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d641019aab7f2/SECRETARIA/CAMPEONATOS 2023/"/>
    </mc:Choice>
  </mc:AlternateContent>
  <xr:revisionPtr revIDLastSave="1" documentId="13_ncr:1_{CCDEC01B-E894-4A1C-8D27-82929C627C11}" xr6:coauthVersionLast="47" xr6:coauthVersionMax="47" xr10:uidLastSave="{9F8C99C2-178A-4392-BD76-1632FD049D8A}"/>
  <bookViews>
    <workbookView xWindow="-108" yWindow="-108" windowWidth="23256" windowHeight="12456" tabRatio="688" xr2:uid="{00000000-000D-0000-FFFF-FFFF00000000}"/>
  </bookViews>
  <sheets>
    <sheet name="CONTINENTAL" sheetId="8" r:id="rId1"/>
    <sheet name="Hoja1" sheetId="10" r:id="rId2"/>
    <sheet name="MARÍTIMA" sheetId="4" r:id="rId3"/>
    <sheet name="Hoja2" sheetId="11" r:id="rId4"/>
    <sheet name="WEB" sheetId="12" r:id="rId5"/>
    <sheet name="Datos" sheetId="5" r:id="rId6"/>
    <sheet name="Municipis" sheetId="7" r:id="rId7"/>
    <sheet name="SOCIETATS" sheetId="9" r:id="rId8"/>
  </sheets>
  <externalReferences>
    <externalReference r:id="rId9"/>
    <externalReference r:id="rId10"/>
    <externalReference r:id="rId11"/>
  </externalReferences>
  <definedNames>
    <definedName name="_xlnm._FilterDatabase" localSheetId="0" hidden="1">CONTINENTAL!$A$8:$P$16</definedName>
    <definedName name="_xlnm._FilterDatabase" localSheetId="2" hidden="1">MARÍTIMA!$A$8:$M$10</definedName>
    <definedName name="_xlnm.Print_Area" localSheetId="0">CONTINENTAL!$C$1:$O$577</definedName>
    <definedName name="_xlnm.Print_Area" localSheetId="2">MARÍTIMA!$B$1:$N$205</definedName>
    <definedName name="_xlnm.Print_Area" localSheetId="4">WEB!$B$1:$K$576</definedName>
    <definedName name="Cmas20">Hoja1!$M$8</definedName>
    <definedName name="Cmenos20">Hoja1!$M$7</definedName>
    <definedName name="Imas20">Hoja1!$M$4</definedName>
    <definedName name="Imenos20">Hoja1!$M$3</definedName>
    <definedName name="Smas20">Hoja1!$M$6</definedName>
    <definedName name="Smenos20">Hoja1!$M$5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4" i="8" l="1" a="1"/>
  <c r="G584" i="8" s="1"/>
  <c r="G585" i="8" a="1"/>
  <c r="G585" i="8" s="1"/>
  <c r="G586" i="8" a="1"/>
  <c r="G586" i="8" s="1"/>
  <c r="G587" i="8" a="1"/>
  <c r="G587" i="8" s="1"/>
  <c r="G588" i="8" a="1"/>
  <c r="G588" i="8" s="1"/>
  <c r="E18" i="4" a="1"/>
  <c r="E18" i="4" s="1"/>
  <c r="S621" i="12" l="1" a="1"/>
  <c r="S621" i="12" s="1"/>
  <c r="R621" i="12" s="1"/>
  <c r="S620" i="12" a="1"/>
  <c r="S620" i="12" s="1"/>
  <c r="R620" i="12" s="1"/>
  <c r="S619" i="12" a="1"/>
  <c r="S619" i="12" s="1"/>
  <c r="R619" i="12" s="1"/>
  <c r="S618" i="12"/>
  <c r="R618" i="12" s="1"/>
  <c r="S618" i="12" a="1"/>
  <c r="S617" i="12" a="1"/>
  <c r="S617" i="12" s="1"/>
  <c r="R617" i="12" s="1"/>
  <c r="S616" i="12" a="1"/>
  <c r="S616" i="12" s="1"/>
  <c r="R616" i="12" s="1"/>
  <c r="S615" i="12" a="1"/>
  <c r="S615" i="12" s="1"/>
  <c r="R615" i="12" s="1"/>
  <c r="S614" i="12" a="1"/>
  <c r="S614" i="12" s="1"/>
  <c r="R614" i="12" s="1"/>
  <c r="S613" i="12" a="1"/>
  <c r="S613" i="12" s="1"/>
  <c r="R613" i="12" s="1"/>
  <c r="S612" i="12" a="1"/>
  <c r="S612" i="12" s="1"/>
  <c r="R612" i="12" s="1"/>
  <c r="S611" i="12" a="1"/>
  <c r="S611" i="12" s="1"/>
  <c r="R611" i="12" s="1"/>
  <c r="S610" i="12" a="1"/>
  <c r="S610" i="12" s="1"/>
  <c r="R610" i="12" s="1"/>
  <c r="S609" i="12" a="1"/>
  <c r="S609" i="12" s="1"/>
  <c r="R609" i="12" s="1"/>
  <c r="S608" i="12" a="1"/>
  <c r="S608" i="12" s="1"/>
  <c r="R608" i="12" s="1"/>
  <c r="S607" i="12" a="1"/>
  <c r="S607" i="12" s="1"/>
  <c r="R607" i="12" s="1"/>
  <c r="S606" i="12" a="1"/>
  <c r="S606" i="12" s="1"/>
  <c r="R606" i="12" s="1"/>
  <c r="S605" i="12" a="1"/>
  <c r="S605" i="12" s="1"/>
  <c r="R605" i="12" s="1"/>
  <c r="S604" i="12" a="1"/>
  <c r="S604" i="12" s="1"/>
  <c r="R604" i="12" s="1"/>
  <c r="S603" i="12" a="1"/>
  <c r="S603" i="12" s="1"/>
  <c r="R603" i="12" s="1"/>
  <c r="S602" i="12" a="1"/>
  <c r="S602" i="12" s="1"/>
  <c r="R602" i="12" s="1"/>
  <c r="S601" i="12" a="1"/>
  <c r="S601" i="12" s="1"/>
  <c r="R601" i="12" s="1"/>
  <c r="S600" i="12" a="1"/>
  <c r="S600" i="12" s="1"/>
  <c r="R600" i="12" s="1"/>
  <c r="S599" i="12" a="1"/>
  <c r="S599" i="12" s="1"/>
  <c r="R599" i="12" s="1"/>
  <c r="S598" i="12" a="1"/>
  <c r="S598" i="12" s="1"/>
  <c r="R598" i="12" s="1"/>
  <c r="S597" i="12" a="1"/>
  <c r="S597" i="12" s="1"/>
  <c r="R597" i="12" s="1"/>
  <c r="S596" i="12" a="1"/>
  <c r="S596" i="12" s="1"/>
  <c r="R596" i="12" s="1"/>
  <c r="S595" i="12" a="1"/>
  <c r="S595" i="12" s="1"/>
  <c r="R595" i="12" s="1"/>
  <c r="S594" i="12" a="1"/>
  <c r="S594" i="12" s="1"/>
  <c r="R594" i="12" s="1"/>
  <c r="S593" i="12" a="1"/>
  <c r="S593" i="12" s="1"/>
  <c r="R593" i="12" s="1"/>
  <c r="S592" i="12" a="1"/>
  <c r="S592" i="12" s="1"/>
  <c r="S591" i="12" a="1"/>
  <c r="S591" i="12" s="1"/>
  <c r="S590" i="12" a="1"/>
  <c r="S590" i="12" s="1"/>
  <c r="S589" i="12" a="1"/>
  <c r="S589" i="12" s="1"/>
  <c r="S588" i="12" a="1"/>
  <c r="S588" i="12" s="1"/>
  <c r="S587" i="12" a="1"/>
  <c r="S587" i="12" s="1"/>
  <c r="S586" i="12" a="1"/>
  <c r="S586" i="12" s="1"/>
  <c r="S585" i="12" a="1"/>
  <c r="S585" i="12" s="1"/>
  <c r="S584" i="12" a="1"/>
  <c r="S584" i="12" s="1"/>
  <c r="S583" i="12" a="1"/>
  <c r="S583" i="12" s="1"/>
  <c r="S582" i="12" a="1"/>
  <c r="S582" i="12" s="1"/>
  <c r="R582" i="12" s="1"/>
  <c r="D582" i="12" a="1"/>
  <c r="D582" i="12" s="1"/>
  <c r="S581" i="12" a="1"/>
  <c r="S581" i="12" s="1"/>
  <c r="R581" i="12" s="1"/>
  <c r="D581" i="12" a="1"/>
  <c r="D581" i="12" s="1"/>
  <c r="S580" i="12" a="1"/>
  <c r="S580" i="12" s="1"/>
  <c r="R580" i="12" s="1"/>
  <c r="D580" i="12" a="1"/>
  <c r="D580" i="12" s="1"/>
  <c r="S579" i="12" a="1"/>
  <c r="S579" i="12" s="1"/>
  <c r="R579" i="12" s="1"/>
  <c r="D579" i="12" a="1"/>
  <c r="D579" i="12" s="1"/>
  <c r="S578" i="12" a="1"/>
  <c r="S578" i="12" s="1"/>
  <c r="D578" i="12" a="1"/>
  <c r="D578" i="12" s="1"/>
  <c r="S577" i="12" a="1"/>
  <c r="S577" i="12" s="1"/>
  <c r="R577" i="12" s="1"/>
  <c r="D577" i="12" a="1"/>
  <c r="D577" i="12" s="1"/>
  <c r="S576" i="12" a="1"/>
  <c r="S576" i="12" s="1"/>
  <c r="D576" i="12" a="1"/>
  <c r="D576" i="12" s="1"/>
  <c r="T575" i="12" a="1"/>
  <c r="T575" i="12" s="1"/>
  <c r="S575" i="12" a="1"/>
  <c r="S575" i="12" s="1"/>
  <c r="D575" i="12" a="1"/>
  <c r="D575" i="12" s="1"/>
  <c r="S574" i="12" a="1"/>
  <c r="S574" i="12" s="1"/>
  <c r="R574" i="12" s="1"/>
  <c r="D574" i="12" a="1"/>
  <c r="D574" i="12" s="1"/>
  <c r="T573" i="12" a="1"/>
  <c r="T573" i="12" s="1"/>
  <c r="S573" i="12" a="1"/>
  <c r="S573" i="12" s="1"/>
  <c r="R573" i="12" s="1"/>
  <c r="D573" i="12" a="1"/>
  <c r="D573" i="12" s="1"/>
  <c r="S572" i="12" a="1"/>
  <c r="S572" i="12" s="1"/>
  <c r="D572" i="12" a="1"/>
  <c r="D572" i="12" s="1"/>
  <c r="S571" i="12" a="1"/>
  <c r="S571" i="12" s="1"/>
  <c r="D571" i="12" a="1"/>
  <c r="D571" i="12" s="1"/>
  <c r="S570" i="12" a="1"/>
  <c r="S570" i="12" s="1"/>
  <c r="D570" i="12" a="1"/>
  <c r="D570" i="12" s="1"/>
  <c r="S569" i="12" a="1"/>
  <c r="S569" i="12" s="1"/>
  <c r="D569" i="12" a="1"/>
  <c r="D569" i="12" s="1"/>
  <c r="T568" i="12" a="1"/>
  <c r="T568" i="12" s="1"/>
  <c r="S568" i="12" a="1"/>
  <c r="S568" i="12" s="1"/>
  <c r="R568" i="12" s="1"/>
  <c r="D568" i="12" a="1"/>
  <c r="D568" i="12" s="1"/>
  <c r="S567" i="12" a="1"/>
  <c r="S567" i="12" s="1"/>
  <c r="D567" i="12" a="1"/>
  <c r="D567" i="12" s="1"/>
  <c r="T566" i="12" a="1"/>
  <c r="T566" i="12" s="1"/>
  <c r="S566" i="12" a="1"/>
  <c r="S566" i="12" s="1"/>
  <c r="R566" i="12" s="1"/>
  <c r="D566" i="12" a="1"/>
  <c r="D566" i="12" s="1"/>
  <c r="S565" i="12" a="1"/>
  <c r="S565" i="12" s="1"/>
  <c r="R565" i="12" s="1"/>
  <c r="D565" i="12" a="1"/>
  <c r="D565" i="12" s="1"/>
  <c r="T564" i="12" a="1"/>
  <c r="T564" i="12" s="1"/>
  <c r="S564" i="12" a="1"/>
  <c r="S564" i="12" s="1"/>
  <c r="D564" i="12" a="1"/>
  <c r="D564" i="12" s="1"/>
  <c r="T563" i="12" a="1"/>
  <c r="T563" i="12" s="1"/>
  <c r="S563" i="12" a="1"/>
  <c r="S563" i="12" s="1"/>
  <c r="D563" i="12" a="1"/>
  <c r="D563" i="12" s="1"/>
  <c r="T562" i="12" a="1"/>
  <c r="T562" i="12" s="1"/>
  <c r="S562" i="12" a="1"/>
  <c r="S562" i="12" s="1"/>
  <c r="D562" i="12" a="1"/>
  <c r="D562" i="12" s="1"/>
  <c r="T561" i="12" a="1"/>
  <c r="T561" i="12" s="1"/>
  <c r="S561" i="12" a="1"/>
  <c r="S561" i="12" s="1"/>
  <c r="R561" i="12" s="1"/>
  <c r="D561" i="12" a="1"/>
  <c r="D561" i="12" s="1"/>
  <c r="S560" i="12" a="1"/>
  <c r="S560" i="12" s="1"/>
  <c r="R560" i="12" s="1"/>
  <c r="D560" i="12" a="1"/>
  <c r="D560" i="12" s="1"/>
  <c r="T559" i="12" a="1"/>
  <c r="T559" i="12" s="1"/>
  <c r="S559" i="12" a="1"/>
  <c r="S559" i="12" s="1"/>
  <c r="D559" i="12" a="1"/>
  <c r="D559" i="12" s="1"/>
  <c r="S558" i="12" a="1"/>
  <c r="S558" i="12" s="1"/>
  <c r="D558" i="12" a="1"/>
  <c r="D558" i="12" s="1"/>
  <c r="S557" i="12" a="1"/>
  <c r="S557" i="12" s="1"/>
  <c r="R557" i="12" s="1"/>
  <c r="D557" i="12" a="1"/>
  <c r="D557" i="12" s="1"/>
  <c r="T556" i="12" a="1"/>
  <c r="T556" i="12" s="1"/>
  <c r="S556" i="12" a="1"/>
  <c r="S556" i="12" s="1"/>
  <c r="D556" i="12" a="1"/>
  <c r="D556" i="12" s="1"/>
  <c r="S555" i="12" a="1"/>
  <c r="S555" i="12" s="1"/>
  <c r="R555" i="12" s="1"/>
  <c r="D555" i="12" a="1"/>
  <c r="D555" i="12" s="1"/>
  <c r="T554" i="12" a="1"/>
  <c r="T554" i="12" s="1"/>
  <c r="S554" i="12" a="1"/>
  <c r="S554" i="12" s="1"/>
  <c r="U554" i="12" s="1"/>
  <c r="V554" i="12" s="1"/>
  <c r="D554" i="12" a="1"/>
  <c r="D554" i="12" s="1"/>
  <c r="S553" i="12" a="1"/>
  <c r="S553" i="12" s="1"/>
  <c r="R553" i="12" s="1"/>
  <c r="D553" i="12" a="1"/>
  <c r="D553" i="12" s="1"/>
  <c r="T552" i="12" a="1"/>
  <c r="T552" i="12" s="1"/>
  <c r="S552" i="12" a="1"/>
  <c r="S552" i="12" s="1"/>
  <c r="D552" i="12" a="1"/>
  <c r="D552" i="12" s="1"/>
  <c r="D551" i="12" a="1"/>
  <c r="D551" i="12" s="1"/>
  <c r="T550" i="12" a="1"/>
  <c r="T550" i="12" s="1"/>
  <c r="S550" i="12" a="1"/>
  <c r="S550" i="12" s="1"/>
  <c r="D550" i="12" a="1"/>
  <c r="D550" i="12" s="1"/>
  <c r="S549" i="12" a="1"/>
  <c r="S549" i="12" s="1"/>
  <c r="R549" i="12"/>
  <c r="D549" i="12" a="1"/>
  <c r="D549" i="12" s="1"/>
  <c r="S548" i="12" a="1"/>
  <c r="S548" i="12" s="1"/>
  <c r="D548" i="12" a="1"/>
  <c r="D548" i="12" s="1"/>
  <c r="T547" i="12" a="1"/>
  <c r="T547" i="12" s="1"/>
  <c r="S547" i="12" a="1"/>
  <c r="S547" i="12" s="1"/>
  <c r="U547" i="12" s="1"/>
  <c r="V547" i="12" s="1"/>
  <c r="D547" i="12" a="1"/>
  <c r="D547" i="12" s="1"/>
  <c r="T546" i="12" a="1"/>
  <c r="T546" i="12" s="1"/>
  <c r="S546" i="12" a="1"/>
  <c r="S546" i="12" s="1"/>
  <c r="D546" i="12" a="1"/>
  <c r="D546" i="12" s="1"/>
  <c r="T545" i="12" a="1"/>
  <c r="T545" i="12" s="1"/>
  <c r="S545" i="12" a="1"/>
  <c r="S545" i="12" s="1"/>
  <c r="R545" i="12" s="1"/>
  <c r="D545" i="12" a="1"/>
  <c r="D545" i="12" s="1"/>
  <c r="S544" i="12" a="1"/>
  <c r="S544" i="12" s="1"/>
  <c r="R544" i="12" s="1"/>
  <c r="D544" i="12" a="1"/>
  <c r="D544" i="12" s="1"/>
  <c r="S543" i="12" a="1"/>
  <c r="S543" i="12" s="1"/>
  <c r="R543" i="12" s="1"/>
  <c r="D543" i="12" a="1"/>
  <c r="D543" i="12" s="1"/>
  <c r="S542" i="12" a="1"/>
  <c r="S542" i="12" s="1"/>
  <c r="R542" i="12" s="1"/>
  <c r="D542" i="12" a="1"/>
  <c r="D542" i="12" s="1"/>
  <c r="T541" i="12" a="1"/>
  <c r="T541" i="12" s="1"/>
  <c r="S541" i="12" a="1"/>
  <c r="S541" i="12" s="1"/>
  <c r="R541" i="12" s="1"/>
  <c r="D541" i="12" a="1"/>
  <c r="D541" i="12" s="1"/>
  <c r="T540" i="12" a="1"/>
  <c r="T540" i="12" s="1"/>
  <c r="S540" i="12" a="1"/>
  <c r="S540" i="12" s="1"/>
  <c r="U540" i="12" s="1"/>
  <c r="V540" i="12" s="1"/>
  <c r="D540" i="12" a="1"/>
  <c r="D540" i="12" s="1"/>
  <c r="S539" i="12" a="1"/>
  <c r="S539" i="12" s="1"/>
  <c r="R539" i="12" s="1"/>
  <c r="D539" i="12" a="1"/>
  <c r="D539" i="12" s="1"/>
  <c r="T538" i="12" a="1"/>
  <c r="T538" i="12" s="1"/>
  <c r="S538" i="12" a="1"/>
  <c r="S538" i="12" s="1"/>
  <c r="D538" i="12" a="1"/>
  <c r="D538" i="12" s="1"/>
  <c r="S537" i="12" a="1"/>
  <c r="S537" i="12" s="1"/>
  <c r="D537" i="12" a="1"/>
  <c r="D537" i="12" s="1"/>
  <c r="S536" i="12" a="1"/>
  <c r="S536" i="12" s="1"/>
  <c r="R536" i="12" s="1"/>
  <c r="D536" i="12" a="1"/>
  <c r="D536" i="12" s="1"/>
  <c r="S535" i="12" a="1"/>
  <c r="S535" i="12" s="1"/>
  <c r="D535" i="12" a="1"/>
  <c r="D535" i="12" s="1"/>
  <c r="S534" i="12" a="1"/>
  <c r="S534" i="12" s="1"/>
  <c r="R534" i="12" s="1"/>
  <c r="D534" i="12" a="1"/>
  <c r="D534" i="12" s="1"/>
  <c r="S533" i="12" a="1"/>
  <c r="S533" i="12" s="1"/>
  <c r="R533" i="12" s="1"/>
  <c r="D533" i="12" a="1"/>
  <c r="D533" i="12" s="1"/>
  <c r="T532" i="12" a="1"/>
  <c r="T532" i="12" s="1"/>
  <c r="S532" i="12" a="1"/>
  <c r="S532" i="12" s="1"/>
  <c r="D532" i="12" a="1"/>
  <c r="D532" i="12" s="1"/>
  <c r="T531" i="12" a="1"/>
  <c r="T531" i="12" s="1"/>
  <c r="S531" i="12" a="1"/>
  <c r="S531" i="12" s="1"/>
  <c r="R531" i="12" s="1"/>
  <c r="D531" i="12" a="1"/>
  <c r="D531" i="12" s="1"/>
  <c r="D530" i="12" a="1"/>
  <c r="D530" i="12" s="1"/>
  <c r="S529" i="12" a="1"/>
  <c r="S529" i="12" s="1"/>
  <c r="R529" i="12" s="1"/>
  <c r="D529" i="12" a="1"/>
  <c r="D529" i="12" s="1"/>
  <c r="S528" i="12" a="1"/>
  <c r="S528" i="12" s="1"/>
  <c r="R528" i="12" s="1"/>
  <c r="D528" i="12" a="1"/>
  <c r="D528" i="12" s="1"/>
  <c r="T527" i="12" a="1"/>
  <c r="T527" i="12" s="1"/>
  <c r="S527" i="12" a="1"/>
  <c r="S527" i="12" s="1"/>
  <c r="D527" i="12" a="1"/>
  <c r="D527" i="12" s="1"/>
  <c r="S526" i="12" a="1"/>
  <c r="S526" i="12" s="1"/>
  <c r="D526" i="12" a="1"/>
  <c r="D526" i="12" s="1"/>
  <c r="S525" i="12" a="1"/>
  <c r="S525" i="12" s="1"/>
  <c r="R525" i="12" s="1"/>
  <c r="D525" i="12" a="1"/>
  <c r="D525" i="12" s="1"/>
  <c r="S524" i="12" a="1"/>
  <c r="S524" i="12" s="1"/>
  <c r="R524" i="12" s="1"/>
  <c r="D524" i="12" a="1"/>
  <c r="D524" i="12" s="1"/>
  <c r="S523" i="12" a="1"/>
  <c r="S523" i="12" s="1"/>
  <c r="R523" i="12" s="1"/>
  <c r="D523" i="12" a="1"/>
  <c r="D523" i="12" s="1"/>
  <c r="T522" i="12" a="1"/>
  <c r="T522" i="12" s="1"/>
  <c r="S522" i="12" a="1"/>
  <c r="S522" i="12" s="1"/>
  <c r="D522" i="12" a="1"/>
  <c r="D522" i="12" s="1"/>
  <c r="S521" i="12" a="1"/>
  <c r="S521" i="12" s="1"/>
  <c r="R521" i="12" s="1"/>
  <c r="D521" i="12" a="1"/>
  <c r="D521" i="12" s="1"/>
  <c r="T520" i="12" a="1"/>
  <c r="T520" i="12" s="1"/>
  <c r="S520" i="12" a="1"/>
  <c r="S520" i="12" s="1"/>
  <c r="R520" i="12" s="1"/>
  <c r="D520" i="12" a="1"/>
  <c r="D520" i="12" s="1"/>
  <c r="S519" i="12" a="1"/>
  <c r="S519" i="12" s="1"/>
  <c r="R519" i="12" s="1"/>
  <c r="D519" i="12" a="1"/>
  <c r="D519" i="12" s="1"/>
  <c r="S518" i="12" a="1"/>
  <c r="S518" i="12" s="1"/>
  <c r="R518" i="12" s="1"/>
  <c r="D518" i="12" a="1"/>
  <c r="D518" i="12" s="1"/>
  <c r="S517" i="12" a="1"/>
  <c r="S517" i="12" s="1"/>
  <c r="R517" i="12" s="1"/>
  <c r="D517" i="12" a="1"/>
  <c r="D517" i="12" s="1"/>
  <c r="S516" i="12" a="1"/>
  <c r="S516" i="12" s="1"/>
  <c r="D516" i="12" a="1"/>
  <c r="D516" i="12" s="1"/>
  <c r="S515" i="12" a="1"/>
  <c r="S515" i="12" s="1"/>
  <c r="R515" i="12" s="1"/>
  <c r="D515" i="12" a="1"/>
  <c r="D515" i="12" s="1"/>
  <c r="S514" i="12" a="1"/>
  <c r="S514" i="12" s="1"/>
  <c r="R514" i="12" s="1"/>
  <c r="D514" i="12" a="1"/>
  <c r="D514" i="12" s="1"/>
  <c r="T513" i="12" a="1"/>
  <c r="T513" i="12" s="1"/>
  <c r="S513" i="12" a="1"/>
  <c r="S513" i="12" s="1"/>
  <c r="U513" i="12" s="1"/>
  <c r="V513" i="12" s="1"/>
  <c r="D513" i="12" a="1"/>
  <c r="D513" i="12" s="1"/>
  <c r="T512" i="12" a="1"/>
  <c r="T512" i="12" s="1"/>
  <c r="S512" i="12" a="1"/>
  <c r="S512" i="12" s="1"/>
  <c r="D512" i="12" a="1"/>
  <c r="D512" i="12" s="1"/>
  <c r="S511" i="12" a="1"/>
  <c r="S511" i="12" s="1"/>
  <c r="R511" i="12" s="1"/>
  <c r="D511" i="12" a="1"/>
  <c r="D511" i="12" s="1"/>
  <c r="S510" i="12" a="1"/>
  <c r="S510" i="12" s="1"/>
  <c r="R510" i="12" s="1"/>
  <c r="D510" i="12" a="1"/>
  <c r="D510" i="12" s="1"/>
  <c r="S509" i="12" a="1"/>
  <c r="S509" i="12" s="1"/>
  <c r="D509" i="12" a="1"/>
  <c r="D509" i="12" s="1"/>
  <c r="S508" i="12" a="1"/>
  <c r="S508" i="12" s="1"/>
  <c r="R508" i="12"/>
  <c r="D508" i="12" a="1"/>
  <c r="D508" i="12" s="1"/>
  <c r="S507" i="12" a="1"/>
  <c r="S507" i="12" s="1"/>
  <c r="R507" i="12" s="1"/>
  <c r="D507" i="12" a="1"/>
  <c r="D507" i="12" s="1"/>
  <c r="D506" i="12" a="1"/>
  <c r="D506" i="12" s="1"/>
  <c r="T505" i="12" a="1"/>
  <c r="T505" i="12" s="1"/>
  <c r="S505" i="12" a="1"/>
  <c r="S505" i="12" s="1"/>
  <c r="D505" i="12" a="1"/>
  <c r="D505" i="12" s="1"/>
  <c r="S504" i="12" a="1"/>
  <c r="S504" i="12" s="1"/>
  <c r="D504" i="12" a="1"/>
  <c r="D504" i="12" s="1"/>
  <c r="T503" i="12" a="1"/>
  <c r="T503" i="12" s="1"/>
  <c r="S503" i="12" a="1"/>
  <c r="S503" i="12" s="1"/>
  <c r="D503" i="12" a="1"/>
  <c r="D503" i="12" s="1"/>
  <c r="T502" i="12" a="1"/>
  <c r="T502" i="12" s="1"/>
  <c r="S502" i="12" a="1"/>
  <c r="S502" i="12" s="1"/>
  <c r="D502" i="12" a="1"/>
  <c r="D502" i="12" s="1"/>
  <c r="T501" i="12" a="1"/>
  <c r="T501" i="12" s="1"/>
  <c r="S501" i="12" a="1"/>
  <c r="S501" i="12" s="1"/>
  <c r="U501" i="12" s="1"/>
  <c r="V501" i="12" s="1"/>
  <c r="D501" i="12" a="1"/>
  <c r="D501" i="12" s="1"/>
  <c r="S500" i="12" a="1"/>
  <c r="S500" i="12" s="1"/>
  <c r="R500" i="12" s="1"/>
  <c r="D500" i="12" a="1"/>
  <c r="D500" i="12" s="1"/>
  <c r="S499" i="12" a="1"/>
  <c r="S499" i="12" s="1"/>
  <c r="R499" i="12" s="1"/>
  <c r="D499" i="12" a="1"/>
  <c r="D499" i="12" s="1"/>
  <c r="T498" i="12" a="1"/>
  <c r="T498" i="12" s="1"/>
  <c r="S498" i="12" a="1"/>
  <c r="S498" i="12" s="1"/>
  <c r="D498" i="12" a="1"/>
  <c r="D498" i="12" s="1"/>
  <c r="S497" i="12" a="1"/>
  <c r="S497" i="12" s="1"/>
  <c r="D497" i="12" a="1"/>
  <c r="D497" i="12" s="1"/>
  <c r="S496" i="12" a="1"/>
  <c r="S496" i="12" s="1"/>
  <c r="D496" i="12" a="1"/>
  <c r="D496" i="12" s="1"/>
  <c r="T495" i="12" a="1"/>
  <c r="T495" i="12" s="1"/>
  <c r="S495" i="12" a="1"/>
  <c r="S495" i="12" s="1"/>
  <c r="D495" i="12" a="1"/>
  <c r="D495" i="12" s="1"/>
  <c r="S494" i="12" a="1"/>
  <c r="S494" i="12" s="1"/>
  <c r="D494" i="12" a="1"/>
  <c r="D494" i="12" s="1"/>
  <c r="T493" i="12" a="1"/>
  <c r="T493" i="12" s="1"/>
  <c r="S493" i="12" a="1"/>
  <c r="S493" i="12" s="1"/>
  <c r="D493" i="12" a="1"/>
  <c r="D493" i="12" s="1"/>
  <c r="T492" i="12" a="1"/>
  <c r="T492" i="12" s="1"/>
  <c r="S492" i="12" a="1"/>
  <c r="S492" i="12" s="1"/>
  <c r="D492" i="12" a="1"/>
  <c r="D492" i="12" s="1"/>
  <c r="T491" i="12" a="1"/>
  <c r="T491" i="12" s="1"/>
  <c r="S491" i="12" a="1"/>
  <c r="S491" i="12" s="1"/>
  <c r="U491" i="12" s="1"/>
  <c r="V491" i="12" s="1"/>
  <c r="D491" i="12" a="1"/>
  <c r="D491" i="12" s="1"/>
  <c r="S490" i="12" a="1"/>
  <c r="S490" i="12" s="1"/>
  <c r="D490" i="12" a="1"/>
  <c r="D490" i="12" s="1"/>
  <c r="T489" i="12" a="1"/>
  <c r="T489" i="12" s="1"/>
  <c r="S489" i="12" a="1"/>
  <c r="S489" i="12" s="1"/>
  <c r="D489" i="12" a="1"/>
  <c r="D489" i="12" s="1"/>
  <c r="T488" i="12" a="1"/>
  <c r="T488" i="12" s="1"/>
  <c r="S488" i="12" a="1"/>
  <c r="S488" i="12" s="1"/>
  <c r="D488" i="12" a="1"/>
  <c r="D488" i="12" s="1"/>
  <c r="T487" i="12" a="1"/>
  <c r="T487" i="12" s="1"/>
  <c r="S487" i="12" a="1"/>
  <c r="S487" i="12" s="1"/>
  <c r="U487" i="12" s="1"/>
  <c r="V487" i="12" s="1"/>
  <c r="D487" i="12" a="1"/>
  <c r="D487" i="12" s="1"/>
  <c r="S486" i="12" a="1"/>
  <c r="S486" i="12" s="1"/>
  <c r="R486" i="12" s="1"/>
  <c r="D486" i="12" a="1"/>
  <c r="D486" i="12" s="1"/>
  <c r="S485" i="12" a="1"/>
  <c r="S485" i="12" s="1"/>
  <c r="D485" i="12" a="1"/>
  <c r="D485" i="12" s="1"/>
  <c r="S484" i="12" a="1"/>
  <c r="S484" i="12" s="1"/>
  <c r="D484" i="12" a="1"/>
  <c r="D484" i="12" s="1"/>
  <c r="T483" i="12" a="1"/>
  <c r="T483" i="12" s="1"/>
  <c r="S483" i="12" a="1"/>
  <c r="S483" i="12" s="1"/>
  <c r="U483" i="12" s="1"/>
  <c r="V483" i="12" s="1"/>
  <c r="D483" i="12" a="1"/>
  <c r="D483" i="12" s="1"/>
  <c r="S482" i="12" a="1"/>
  <c r="S482" i="12" s="1"/>
  <c r="D482" i="12" a="1"/>
  <c r="D482" i="12" s="1"/>
  <c r="S481" i="12" a="1"/>
  <c r="S481" i="12" s="1"/>
  <c r="R481" i="12" s="1"/>
  <c r="D481" i="12" a="1"/>
  <c r="D481" i="12" s="1"/>
  <c r="S480" i="12" a="1"/>
  <c r="S480" i="12" s="1"/>
  <c r="R480" i="12" s="1"/>
  <c r="D480" i="12" a="1"/>
  <c r="D480" i="12" s="1"/>
  <c r="T479" i="12" a="1"/>
  <c r="T479" i="12" s="1"/>
  <c r="S479" i="12" a="1"/>
  <c r="S479" i="12" s="1"/>
  <c r="U479" i="12" s="1"/>
  <c r="V479" i="12" s="1"/>
  <c r="D479" i="12" a="1"/>
  <c r="D479" i="12" s="1"/>
  <c r="T478" i="12" a="1"/>
  <c r="T478" i="12" s="1"/>
  <c r="S478" i="12" a="1"/>
  <c r="S478" i="12" s="1"/>
  <c r="D478" i="12" a="1"/>
  <c r="D478" i="12" s="1"/>
  <c r="S477" i="12" a="1"/>
  <c r="S477" i="12" s="1"/>
  <c r="D477" i="12" a="1"/>
  <c r="D477" i="12" s="1"/>
  <c r="S476" i="12" a="1"/>
  <c r="S476" i="12" s="1"/>
  <c r="R476" i="12" s="1"/>
  <c r="D476" i="12" a="1"/>
  <c r="D476" i="12" s="1"/>
  <c r="S475" i="12" a="1"/>
  <c r="S475" i="12" s="1"/>
  <c r="R475" i="12" s="1"/>
  <c r="D475" i="12" a="1"/>
  <c r="D475" i="12" s="1"/>
  <c r="T474" i="12" a="1"/>
  <c r="T474" i="12" s="1"/>
  <c r="S474" i="12" a="1"/>
  <c r="S474" i="12" s="1"/>
  <c r="D474" i="12" a="1"/>
  <c r="D474" i="12" s="1"/>
  <c r="S473" i="12" a="1"/>
  <c r="S473" i="12" s="1"/>
  <c r="R473" i="12" s="1"/>
  <c r="D473" i="12" a="1"/>
  <c r="D473" i="12" s="1"/>
  <c r="S472" i="12" a="1"/>
  <c r="S472" i="12" s="1"/>
  <c r="D472" i="12" a="1"/>
  <c r="D472" i="12" s="1"/>
  <c r="T471" i="12" a="1"/>
  <c r="T471" i="12" s="1"/>
  <c r="S471" i="12" a="1"/>
  <c r="S471" i="12" s="1"/>
  <c r="D471" i="12" a="1"/>
  <c r="D471" i="12" s="1"/>
  <c r="T470" i="12" a="1"/>
  <c r="T470" i="12" s="1"/>
  <c r="S470" i="12" a="1"/>
  <c r="S470" i="12" s="1"/>
  <c r="D470" i="12" a="1"/>
  <c r="D470" i="12" s="1"/>
  <c r="T469" i="12" a="1"/>
  <c r="T469" i="12" s="1"/>
  <c r="S469" i="12" a="1"/>
  <c r="S469" i="12" s="1"/>
  <c r="D469" i="12" a="1"/>
  <c r="D469" i="12" s="1"/>
  <c r="S468" i="12" a="1"/>
  <c r="S468" i="12" s="1"/>
  <c r="R468" i="12" s="1"/>
  <c r="D468" i="12" a="1"/>
  <c r="D468" i="12" s="1"/>
  <c r="T467" i="12" a="1"/>
  <c r="T467" i="12" s="1"/>
  <c r="S467" i="12" a="1"/>
  <c r="S467" i="12" s="1"/>
  <c r="U467" i="12" s="1"/>
  <c r="V467" i="12" s="1"/>
  <c r="D467" i="12" a="1"/>
  <c r="D467" i="12" s="1"/>
  <c r="S466" i="12" a="1"/>
  <c r="S466" i="12" s="1"/>
  <c r="D466" i="12" a="1"/>
  <c r="D466" i="12" s="1"/>
  <c r="T465" i="12" a="1"/>
  <c r="T465" i="12" s="1"/>
  <c r="S465" i="12" a="1"/>
  <c r="S465" i="12" s="1"/>
  <c r="D465" i="12" a="1"/>
  <c r="D465" i="12" s="1"/>
  <c r="S464" i="12" a="1"/>
  <c r="S464" i="12" s="1"/>
  <c r="R464" i="12" s="1"/>
  <c r="D464" i="12" a="1"/>
  <c r="D464" i="12" s="1"/>
  <c r="T463" i="12" a="1"/>
  <c r="T463" i="12" s="1"/>
  <c r="S463" i="12" a="1"/>
  <c r="S463" i="12" s="1"/>
  <c r="U463" i="12" s="1"/>
  <c r="V463" i="12" s="1"/>
  <c r="D463" i="12" a="1"/>
  <c r="D463" i="12" s="1"/>
  <c r="S462" i="12" a="1"/>
  <c r="S462" i="12" s="1"/>
  <c r="D462" i="12" a="1"/>
  <c r="D462" i="12" s="1"/>
  <c r="T461" i="12" a="1"/>
  <c r="T461" i="12" s="1"/>
  <c r="S461" i="12" a="1"/>
  <c r="S461" i="12" s="1"/>
  <c r="D461" i="12" a="1"/>
  <c r="D461" i="12" s="1"/>
  <c r="T460" i="12" a="1"/>
  <c r="T460" i="12" s="1"/>
  <c r="S460" i="12" a="1"/>
  <c r="S460" i="12" s="1"/>
  <c r="D460" i="12" a="1"/>
  <c r="D460" i="12" s="1"/>
  <c r="S459" i="12" a="1"/>
  <c r="S459" i="12" s="1"/>
  <c r="R459" i="12" s="1"/>
  <c r="D459" i="12" a="1"/>
  <c r="D459" i="12" s="1"/>
  <c r="T458" i="12" a="1"/>
  <c r="T458" i="12" s="1"/>
  <c r="S458" i="12" a="1"/>
  <c r="S458" i="12" s="1"/>
  <c r="D458" i="12" a="1"/>
  <c r="D458" i="12" s="1"/>
  <c r="S457" i="12" a="1"/>
  <c r="S457" i="12" s="1"/>
  <c r="R457" i="12" s="1"/>
  <c r="D457" i="12" a="1"/>
  <c r="D457" i="12" s="1"/>
  <c r="S456" i="12" a="1"/>
  <c r="S456" i="12" s="1"/>
  <c r="D456" i="12" a="1"/>
  <c r="D456" i="12" s="1"/>
  <c r="S455" i="12" a="1"/>
  <c r="S455" i="12" s="1"/>
  <c r="R455" i="12" s="1"/>
  <c r="D455" i="12" a="1"/>
  <c r="D455" i="12" s="1"/>
  <c r="S454" i="12" a="1"/>
  <c r="S454" i="12" s="1"/>
  <c r="R454" i="12" s="1"/>
  <c r="D454" i="12" a="1"/>
  <c r="D454" i="12" s="1"/>
  <c r="T453" i="12" a="1"/>
  <c r="T453" i="12" s="1"/>
  <c r="S453" i="12" a="1"/>
  <c r="S453" i="12" s="1"/>
  <c r="D453" i="12" a="1"/>
  <c r="D453" i="12" s="1"/>
  <c r="T452" i="12" a="1"/>
  <c r="T452" i="12" s="1"/>
  <c r="S452" i="12" a="1"/>
  <c r="S452" i="12" s="1"/>
  <c r="D452" i="12" a="1"/>
  <c r="D452" i="12" s="1"/>
  <c r="S451" i="12" a="1"/>
  <c r="S451" i="12" s="1"/>
  <c r="R451" i="12" s="1"/>
  <c r="D451" i="12" a="1"/>
  <c r="D451" i="12" s="1"/>
  <c r="S450" i="12" a="1"/>
  <c r="S450" i="12" s="1"/>
  <c r="R450" i="12" s="1"/>
  <c r="D450" i="12" a="1"/>
  <c r="D450" i="12" s="1"/>
  <c r="T449" i="12" a="1"/>
  <c r="T449" i="12" s="1"/>
  <c r="S449" i="12" a="1"/>
  <c r="S449" i="12" s="1"/>
  <c r="D449" i="12" a="1"/>
  <c r="D449" i="12" s="1"/>
  <c r="T448" i="12" a="1"/>
  <c r="T448" i="12" s="1"/>
  <c r="S448" i="12" a="1"/>
  <c r="S448" i="12" s="1"/>
  <c r="R448" i="12" s="1"/>
  <c r="D448" i="12" a="1"/>
  <c r="D448" i="12" s="1"/>
  <c r="T447" i="12" a="1"/>
  <c r="T447" i="12" s="1"/>
  <c r="S447" i="12" a="1"/>
  <c r="S447" i="12" s="1"/>
  <c r="R447" i="12" s="1"/>
  <c r="D447" i="12" a="1"/>
  <c r="D447" i="12" s="1"/>
  <c r="T446" i="12" a="1"/>
  <c r="T446" i="12" s="1"/>
  <c r="S446" i="12" a="1"/>
  <c r="S446" i="12" s="1"/>
  <c r="R446" i="12" s="1"/>
  <c r="D446" i="12" a="1"/>
  <c r="D446" i="12" s="1"/>
  <c r="S445" i="12" a="1"/>
  <c r="S445" i="12" s="1"/>
  <c r="D445" i="12" a="1"/>
  <c r="D445" i="12" s="1"/>
  <c r="S444" i="12" a="1"/>
  <c r="S444" i="12" s="1"/>
  <c r="R444" i="12" s="1"/>
  <c r="D444" i="12" a="1"/>
  <c r="D444" i="12" s="1"/>
  <c r="S443" i="12" a="1"/>
  <c r="S443" i="12" s="1"/>
  <c r="R443" i="12" s="1"/>
  <c r="D443" i="12" a="1"/>
  <c r="D443" i="12" s="1"/>
  <c r="S442" i="12" a="1"/>
  <c r="S442" i="12" s="1"/>
  <c r="R442" i="12" s="1"/>
  <c r="D442" i="12" a="1"/>
  <c r="D442" i="12" s="1"/>
  <c r="S441" i="12" a="1"/>
  <c r="S441" i="12" s="1"/>
  <c r="R441" i="12" s="1"/>
  <c r="D441" i="12" a="1"/>
  <c r="D441" i="12" s="1"/>
  <c r="S440" i="12" a="1"/>
  <c r="S440" i="12" s="1"/>
  <c r="D440" i="12" a="1"/>
  <c r="D440" i="12" s="1"/>
  <c r="S439" i="12" a="1"/>
  <c r="S439" i="12" s="1"/>
  <c r="D439" i="12" a="1"/>
  <c r="D439" i="12" s="1"/>
  <c r="S438" i="12" a="1"/>
  <c r="S438" i="12" s="1"/>
  <c r="R438" i="12" s="1"/>
  <c r="D438" i="12" a="1"/>
  <c r="D438" i="12" s="1"/>
  <c r="S437" i="12" a="1"/>
  <c r="S437" i="12" s="1"/>
  <c r="D437" i="12" a="1"/>
  <c r="D437" i="12" s="1"/>
  <c r="T436" i="12" a="1"/>
  <c r="T436" i="12" s="1"/>
  <c r="S436" i="12" a="1"/>
  <c r="S436" i="12" s="1"/>
  <c r="D436" i="12" a="1"/>
  <c r="D436" i="12" s="1"/>
  <c r="T435" i="12" a="1"/>
  <c r="T435" i="12" s="1"/>
  <c r="S435" i="12" a="1"/>
  <c r="S435" i="12" s="1"/>
  <c r="U435" i="12" s="1"/>
  <c r="V435" i="12" s="1"/>
  <c r="D435" i="12" a="1"/>
  <c r="D435" i="12" s="1"/>
  <c r="T434" i="12" a="1"/>
  <c r="T434" i="12" s="1"/>
  <c r="S434" i="12" a="1"/>
  <c r="S434" i="12" s="1"/>
  <c r="U434" i="12" s="1"/>
  <c r="V434" i="12" s="1"/>
  <c r="D434" i="12" a="1"/>
  <c r="D434" i="12" s="1"/>
  <c r="S433" i="12" a="1"/>
  <c r="S433" i="12" s="1"/>
  <c r="D433" i="12" a="1"/>
  <c r="D433" i="12" s="1"/>
  <c r="S432" i="12" a="1"/>
  <c r="S432" i="12" s="1"/>
  <c r="R432" i="12" s="1"/>
  <c r="D432" i="12" a="1"/>
  <c r="D432" i="12" s="1"/>
  <c r="T431" i="12" a="1"/>
  <c r="T431" i="12" s="1"/>
  <c r="S431" i="12" a="1"/>
  <c r="S431" i="12" s="1"/>
  <c r="D431" i="12" a="1"/>
  <c r="D431" i="12" s="1"/>
  <c r="T430" i="12" a="1"/>
  <c r="T430" i="12" s="1"/>
  <c r="S430" i="12" a="1"/>
  <c r="S430" i="12" s="1"/>
  <c r="D430" i="12" a="1"/>
  <c r="D430" i="12" s="1"/>
  <c r="T429" i="12" a="1"/>
  <c r="T429" i="12" s="1"/>
  <c r="S429" i="12" a="1"/>
  <c r="S429" i="12" s="1"/>
  <c r="D429" i="12" a="1"/>
  <c r="D429" i="12" s="1"/>
  <c r="S428" i="12" a="1"/>
  <c r="S428" i="12" s="1"/>
  <c r="R428" i="12" s="1"/>
  <c r="D428" i="12" a="1"/>
  <c r="D428" i="12" s="1"/>
  <c r="T427" i="12" a="1"/>
  <c r="T427" i="12" s="1"/>
  <c r="S427" i="12" a="1"/>
  <c r="S427" i="12" s="1"/>
  <c r="R427" i="12" s="1"/>
  <c r="D427" i="12" a="1"/>
  <c r="D427" i="12" s="1"/>
  <c r="T426" i="12" a="1"/>
  <c r="T426" i="12" s="1"/>
  <c r="S426" i="12" a="1"/>
  <c r="S426" i="12" s="1"/>
  <c r="D426" i="12" a="1"/>
  <c r="D426" i="12" s="1"/>
  <c r="T425" i="12" a="1"/>
  <c r="T425" i="12" s="1"/>
  <c r="S425" i="12" a="1"/>
  <c r="S425" i="12" s="1"/>
  <c r="D425" i="12" a="1"/>
  <c r="D425" i="12" s="1"/>
  <c r="S424" i="12" a="1"/>
  <c r="S424" i="12" s="1"/>
  <c r="R424" i="12" s="1"/>
  <c r="D424" i="12" a="1"/>
  <c r="D424" i="12" s="1"/>
  <c r="S423" i="12" a="1"/>
  <c r="S423" i="12" s="1"/>
  <c r="R423" i="12" s="1"/>
  <c r="D423" i="12" a="1"/>
  <c r="D423" i="12" s="1"/>
  <c r="T422" i="12" a="1"/>
  <c r="T422" i="12" s="1"/>
  <c r="S422" i="12" a="1"/>
  <c r="S422" i="12" s="1"/>
  <c r="U422" i="12" s="1"/>
  <c r="V422" i="12" s="1"/>
  <c r="D422" i="12" a="1"/>
  <c r="D422" i="12" s="1"/>
  <c r="S421" i="12" a="1"/>
  <c r="S421" i="12" s="1"/>
  <c r="D421" i="12" a="1"/>
  <c r="D421" i="12" s="1"/>
  <c r="T420" i="12" a="1"/>
  <c r="T420" i="12" s="1"/>
  <c r="S420" i="12" a="1"/>
  <c r="S420" i="12" s="1"/>
  <c r="D420" i="12" a="1"/>
  <c r="D420" i="12" s="1"/>
  <c r="S419" i="12" a="1"/>
  <c r="S419" i="12" s="1"/>
  <c r="R419" i="12" s="1"/>
  <c r="D419" i="12" a="1"/>
  <c r="D419" i="12" s="1"/>
  <c r="T418" i="12" a="1"/>
  <c r="T418" i="12" s="1"/>
  <c r="S418" i="12" a="1"/>
  <c r="S418" i="12" s="1"/>
  <c r="U418" i="12" s="1"/>
  <c r="V418" i="12" s="1"/>
  <c r="D418" i="12" a="1"/>
  <c r="D418" i="12" s="1"/>
  <c r="T417" i="12" a="1"/>
  <c r="T417" i="12" s="1"/>
  <c r="S417" i="12" a="1"/>
  <c r="S417" i="12" s="1"/>
  <c r="R417" i="12" s="1"/>
  <c r="D417" i="12" a="1"/>
  <c r="D417" i="12" s="1"/>
  <c r="T416" i="12" a="1"/>
  <c r="T416" i="12" s="1"/>
  <c r="S416" i="12" a="1"/>
  <c r="S416" i="12" s="1"/>
  <c r="R416" i="12" s="1"/>
  <c r="D416" i="12" a="1"/>
  <c r="D416" i="12" s="1"/>
  <c r="T415" i="12" a="1"/>
  <c r="T415" i="12" s="1"/>
  <c r="S415" i="12" a="1"/>
  <c r="S415" i="12" s="1"/>
  <c r="D415" i="12" a="1"/>
  <c r="D415" i="12" s="1"/>
  <c r="S414" i="12" a="1"/>
  <c r="S414" i="12" s="1"/>
  <c r="R414" i="12" s="1"/>
  <c r="D414" i="12" a="1"/>
  <c r="D414" i="12" s="1"/>
  <c r="T413" i="12" a="1"/>
  <c r="T413" i="12" s="1"/>
  <c r="S413" i="12" a="1"/>
  <c r="S413" i="12" s="1"/>
  <c r="D413" i="12" a="1"/>
  <c r="D413" i="12" s="1"/>
  <c r="S412" i="12" a="1"/>
  <c r="S412" i="12" s="1"/>
  <c r="D412" i="12" a="1"/>
  <c r="D412" i="12" s="1"/>
  <c r="T411" i="12" a="1"/>
  <c r="T411" i="12" s="1"/>
  <c r="S411" i="12" a="1"/>
  <c r="S411" i="12" s="1"/>
  <c r="D411" i="12" a="1"/>
  <c r="D411" i="12" s="1"/>
  <c r="S410" i="12" a="1"/>
  <c r="S410" i="12" s="1"/>
  <c r="D410" i="12" a="1"/>
  <c r="D410" i="12" s="1"/>
  <c r="T409" i="12" a="1"/>
  <c r="T409" i="12" s="1"/>
  <c r="S409" i="12" a="1"/>
  <c r="S409" i="12" s="1"/>
  <c r="D409" i="12" a="1"/>
  <c r="D409" i="12" s="1"/>
  <c r="D408" i="12" a="1"/>
  <c r="D408" i="12" s="1"/>
  <c r="T407" i="12" a="1"/>
  <c r="T407" i="12" s="1"/>
  <c r="S407" i="12" a="1"/>
  <c r="S407" i="12" s="1"/>
  <c r="R407" i="12" s="1"/>
  <c r="D407" i="12" a="1"/>
  <c r="D407" i="12" s="1"/>
  <c r="T406" i="12" a="1"/>
  <c r="T406" i="12" s="1"/>
  <c r="S406" i="12" a="1"/>
  <c r="S406" i="12" s="1"/>
  <c r="D406" i="12" a="1"/>
  <c r="D406" i="12" s="1"/>
  <c r="S405" i="12" a="1"/>
  <c r="S405" i="12" s="1"/>
  <c r="D405" i="12" a="1"/>
  <c r="D405" i="12" s="1"/>
  <c r="S404" i="12" a="1"/>
  <c r="S404" i="12" s="1"/>
  <c r="D404" i="12" a="1"/>
  <c r="D404" i="12" s="1"/>
  <c r="S403" i="12" a="1"/>
  <c r="S403" i="12" s="1"/>
  <c r="D403" i="12" a="1"/>
  <c r="D403" i="12" s="1"/>
  <c r="T402" i="12" a="1"/>
  <c r="T402" i="12" s="1"/>
  <c r="S402" i="12" a="1"/>
  <c r="S402" i="12" s="1"/>
  <c r="U402" i="12" s="1"/>
  <c r="V402" i="12" s="1"/>
  <c r="D402" i="12" a="1"/>
  <c r="D402" i="12" s="1"/>
  <c r="S401" i="12" a="1"/>
  <c r="S401" i="12" s="1"/>
  <c r="R401" i="12" s="1"/>
  <c r="D401" i="12" a="1"/>
  <c r="D401" i="12" s="1"/>
  <c r="S400" i="12" a="1"/>
  <c r="S400" i="12" s="1"/>
  <c r="R400" i="12" s="1"/>
  <c r="D400" i="12" a="1"/>
  <c r="D400" i="12" s="1"/>
  <c r="T399" i="12" a="1"/>
  <c r="T399" i="12" s="1"/>
  <c r="S399" i="12" a="1"/>
  <c r="S399" i="12" s="1"/>
  <c r="D399" i="12" a="1"/>
  <c r="D399" i="12" s="1"/>
  <c r="S398" i="12" a="1"/>
  <c r="S398" i="12" s="1"/>
  <c r="D398" i="12" a="1"/>
  <c r="D398" i="12" s="1"/>
  <c r="S397" i="12" a="1"/>
  <c r="S397" i="12" s="1"/>
  <c r="D397" i="12" a="1"/>
  <c r="D397" i="12" s="1"/>
  <c r="S396" i="12" a="1"/>
  <c r="S396" i="12" s="1"/>
  <c r="R396" i="12" s="1"/>
  <c r="D396" i="12" a="1"/>
  <c r="D396" i="12" s="1"/>
  <c r="S395" i="12" a="1"/>
  <c r="S395" i="12" s="1"/>
  <c r="D395" i="12" a="1"/>
  <c r="D395" i="12" s="1"/>
  <c r="S394" i="12" a="1"/>
  <c r="S394" i="12" s="1"/>
  <c r="D394" i="12" a="1"/>
  <c r="D394" i="12" s="1"/>
  <c r="T393" i="12" a="1"/>
  <c r="T393" i="12" s="1"/>
  <c r="S393" i="12" a="1"/>
  <c r="S393" i="12" s="1"/>
  <c r="D393" i="12" a="1"/>
  <c r="D393" i="12" s="1"/>
  <c r="T392" i="12" a="1"/>
  <c r="T392" i="12" s="1"/>
  <c r="S392" i="12" a="1"/>
  <c r="S392" i="12" s="1"/>
  <c r="D392" i="12" a="1"/>
  <c r="D392" i="12" s="1"/>
  <c r="S391" i="12" a="1"/>
  <c r="S391" i="12" s="1"/>
  <c r="R391" i="12" s="1"/>
  <c r="D391" i="12" a="1"/>
  <c r="D391" i="12" s="1"/>
  <c r="T390" i="12" a="1"/>
  <c r="T390" i="12" s="1"/>
  <c r="S390" i="12" a="1"/>
  <c r="S390" i="12" s="1"/>
  <c r="D390" i="12" a="1"/>
  <c r="D390" i="12" s="1"/>
  <c r="T389" i="12" a="1"/>
  <c r="T389" i="12" s="1"/>
  <c r="S389" i="12" a="1"/>
  <c r="S389" i="12" s="1"/>
  <c r="D389" i="12" a="1"/>
  <c r="D389" i="12" s="1"/>
  <c r="U388" i="12"/>
  <c r="V388" i="12" s="1"/>
  <c r="T388" i="12" a="1"/>
  <c r="T388" i="12" s="1"/>
  <c r="D388" i="12" a="1"/>
  <c r="D388" i="12" s="1"/>
  <c r="T387" i="12" a="1"/>
  <c r="T387" i="12" s="1"/>
  <c r="S387" i="12" a="1"/>
  <c r="S387" i="12" s="1"/>
  <c r="D387" i="12" a="1"/>
  <c r="D387" i="12" s="1"/>
  <c r="S386" i="12" a="1"/>
  <c r="S386" i="12" s="1"/>
  <c r="R386" i="12" s="1"/>
  <c r="D386" i="12" a="1"/>
  <c r="D386" i="12" s="1"/>
  <c r="S385" i="12" a="1"/>
  <c r="S385" i="12" s="1"/>
  <c r="D385" i="12" a="1"/>
  <c r="D385" i="12" s="1"/>
  <c r="T384" i="12" a="1"/>
  <c r="T384" i="12" s="1"/>
  <c r="S384" i="12" a="1"/>
  <c r="S384" i="12" s="1"/>
  <c r="D384" i="12" a="1"/>
  <c r="D384" i="12" s="1"/>
  <c r="T383" i="12" a="1"/>
  <c r="T383" i="12" s="1"/>
  <c r="S383" i="12" a="1"/>
  <c r="S383" i="12" s="1"/>
  <c r="D383" i="12" a="1"/>
  <c r="D383" i="12" s="1"/>
  <c r="S382" i="12" a="1"/>
  <c r="S382" i="12" s="1"/>
  <c r="R382" i="12" s="1"/>
  <c r="D382" i="12" a="1"/>
  <c r="D382" i="12" s="1"/>
  <c r="T381" i="12" a="1"/>
  <c r="T381" i="12" s="1"/>
  <c r="S381" i="12" a="1"/>
  <c r="S381" i="12" s="1"/>
  <c r="D381" i="12" a="1"/>
  <c r="D381" i="12" s="1"/>
  <c r="S380" i="12" a="1"/>
  <c r="S380" i="12" s="1"/>
  <c r="D380" i="12" a="1"/>
  <c r="D380" i="12" s="1"/>
  <c r="T379" i="12" a="1"/>
  <c r="T379" i="12" s="1"/>
  <c r="S379" i="12" a="1"/>
  <c r="S379" i="12" s="1"/>
  <c r="R379" i="12" s="1"/>
  <c r="D379" i="12" a="1"/>
  <c r="D379" i="12" s="1"/>
  <c r="T378" i="12" a="1"/>
  <c r="T378" i="12" s="1"/>
  <c r="S378" i="12" a="1"/>
  <c r="S378" i="12" s="1"/>
  <c r="R378" i="12" s="1"/>
  <c r="D378" i="12" a="1"/>
  <c r="D378" i="12" s="1"/>
  <c r="S377" i="12" a="1"/>
  <c r="S377" i="12" s="1"/>
  <c r="D377" i="12" a="1"/>
  <c r="D377" i="12" s="1"/>
  <c r="S376" i="12" a="1"/>
  <c r="S376" i="12" s="1"/>
  <c r="R376" i="12" s="1"/>
  <c r="D376" i="12" a="1"/>
  <c r="D376" i="12" s="1"/>
  <c r="S375" i="12" a="1"/>
  <c r="S375" i="12" s="1"/>
  <c r="R375" i="12" s="1"/>
  <c r="D375" i="12" a="1"/>
  <c r="D375" i="12" s="1"/>
  <c r="S374" i="12" a="1"/>
  <c r="S374" i="12" s="1"/>
  <c r="R374" i="12" s="1"/>
  <c r="D374" i="12" a="1"/>
  <c r="D374" i="12" s="1"/>
  <c r="T373" i="12" a="1"/>
  <c r="T373" i="12" s="1"/>
  <c r="S373" i="12" a="1"/>
  <c r="S373" i="12" s="1"/>
  <c r="D373" i="12" a="1"/>
  <c r="D373" i="12" s="1"/>
  <c r="S372" i="12" a="1"/>
  <c r="S372" i="12" s="1"/>
  <c r="R372" i="12" s="1"/>
  <c r="D372" i="12" a="1"/>
  <c r="D372" i="12" s="1"/>
  <c r="S371" i="12" a="1"/>
  <c r="S371" i="12" s="1"/>
  <c r="D371" i="12" a="1"/>
  <c r="D371" i="12" s="1"/>
  <c r="S370" i="12" a="1"/>
  <c r="S370" i="12" s="1"/>
  <c r="R370" i="12" s="1"/>
  <c r="D370" i="12" a="1"/>
  <c r="D370" i="12" s="1"/>
  <c r="T369" i="12" a="1"/>
  <c r="T369" i="12" s="1"/>
  <c r="S369" i="12" a="1"/>
  <c r="S369" i="12" s="1"/>
  <c r="D369" i="12" a="1"/>
  <c r="D369" i="12" s="1"/>
  <c r="T368" i="12" a="1"/>
  <c r="T368" i="12" s="1"/>
  <c r="S368" i="12" a="1"/>
  <c r="S368" i="12" s="1"/>
  <c r="U368" i="12" s="1"/>
  <c r="V368" i="12" s="1"/>
  <c r="D368" i="12" a="1"/>
  <c r="D368" i="12" s="1"/>
  <c r="T367" i="12" a="1"/>
  <c r="T367" i="12" s="1"/>
  <c r="S367" i="12" a="1"/>
  <c r="S367" i="12" s="1"/>
  <c r="D367" i="12" a="1"/>
  <c r="D367" i="12" s="1"/>
  <c r="S366" i="12" a="1"/>
  <c r="S366" i="12" s="1"/>
  <c r="D366" i="12" a="1"/>
  <c r="D366" i="12" s="1"/>
  <c r="S365" i="12" a="1"/>
  <c r="S365" i="12" s="1"/>
  <c r="D365" i="12" a="1"/>
  <c r="D365" i="12" s="1"/>
  <c r="T364" i="12" a="1"/>
  <c r="T364" i="12" s="1"/>
  <c r="S364" i="12" a="1"/>
  <c r="S364" i="12" s="1"/>
  <c r="D364" i="12" a="1"/>
  <c r="D364" i="12" s="1"/>
  <c r="T363" i="12" a="1"/>
  <c r="T363" i="12" s="1"/>
  <c r="S363" i="12" a="1"/>
  <c r="S363" i="12" s="1"/>
  <c r="D363" i="12" a="1"/>
  <c r="D363" i="12" s="1"/>
  <c r="S362" i="12" a="1"/>
  <c r="S362" i="12" s="1"/>
  <c r="R362" i="12" s="1"/>
  <c r="D362" i="12" a="1"/>
  <c r="D362" i="12" s="1"/>
  <c r="T361" i="12" a="1"/>
  <c r="T361" i="12" s="1"/>
  <c r="S361" i="12" a="1"/>
  <c r="S361" i="12" s="1"/>
  <c r="D361" i="12" a="1"/>
  <c r="D361" i="12" s="1"/>
  <c r="T360" i="12" a="1"/>
  <c r="T360" i="12" s="1"/>
  <c r="S360" i="12" a="1"/>
  <c r="S360" i="12" s="1"/>
  <c r="U360" i="12" s="1"/>
  <c r="V360" i="12" s="1"/>
  <c r="D360" i="12" a="1"/>
  <c r="D360" i="12" s="1"/>
  <c r="T359" i="12" a="1"/>
  <c r="T359" i="12" s="1"/>
  <c r="S359" i="12" a="1"/>
  <c r="S359" i="12" s="1"/>
  <c r="D359" i="12" a="1"/>
  <c r="D359" i="12" s="1"/>
  <c r="D358" i="12" a="1"/>
  <c r="D358" i="12" s="1"/>
  <c r="S357" i="12" a="1"/>
  <c r="S357" i="12" s="1"/>
  <c r="D357" i="12" a="1"/>
  <c r="D357" i="12" s="1"/>
  <c r="S356" i="12" a="1"/>
  <c r="S356" i="12" s="1"/>
  <c r="D356" i="12" a="1"/>
  <c r="D356" i="12" s="1"/>
  <c r="T355" i="12" a="1"/>
  <c r="T355" i="12" s="1"/>
  <c r="S355" i="12" a="1"/>
  <c r="S355" i="12" s="1"/>
  <c r="D355" i="12" a="1"/>
  <c r="D355" i="12" s="1"/>
  <c r="S354" i="12" a="1"/>
  <c r="S354" i="12" s="1"/>
  <c r="R354" i="12" s="1"/>
  <c r="D354" i="12" a="1"/>
  <c r="D354" i="12" s="1"/>
  <c r="S353" i="12" a="1"/>
  <c r="S353" i="12" s="1"/>
  <c r="D353" i="12" a="1"/>
  <c r="D353" i="12" s="1"/>
  <c r="T352" i="12" a="1"/>
  <c r="T352" i="12" s="1"/>
  <c r="S352" i="12" a="1"/>
  <c r="S352" i="12" s="1"/>
  <c r="D352" i="12" a="1"/>
  <c r="D352" i="12" s="1"/>
  <c r="S351" i="12" a="1"/>
  <c r="S351" i="12" s="1"/>
  <c r="R351" i="12" s="1"/>
  <c r="D351" i="12" a="1"/>
  <c r="D351" i="12" s="1"/>
  <c r="S350" i="12" a="1"/>
  <c r="S350" i="12" s="1"/>
  <c r="D350" i="12" a="1"/>
  <c r="D350" i="12" s="1"/>
  <c r="S349" i="12" a="1"/>
  <c r="S349" i="12" s="1"/>
  <c r="D349" i="12" a="1"/>
  <c r="D349" i="12" s="1"/>
  <c r="T348" i="12" a="1"/>
  <c r="T348" i="12" s="1"/>
  <c r="S348" i="12" a="1"/>
  <c r="S348" i="12" s="1"/>
  <c r="D348" i="12" a="1"/>
  <c r="D348" i="12" s="1"/>
  <c r="T347" i="12" a="1"/>
  <c r="T347" i="12" s="1"/>
  <c r="S347" i="12" a="1"/>
  <c r="S347" i="12" s="1"/>
  <c r="R347" i="12" s="1"/>
  <c r="D347" i="12" a="1"/>
  <c r="D347" i="12" s="1"/>
  <c r="S346" i="12" a="1"/>
  <c r="S346" i="12" s="1"/>
  <c r="R346" i="12" s="1"/>
  <c r="D346" i="12" a="1"/>
  <c r="D346" i="12" s="1"/>
  <c r="S345" i="12" a="1"/>
  <c r="S345" i="12" s="1"/>
  <c r="R345" i="12" s="1"/>
  <c r="D345" i="12" a="1"/>
  <c r="D345" i="12" s="1"/>
  <c r="T344" i="12" a="1"/>
  <c r="T344" i="12" s="1"/>
  <c r="S344" i="12" a="1"/>
  <c r="S344" i="12" s="1"/>
  <c r="D344" i="12" a="1"/>
  <c r="D344" i="12" s="1"/>
  <c r="S343" i="12" a="1"/>
  <c r="S343" i="12" s="1"/>
  <c r="D343" i="12" a="1"/>
  <c r="D343" i="12" s="1"/>
  <c r="T342" i="12" a="1"/>
  <c r="T342" i="12" s="1"/>
  <c r="S342" i="12" a="1"/>
  <c r="S342" i="12" s="1"/>
  <c r="R342" i="12" s="1"/>
  <c r="D342" i="12" a="1"/>
  <c r="D342" i="12" s="1"/>
  <c r="T341" i="12" a="1"/>
  <c r="T341" i="12" s="1"/>
  <c r="S341" i="12" a="1"/>
  <c r="S341" i="12" s="1"/>
  <c r="R341" i="12" s="1"/>
  <c r="D341" i="12" a="1"/>
  <c r="D341" i="12" s="1"/>
  <c r="T340" i="12" a="1"/>
  <c r="T340" i="12" s="1"/>
  <c r="S340" i="12" a="1"/>
  <c r="S340" i="12" s="1"/>
  <c r="U340" i="12" s="1"/>
  <c r="V340" i="12" s="1"/>
  <c r="D340" i="12" a="1"/>
  <c r="D340" i="12" s="1"/>
  <c r="T339" i="12" a="1"/>
  <c r="T339" i="12" s="1"/>
  <c r="S339" i="12" a="1"/>
  <c r="S339" i="12" s="1"/>
  <c r="D339" i="12" a="1"/>
  <c r="D339" i="12" s="1"/>
  <c r="T338" i="12" a="1"/>
  <c r="T338" i="12" s="1"/>
  <c r="S338" i="12" a="1"/>
  <c r="S338" i="12" s="1"/>
  <c r="D338" i="12" a="1"/>
  <c r="D338" i="12" s="1"/>
  <c r="S337" i="12" a="1"/>
  <c r="S337" i="12" s="1"/>
  <c r="D337" i="12" a="1"/>
  <c r="D337" i="12" s="1"/>
  <c r="S336" i="12" a="1"/>
  <c r="S336" i="12" s="1"/>
  <c r="R336" i="12" s="1"/>
  <c r="D336" i="12" a="1"/>
  <c r="D336" i="12" s="1"/>
  <c r="T335" i="12" a="1"/>
  <c r="T335" i="12" s="1"/>
  <c r="S335" i="12" a="1"/>
  <c r="S335" i="12" s="1"/>
  <c r="R335" i="12" s="1"/>
  <c r="D335" i="12" a="1"/>
  <c r="D335" i="12" s="1"/>
  <c r="S334" i="12" a="1"/>
  <c r="S334" i="12" s="1"/>
  <c r="R334" i="12" s="1"/>
  <c r="D334" i="12" a="1"/>
  <c r="D334" i="12" s="1"/>
  <c r="T333" i="12" a="1"/>
  <c r="T333" i="12" s="1"/>
  <c r="S333" i="12" a="1"/>
  <c r="S333" i="12" s="1"/>
  <c r="R333" i="12" s="1"/>
  <c r="D333" i="12" a="1"/>
  <c r="D333" i="12" s="1"/>
  <c r="S332" i="12" a="1"/>
  <c r="S332" i="12" s="1"/>
  <c r="R332" i="12" s="1"/>
  <c r="D332" i="12" a="1"/>
  <c r="D332" i="12" s="1"/>
  <c r="T331" i="12" a="1"/>
  <c r="T331" i="12" s="1"/>
  <c r="S331" i="12" a="1"/>
  <c r="S331" i="12" s="1"/>
  <c r="D331" i="12" a="1"/>
  <c r="D331" i="12" s="1"/>
  <c r="T330" i="12" a="1"/>
  <c r="T330" i="12" s="1"/>
  <c r="S330" i="12" a="1"/>
  <c r="S330" i="12" s="1"/>
  <c r="R330" i="12" s="1"/>
  <c r="D330" i="12" a="1"/>
  <c r="D330" i="12" s="1"/>
  <c r="T329" i="12" a="1"/>
  <c r="T329" i="12" s="1"/>
  <c r="S329" i="12" a="1"/>
  <c r="S329" i="12" s="1"/>
  <c r="D329" i="12" a="1"/>
  <c r="D329" i="12" s="1"/>
  <c r="S328" i="12" a="1"/>
  <c r="S328" i="12" s="1"/>
  <c r="R328" i="12" s="1"/>
  <c r="D328" i="12" a="1"/>
  <c r="D328" i="12" s="1"/>
  <c r="S327" i="12" a="1"/>
  <c r="S327" i="12" s="1"/>
  <c r="D327" i="12" a="1"/>
  <c r="D327" i="12" s="1"/>
  <c r="T326" i="12" a="1"/>
  <c r="T326" i="12" s="1"/>
  <c r="S326" i="12" a="1"/>
  <c r="S326" i="12" s="1"/>
  <c r="D326" i="12" a="1"/>
  <c r="D326" i="12" s="1"/>
  <c r="S325" i="12" a="1"/>
  <c r="S325" i="12" s="1"/>
  <c r="R325" i="12" s="1"/>
  <c r="D325" i="12" a="1"/>
  <c r="D325" i="12" s="1"/>
  <c r="S324" i="12" a="1"/>
  <c r="S324" i="12" s="1"/>
  <c r="R324" i="12" s="1"/>
  <c r="D324" i="12" a="1"/>
  <c r="D324" i="12" s="1"/>
  <c r="S323" i="12" a="1"/>
  <c r="S323" i="12" s="1"/>
  <c r="R323" i="12" s="1"/>
  <c r="D323" i="12" a="1"/>
  <c r="D323" i="12" s="1"/>
  <c r="S322" i="12" a="1"/>
  <c r="S322" i="12" s="1"/>
  <c r="R322" i="12" s="1"/>
  <c r="D322" i="12" a="1"/>
  <c r="D322" i="12" s="1"/>
  <c r="T321" i="12" a="1"/>
  <c r="T321" i="12" s="1"/>
  <c r="S321" i="12" a="1"/>
  <c r="S321" i="12" s="1"/>
  <c r="R321" i="12" s="1"/>
  <c r="D321" i="12" a="1"/>
  <c r="D321" i="12" s="1"/>
  <c r="T320" i="12" a="1"/>
  <c r="T320" i="12" s="1"/>
  <c r="S320" i="12" a="1"/>
  <c r="S320" i="12" s="1"/>
  <c r="D320" i="12" a="1"/>
  <c r="D320" i="12" s="1"/>
  <c r="T319" i="12" a="1"/>
  <c r="T319" i="12" s="1"/>
  <c r="S319" i="12" a="1"/>
  <c r="S319" i="12" s="1"/>
  <c r="U319" i="12" s="1"/>
  <c r="V319" i="12" s="1"/>
  <c r="D319" i="12" a="1"/>
  <c r="D319" i="12" s="1"/>
  <c r="T318" i="12" a="1"/>
  <c r="T318" i="12" s="1"/>
  <c r="S318" i="12" a="1"/>
  <c r="S318" i="12" s="1"/>
  <c r="D318" i="12" a="1"/>
  <c r="D318" i="12" s="1"/>
  <c r="S317" i="12" a="1"/>
  <c r="S317" i="12" s="1"/>
  <c r="D317" i="12" a="1"/>
  <c r="D317" i="12" s="1"/>
  <c r="S316" i="12" a="1"/>
  <c r="S316" i="12" s="1"/>
  <c r="R316" i="12" s="1"/>
  <c r="D316" i="12" a="1"/>
  <c r="D316" i="12" s="1"/>
  <c r="T315" i="12" a="1"/>
  <c r="T315" i="12" s="1"/>
  <c r="S315" i="12" a="1"/>
  <c r="S315" i="12" s="1"/>
  <c r="D315" i="12" a="1"/>
  <c r="D315" i="12" s="1"/>
  <c r="T314" i="12" a="1"/>
  <c r="T314" i="12" s="1"/>
  <c r="S314" i="12" a="1"/>
  <c r="S314" i="12" s="1"/>
  <c r="R314" i="12" s="1"/>
  <c r="D314" i="12" a="1"/>
  <c r="D314" i="12" s="1"/>
  <c r="S313" i="12" a="1"/>
  <c r="S313" i="12" s="1"/>
  <c r="D313" i="12" a="1"/>
  <c r="D313" i="12" s="1"/>
  <c r="S312" i="12" a="1"/>
  <c r="S312" i="12" s="1"/>
  <c r="D312" i="12" a="1"/>
  <c r="D312" i="12" s="1"/>
  <c r="S311" i="12" a="1"/>
  <c r="S311" i="12" s="1"/>
  <c r="R311" i="12" s="1"/>
  <c r="D311" i="12" a="1"/>
  <c r="D311" i="12" s="1"/>
  <c r="T310" i="12" a="1"/>
  <c r="T310" i="12" s="1"/>
  <c r="S310" i="12" a="1"/>
  <c r="S310" i="12" s="1"/>
  <c r="D310" i="12" a="1"/>
  <c r="D310" i="12" s="1"/>
  <c r="S309" i="12" a="1"/>
  <c r="S309" i="12" s="1"/>
  <c r="D309" i="12" a="1"/>
  <c r="D309" i="12" s="1"/>
  <c r="T308" i="12" a="1"/>
  <c r="T308" i="12" s="1"/>
  <c r="S308" i="12" a="1"/>
  <c r="S308" i="12" s="1"/>
  <c r="U308" i="12" s="1"/>
  <c r="V308" i="12" s="1"/>
  <c r="D308" i="12" a="1"/>
  <c r="D308" i="12" s="1"/>
  <c r="S307" i="12" a="1"/>
  <c r="S307" i="12" s="1"/>
  <c r="D307" i="12" a="1"/>
  <c r="D307" i="12" s="1"/>
  <c r="T306" i="12" a="1"/>
  <c r="T306" i="12" s="1"/>
  <c r="S306" i="12" a="1"/>
  <c r="S306" i="12" s="1"/>
  <c r="D306" i="12" a="1"/>
  <c r="D306" i="12" s="1"/>
  <c r="T305" i="12" a="1"/>
  <c r="T305" i="12" s="1"/>
  <c r="S305" i="12" a="1"/>
  <c r="S305" i="12" s="1"/>
  <c r="R305" i="12" s="1"/>
  <c r="D305" i="12" a="1"/>
  <c r="D305" i="12" s="1"/>
  <c r="S304" i="12" a="1"/>
  <c r="S304" i="12" s="1"/>
  <c r="R304" i="12" s="1"/>
  <c r="D304" i="12" a="1"/>
  <c r="D304" i="12" s="1"/>
  <c r="S303" i="12" a="1"/>
  <c r="S303" i="12" s="1"/>
  <c r="D303" i="12" a="1"/>
  <c r="D303" i="12" s="1"/>
  <c r="S302" i="12" a="1"/>
  <c r="S302" i="12" s="1"/>
  <c r="R302" i="12" s="1"/>
  <c r="D302" i="12" a="1"/>
  <c r="D302" i="12" s="1"/>
  <c r="T301" i="12" a="1"/>
  <c r="T301" i="12" s="1"/>
  <c r="S301" i="12" a="1"/>
  <c r="S301" i="12" s="1"/>
  <c r="R301" i="12" s="1"/>
  <c r="D301" i="12" a="1"/>
  <c r="D301" i="12" s="1"/>
  <c r="S300" i="12" a="1"/>
  <c r="S300" i="12" s="1"/>
  <c r="R300" i="12" s="1"/>
  <c r="D300" i="12" a="1"/>
  <c r="D300" i="12" s="1"/>
  <c r="T299" i="12" a="1"/>
  <c r="T299" i="12" s="1"/>
  <c r="S299" i="12" a="1"/>
  <c r="S299" i="12" s="1"/>
  <c r="R299" i="12" s="1"/>
  <c r="D299" i="12" a="1"/>
  <c r="D299" i="12" s="1"/>
  <c r="S298" i="12" a="1"/>
  <c r="S298" i="12" s="1"/>
  <c r="D298" i="12" a="1"/>
  <c r="D298" i="12" s="1"/>
  <c r="S297" i="12" a="1"/>
  <c r="S297" i="12" s="1"/>
  <c r="D297" i="12" a="1"/>
  <c r="D297" i="12" s="1"/>
  <c r="T296" i="12" a="1"/>
  <c r="T296" i="12" s="1"/>
  <c r="S296" i="12" a="1"/>
  <c r="S296" i="12" s="1"/>
  <c r="R296" i="12" s="1"/>
  <c r="D296" i="12" a="1"/>
  <c r="D296" i="12" s="1"/>
  <c r="T295" i="12" a="1"/>
  <c r="T295" i="12" s="1"/>
  <c r="S295" i="12" a="1"/>
  <c r="S295" i="12" s="1"/>
  <c r="R295" i="12" s="1"/>
  <c r="D295" i="12" a="1"/>
  <c r="D295" i="12" s="1"/>
  <c r="S294" i="12" a="1"/>
  <c r="S294" i="12" s="1"/>
  <c r="R294" i="12" s="1"/>
  <c r="D294" i="12" a="1"/>
  <c r="D294" i="12" s="1"/>
  <c r="T293" i="12" a="1"/>
  <c r="T293" i="12" s="1"/>
  <c r="S293" i="12" a="1"/>
  <c r="S293" i="12" s="1"/>
  <c r="D293" i="12" a="1"/>
  <c r="D293" i="12" s="1"/>
  <c r="T292" i="12" a="1"/>
  <c r="T292" i="12" s="1"/>
  <c r="S292" i="12" a="1"/>
  <c r="S292" i="12" s="1"/>
  <c r="D292" i="12" a="1"/>
  <c r="D292" i="12" s="1"/>
  <c r="T291" i="12" a="1"/>
  <c r="T291" i="12" s="1"/>
  <c r="S291" i="12" a="1"/>
  <c r="S291" i="12" s="1"/>
  <c r="D291" i="12" a="1"/>
  <c r="D291" i="12" s="1"/>
  <c r="T290" i="12" a="1"/>
  <c r="T290" i="12" s="1"/>
  <c r="S290" i="12" a="1"/>
  <c r="S290" i="12" s="1"/>
  <c r="R290" i="12" s="1"/>
  <c r="D290" i="12" a="1"/>
  <c r="D290" i="12" s="1"/>
  <c r="S289" i="12" a="1"/>
  <c r="S289" i="12" s="1"/>
  <c r="D289" i="12" a="1"/>
  <c r="D289" i="12" s="1"/>
  <c r="T288" i="12" a="1"/>
  <c r="T288" i="12" s="1"/>
  <c r="S288" i="12" a="1"/>
  <c r="S288" i="12" s="1"/>
  <c r="R288" i="12" s="1"/>
  <c r="D288" i="12" a="1"/>
  <c r="D288" i="12" s="1"/>
  <c r="S287" i="12" a="1"/>
  <c r="S287" i="12" s="1"/>
  <c r="D287" i="12" a="1"/>
  <c r="D287" i="12" s="1"/>
  <c r="T286" i="12" a="1"/>
  <c r="T286" i="12" s="1"/>
  <c r="S286" i="12" a="1"/>
  <c r="S286" i="12" s="1"/>
  <c r="R286" i="12" s="1"/>
  <c r="D286" i="12" a="1"/>
  <c r="D286" i="12" s="1"/>
  <c r="S285" i="12" a="1"/>
  <c r="S285" i="12" s="1"/>
  <c r="D285" i="12" a="1"/>
  <c r="D285" i="12" s="1"/>
  <c r="T284" i="12" a="1"/>
  <c r="T284" i="12" s="1"/>
  <c r="S284" i="12" a="1"/>
  <c r="S284" i="12" s="1"/>
  <c r="U284" i="12" s="1"/>
  <c r="V284" i="12" s="1"/>
  <c r="D284" i="12" a="1"/>
  <c r="D284" i="12" s="1"/>
  <c r="T283" i="12" a="1"/>
  <c r="T283" i="12" s="1"/>
  <c r="S283" i="12" a="1"/>
  <c r="S283" i="12" s="1"/>
  <c r="D283" i="12" a="1"/>
  <c r="D283" i="12" s="1"/>
  <c r="T282" i="12" a="1"/>
  <c r="T282" i="12" s="1"/>
  <c r="S282" i="12" a="1"/>
  <c r="S282" i="12" s="1"/>
  <c r="U282" i="12" s="1"/>
  <c r="V282" i="12" s="1"/>
  <c r="D282" i="12" a="1"/>
  <c r="D282" i="12" s="1"/>
  <c r="T281" i="12" a="1"/>
  <c r="T281" i="12" s="1"/>
  <c r="S281" i="12" a="1"/>
  <c r="S281" i="12" s="1"/>
  <c r="D281" i="12" a="1"/>
  <c r="D281" i="12" s="1"/>
  <c r="T280" i="12" a="1"/>
  <c r="T280" i="12" s="1"/>
  <c r="S280" i="12" a="1"/>
  <c r="S280" i="12" s="1"/>
  <c r="R280" i="12" s="1"/>
  <c r="D280" i="12" a="1"/>
  <c r="D280" i="12" s="1"/>
  <c r="S279" i="12" a="1"/>
  <c r="S279" i="12" s="1"/>
  <c r="D279" i="12" a="1"/>
  <c r="D279" i="12" s="1"/>
  <c r="S278" i="12" a="1"/>
  <c r="S278" i="12" s="1"/>
  <c r="D278" i="12" a="1"/>
  <c r="D278" i="12" s="1"/>
  <c r="D277" i="12" a="1"/>
  <c r="D277" i="12" s="1"/>
  <c r="T276" i="12" a="1"/>
  <c r="T276" i="12" s="1"/>
  <c r="S276" i="12" a="1"/>
  <c r="S276" i="12" s="1"/>
  <c r="D276" i="12" a="1"/>
  <c r="D276" i="12" s="1"/>
  <c r="S275" i="12" a="1"/>
  <c r="S275" i="12" s="1"/>
  <c r="R275" i="12" s="1"/>
  <c r="D275" i="12" a="1"/>
  <c r="D275" i="12" s="1"/>
  <c r="S274" i="12" a="1"/>
  <c r="S274" i="12" s="1"/>
  <c r="R274" i="12" s="1"/>
  <c r="D274" i="12" a="1"/>
  <c r="D274" i="12" s="1"/>
  <c r="T273" i="12" a="1"/>
  <c r="T273" i="12" s="1"/>
  <c r="S273" i="12" a="1"/>
  <c r="S273" i="12" s="1"/>
  <c r="D273" i="12" a="1"/>
  <c r="D273" i="12" s="1"/>
  <c r="S272" i="12" a="1"/>
  <c r="S272" i="12" s="1"/>
  <c r="R272" i="12" s="1"/>
  <c r="D272" i="12" a="1"/>
  <c r="D272" i="12" s="1"/>
  <c r="S271" i="12" a="1"/>
  <c r="S271" i="12" s="1"/>
  <c r="D271" i="12" a="1"/>
  <c r="D271" i="12" s="1"/>
  <c r="T270" i="12" a="1"/>
  <c r="T270" i="12" s="1"/>
  <c r="S270" i="12" a="1"/>
  <c r="S270" i="12" s="1"/>
  <c r="R270" i="12" s="1"/>
  <c r="D270" i="12" a="1"/>
  <c r="D270" i="12" s="1"/>
  <c r="T269" i="12" a="1"/>
  <c r="T269" i="12" s="1"/>
  <c r="S269" i="12" a="1"/>
  <c r="S269" i="12" s="1"/>
  <c r="D269" i="12" a="1"/>
  <c r="D269" i="12" s="1"/>
  <c r="T268" i="12" a="1"/>
  <c r="T268" i="12" s="1"/>
  <c r="S268" i="12" a="1"/>
  <c r="S268" i="12" s="1"/>
  <c r="D268" i="12" a="1"/>
  <c r="D268" i="12" s="1"/>
  <c r="S267" i="12" a="1"/>
  <c r="S267" i="12" s="1"/>
  <c r="R267" i="12" s="1"/>
  <c r="D267" i="12" a="1"/>
  <c r="D267" i="12" s="1"/>
  <c r="S266" i="12" a="1"/>
  <c r="S266" i="12" s="1"/>
  <c r="R266" i="12" s="1"/>
  <c r="D266" i="12" a="1"/>
  <c r="D266" i="12" s="1"/>
  <c r="S265" i="12" a="1"/>
  <c r="S265" i="12" s="1"/>
  <c r="D265" i="12" a="1"/>
  <c r="D265" i="12" s="1"/>
  <c r="T264" i="12" a="1"/>
  <c r="T264" i="12" s="1"/>
  <c r="S264" i="12" a="1"/>
  <c r="S264" i="12" s="1"/>
  <c r="D264" i="12" a="1"/>
  <c r="D264" i="12" s="1"/>
  <c r="T263" i="12" a="1"/>
  <c r="T263" i="12" s="1"/>
  <c r="S263" i="12" a="1"/>
  <c r="S263" i="12" s="1"/>
  <c r="R263" i="12" s="1"/>
  <c r="D263" i="12" a="1"/>
  <c r="D263" i="12" s="1"/>
  <c r="T262" i="12" a="1"/>
  <c r="T262" i="12" s="1"/>
  <c r="S262" i="12" a="1"/>
  <c r="S262" i="12" s="1"/>
  <c r="D262" i="12" a="1"/>
  <c r="D262" i="12" s="1"/>
  <c r="T261" i="12" a="1"/>
  <c r="T261" i="12" s="1"/>
  <c r="S261" i="12" a="1"/>
  <c r="S261" i="12" s="1"/>
  <c r="R261" i="12" s="1"/>
  <c r="D261" i="12" a="1"/>
  <c r="D261" i="12" s="1"/>
  <c r="T260" i="12" a="1"/>
  <c r="T260" i="12" s="1"/>
  <c r="S260" i="12" a="1"/>
  <c r="S260" i="12" s="1"/>
  <c r="D260" i="12" a="1"/>
  <c r="D260" i="12" s="1"/>
  <c r="T259" i="12" a="1"/>
  <c r="T259" i="12" s="1"/>
  <c r="S259" i="12" a="1"/>
  <c r="S259" i="12" s="1"/>
  <c r="D259" i="12" a="1"/>
  <c r="D259" i="12" s="1"/>
  <c r="S258" i="12" a="1"/>
  <c r="S258" i="12" s="1"/>
  <c r="D258" i="12" a="1"/>
  <c r="D258" i="12" s="1"/>
  <c r="T257" i="12" a="1"/>
  <c r="T257" i="12" s="1"/>
  <c r="S257" i="12" a="1"/>
  <c r="S257" i="12" s="1"/>
  <c r="U257" i="12" s="1"/>
  <c r="V257" i="12" s="1"/>
  <c r="D257" i="12" a="1"/>
  <c r="D257" i="12" s="1"/>
  <c r="S256" i="12" a="1"/>
  <c r="S256" i="12" s="1"/>
  <c r="R256" i="12" s="1"/>
  <c r="D256" i="12" a="1"/>
  <c r="D256" i="12" s="1"/>
  <c r="T255" i="12" a="1"/>
  <c r="T255" i="12" s="1"/>
  <c r="S255" i="12" a="1"/>
  <c r="S255" i="12" s="1"/>
  <c r="D255" i="12" a="1"/>
  <c r="D255" i="12" s="1"/>
  <c r="S254" i="12" a="1"/>
  <c r="S254" i="12" s="1"/>
  <c r="D254" i="12" a="1"/>
  <c r="D254" i="12" s="1"/>
  <c r="S253" i="12" a="1"/>
  <c r="S253" i="12" s="1"/>
  <c r="R253" i="12" s="1"/>
  <c r="D253" i="12" a="1"/>
  <c r="D253" i="12" s="1"/>
  <c r="S252" i="12" a="1"/>
  <c r="S252" i="12" s="1"/>
  <c r="D252" i="12" a="1"/>
  <c r="D252" i="12" s="1"/>
  <c r="T251" i="12" a="1"/>
  <c r="T251" i="12" s="1"/>
  <c r="S251" i="12" a="1"/>
  <c r="S251" i="12" s="1"/>
  <c r="R251" i="12" s="1"/>
  <c r="D251" i="12" a="1"/>
  <c r="D251" i="12" s="1"/>
  <c r="T250" i="12" a="1"/>
  <c r="T250" i="12" s="1"/>
  <c r="S250" i="12" a="1"/>
  <c r="S250" i="12" s="1"/>
  <c r="D250" i="12" a="1"/>
  <c r="D250" i="12" s="1"/>
  <c r="T249" i="12" a="1"/>
  <c r="T249" i="12" s="1"/>
  <c r="S249" i="12" a="1"/>
  <c r="S249" i="12" s="1"/>
  <c r="D249" i="12" a="1"/>
  <c r="D249" i="12" s="1"/>
  <c r="S248" i="12" a="1"/>
  <c r="S248" i="12" s="1"/>
  <c r="R248" i="12" s="1"/>
  <c r="D248" i="12" a="1"/>
  <c r="D248" i="12" s="1"/>
  <c r="T247" i="12" a="1"/>
  <c r="T247" i="12" s="1"/>
  <c r="S247" i="12" a="1"/>
  <c r="S247" i="12" s="1"/>
  <c r="R247" i="12" s="1"/>
  <c r="D247" i="12" a="1"/>
  <c r="D247" i="12" s="1"/>
  <c r="T246" i="12" a="1"/>
  <c r="T246" i="12" s="1"/>
  <c r="S246" i="12" a="1"/>
  <c r="S246" i="12" s="1"/>
  <c r="D246" i="12" a="1"/>
  <c r="D246" i="12" s="1"/>
  <c r="T245" i="12" a="1"/>
  <c r="T245" i="12" s="1"/>
  <c r="S245" i="12" a="1"/>
  <c r="S245" i="12" s="1"/>
  <c r="D245" i="12" a="1"/>
  <c r="D245" i="12" s="1"/>
  <c r="S244" i="12" a="1"/>
  <c r="S244" i="12" s="1"/>
  <c r="R244" i="12" s="1"/>
  <c r="D244" i="12" a="1"/>
  <c r="D244" i="12" s="1"/>
  <c r="T243" i="12" a="1"/>
  <c r="T243" i="12" s="1"/>
  <c r="S243" i="12" a="1"/>
  <c r="S243" i="12" s="1"/>
  <c r="D243" i="12" a="1"/>
  <c r="D243" i="12" s="1"/>
  <c r="T242" i="12" a="1"/>
  <c r="T242" i="12" s="1"/>
  <c r="S242" i="12" a="1"/>
  <c r="S242" i="12" s="1"/>
  <c r="D242" i="12" a="1"/>
  <c r="D242" i="12" s="1"/>
  <c r="S241" i="12" a="1"/>
  <c r="S241" i="12" s="1"/>
  <c r="D241" i="12" a="1"/>
  <c r="D241" i="12" s="1"/>
  <c r="T240" i="12" a="1"/>
  <c r="T240" i="12" s="1"/>
  <c r="S240" i="12" a="1"/>
  <c r="S240" i="12" s="1"/>
  <c r="U240" i="12" s="1"/>
  <c r="V240" i="12" s="1"/>
  <c r="D240" i="12" a="1"/>
  <c r="D240" i="12" s="1"/>
  <c r="S239" i="12" a="1"/>
  <c r="S239" i="12" s="1"/>
  <c r="R239" i="12" s="1"/>
  <c r="D239" i="12" a="1"/>
  <c r="D239" i="12" s="1"/>
  <c r="T238" i="12" a="1"/>
  <c r="T238" i="12" s="1"/>
  <c r="S238" i="12" a="1"/>
  <c r="S238" i="12" s="1"/>
  <c r="D238" i="12" a="1"/>
  <c r="D238" i="12" s="1"/>
  <c r="D237" i="12" a="1"/>
  <c r="D237" i="12" s="1"/>
  <c r="S236" i="12" a="1"/>
  <c r="S236" i="12" s="1"/>
  <c r="D236" i="12" a="1"/>
  <c r="D236" i="12" s="1"/>
  <c r="S235" i="12" a="1"/>
  <c r="S235" i="12" s="1"/>
  <c r="R235" i="12" s="1"/>
  <c r="D235" i="12" a="1"/>
  <c r="D235" i="12" s="1"/>
  <c r="T234" i="12" a="1"/>
  <c r="T234" i="12" s="1"/>
  <c r="S234" i="12" a="1"/>
  <c r="S234" i="12" s="1"/>
  <c r="R234" i="12" s="1"/>
  <c r="D234" i="12" a="1"/>
  <c r="D234" i="12" s="1"/>
  <c r="T233" i="12" a="1"/>
  <c r="T233" i="12" s="1"/>
  <c r="S233" i="12" a="1"/>
  <c r="S233" i="12" s="1"/>
  <c r="U233" i="12" s="1"/>
  <c r="V233" i="12" s="1"/>
  <c r="D233" i="12" a="1"/>
  <c r="D233" i="12" s="1"/>
  <c r="T232" i="12" a="1"/>
  <c r="T232" i="12" s="1"/>
  <c r="S232" i="12" a="1"/>
  <c r="S232" i="12" s="1"/>
  <c r="R232" i="12" s="1"/>
  <c r="D232" i="12" a="1"/>
  <c r="D232" i="12" s="1"/>
  <c r="T231" i="12" a="1"/>
  <c r="T231" i="12" s="1"/>
  <c r="S231" i="12" a="1"/>
  <c r="S231" i="12" s="1"/>
  <c r="R231" i="12" s="1"/>
  <c r="D231" i="12" a="1"/>
  <c r="D231" i="12" s="1"/>
  <c r="S230" i="12" a="1"/>
  <c r="S230" i="12" s="1"/>
  <c r="R230" i="12" s="1"/>
  <c r="D230" i="12" a="1"/>
  <c r="D230" i="12" s="1"/>
  <c r="T229" i="12" a="1"/>
  <c r="T229" i="12" s="1"/>
  <c r="S229" i="12" a="1"/>
  <c r="S229" i="12" s="1"/>
  <c r="D229" i="12" a="1"/>
  <c r="D229" i="12" s="1"/>
  <c r="S228" i="12" a="1"/>
  <c r="S228" i="12" s="1"/>
  <c r="R228" i="12" s="1"/>
  <c r="D228" i="12" a="1"/>
  <c r="D228" i="12" s="1"/>
  <c r="T227" i="12" a="1"/>
  <c r="T227" i="12" s="1"/>
  <c r="S227" i="12" a="1"/>
  <c r="S227" i="12" s="1"/>
  <c r="D227" i="12" a="1"/>
  <c r="D227" i="12" s="1"/>
  <c r="S226" i="12" a="1"/>
  <c r="S226" i="12" s="1"/>
  <c r="D226" i="12" a="1"/>
  <c r="D226" i="12" s="1"/>
  <c r="T225" i="12" a="1"/>
  <c r="T225" i="12" s="1"/>
  <c r="S225" i="12" a="1"/>
  <c r="S225" i="12" s="1"/>
  <c r="R225" i="12" s="1"/>
  <c r="D225" i="12" a="1"/>
  <c r="D225" i="12" s="1"/>
  <c r="S224" i="12" a="1"/>
  <c r="S224" i="12" s="1"/>
  <c r="R224" i="12" s="1"/>
  <c r="D224" i="12" a="1"/>
  <c r="D224" i="12" s="1"/>
  <c r="U223" i="12"/>
  <c r="V223" i="12" s="1"/>
  <c r="T223" i="12" a="1"/>
  <c r="T223" i="12" s="1"/>
  <c r="D223" i="12" a="1"/>
  <c r="D223" i="12" s="1"/>
  <c r="T222" i="12" a="1"/>
  <c r="T222" i="12" s="1"/>
  <c r="S222" i="12" a="1"/>
  <c r="S222" i="12" s="1"/>
  <c r="R222" i="12" s="1"/>
  <c r="D222" i="12" a="1"/>
  <c r="D222" i="12" s="1"/>
  <c r="S221" i="12" a="1"/>
  <c r="S221" i="12" s="1"/>
  <c r="D221" i="12" a="1"/>
  <c r="D221" i="12" s="1"/>
  <c r="T220" i="12" a="1"/>
  <c r="T220" i="12" s="1"/>
  <c r="S220" i="12" a="1"/>
  <c r="S220" i="12" s="1"/>
  <c r="U220" i="12" s="1"/>
  <c r="V220" i="12" s="1"/>
  <c r="D220" i="12" a="1"/>
  <c r="D220" i="12" s="1"/>
  <c r="T219" i="12" a="1"/>
  <c r="T219" i="12" s="1"/>
  <c r="S219" i="12" a="1"/>
  <c r="S219" i="12" s="1"/>
  <c r="U219" i="12" s="1"/>
  <c r="V219" i="12" s="1"/>
  <c r="D219" i="12" a="1"/>
  <c r="D219" i="12" s="1"/>
  <c r="T218" i="12" a="1"/>
  <c r="T218" i="12" s="1"/>
  <c r="S218" i="12" a="1"/>
  <c r="S218" i="12" s="1"/>
  <c r="R218" i="12" s="1"/>
  <c r="D218" i="12" a="1"/>
  <c r="D218" i="12" s="1"/>
  <c r="T217" i="12" a="1"/>
  <c r="T217" i="12" s="1"/>
  <c r="S217" i="12" a="1"/>
  <c r="S217" i="12" s="1"/>
  <c r="U217" i="12" s="1"/>
  <c r="V217" i="12" s="1"/>
  <c r="D217" i="12" a="1"/>
  <c r="D217" i="12" s="1"/>
  <c r="S216" i="12" a="1"/>
  <c r="S216" i="12" s="1"/>
  <c r="D216" i="12" a="1"/>
  <c r="D216" i="12" s="1"/>
  <c r="S215" i="12" a="1"/>
  <c r="S215" i="12" s="1"/>
  <c r="D215" i="12" a="1"/>
  <c r="D215" i="12" s="1"/>
  <c r="S214" i="12" a="1"/>
  <c r="S214" i="12" s="1"/>
  <c r="D214" i="12" a="1"/>
  <c r="D214" i="12" s="1"/>
  <c r="S213" i="12" a="1"/>
  <c r="S213" i="12" s="1"/>
  <c r="D213" i="12" a="1"/>
  <c r="D213" i="12" s="1"/>
  <c r="S212" i="12" a="1"/>
  <c r="S212" i="12" s="1"/>
  <c r="R212" i="12" s="1"/>
  <c r="D212" i="12" a="1"/>
  <c r="D212" i="12" s="1"/>
  <c r="T211" i="12" a="1"/>
  <c r="T211" i="12" s="1"/>
  <c r="S211" i="12" a="1"/>
  <c r="S211" i="12" s="1"/>
  <c r="D211" i="12" a="1"/>
  <c r="D211" i="12" s="1"/>
  <c r="S210" i="12" a="1"/>
  <c r="S210" i="12" s="1"/>
  <c r="R210" i="12" s="1"/>
  <c r="D210" i="12" a="1"/>
  <c r="D210" i="12" s="1"/>
  <c r="D209" i="12" a="1"/>
  <c r="D209" i="12" s="1"/>
  <c r="S208" i="12" a="1"/>
  <c r="S208" i="12" s="1"/>
  <c r="R208" i="12" s="1"/>
  <c r="D208" i="12" a="1"/>
  <c r="D208" i="12" s="1"/>
  <c r="T207" i="12" a="1"/>
  <c r="T207" i="12" s="1"/>
  <c r="S207" i="12" a="1"/>
  <c r="S207" i="12" s="1"/>
  <c r="D207" i="12" a="1"/>
  <c r="D207" i="12" s="1"/>
  <c r="T206" i="12" a="1"/>
  <c r="T206" i="12" s="1"/>
  <c r="S206" i="12" a="1"/>
  <c r="S206" i="12" s="1"/>
  <c r="U206" i="12" s="1"/>
  <c r="V206" i="12" s="1"/>
  <c r="D206" i="12" a="1"/>
  <c r="D206" i="12" s="1"/>
  <c r="T205" i="12" a="1"/>
  <c r="T205" i="12" s="1"/>
  <c r="S205" i="12" a="1"/>
  <c r="S205" i="12" s="1"/>
  <c r="R205" i="12" s="1"/>
  <c r="D205" i="12" a="1"/>
  <c r="D205" i="12" s="1"/>
  <c r="S204" i="12" a="1"/>
  <c r="S204" i="12" s="1"/>
  <c r="R204" i="12" s="1"/>
  <c r="D204" i="12" a="1"/>
  <c r="D204" i="12" s="1"/>
  <c r="S203" i="12" a="1"/>
  <c r="S203" i="12" s="1"/>
  <c r="R203" i="12" s="1"/>
  <c r="D203" i="12" a="1"/>
  <c r="D203" i="12" s="1"/>
  <c r="T202" i="12" a="1"/>
  <c r="T202" i="12" s="1"/>
  <c r="S202" i="12" a="1"/>
  <c r="S202" i="12" s="1"/>
  <c r="R202" i="12" s="1"/>
  <c r="D202" i="12" a="1"/>
  <c r="D202" i="12" s="1"/>
  <c r="T201" i="12" a="1"/>
  <c r="T201" i="12" s="1"/>
  <c r="S201" i="12" a="1"/>
  <c r="S201" i="12" s="1"/>
  <c r="D201" i="12" a="1"/>
  <c r="D201" i="12" s="1"/>
  <c r="S200" i="12" a="1"/>
  <c r="S200" i="12" s="1"/>
  <c r="R200" i="12" s="1"/>
  <c r="D200" i="12" a="1"/>
  <c r="D200" i="12" s="1"/>
  <c r="T199" i="12" a="1"/>
  <c r="T199" i="12" s="1"/>
  <c r="S199" i="12" a="1"/>
  <c r="S199" i="12" s="1"/>
  <c r="D199" i="12" a="1"/>
  <c r="D199" i="12" s="1"/>
  <c r="S198" i="12" a="1"/>
  <c r="S198" i="12" s="1"/>
  <c r="R198" i="12" s="1"/>
  <c r="D198" i="12" a="1"/>
  <c r="D198" i="12" s="1"/>
  <c r="T197" i="12" a="1"/>
  <c r="T197" i="12" s="1"/>
  <c r="S197" i="12" a="1"/>
  <c r="S197" i="12" s="1"/>
  <c r="D197" i="12" a="1"/>
  <c r="D197" i="12" s="1"/>
  <c r="T196" i="12" a="1"/>
  <c r="T196" i="12" s="1"/>
  <c r="S196" i="12" a="1"/>
  <c r="S196" i="12" s="1"/>
  <c r="U196" i="12" s="1"/>
  <c r="V196" i="12" s="1"/>
  <c r="D196" i="12" a="1"/>
  <c r="D196" i="12" s="1"/>
  <c r="S195" i="12" a="1"/>
  <c r="S195" i="12" s="1"/>
  <c r="R195" i="12" s="1"/>
  <c r="D195" i="12" a="1"/>
  <c r="D195" i="12" s="1"/>
  <c r="S194" i="12" a="1"/>
  <c r="S194" i="12" s="1"/>
  <c r="R194" i="12" s="1"/>
  <c r="D194" i="12" a="1"/>
  <c r="D194" i="12" s="1"/>
  <c r="T193" i="12" a="1"/>
  <c r="T193" i="12" s="1"/>
  <c r="S193" i="12" a="1"/>
  <c r="S193" i="12" s="1"/>
  <c r="D193" i="12" a="1"/>
  <c r="D193" i="12" s="1"/>
  <c r="T192" i="12" a="1"/>
  <c r="T192" i="12" s="1"/>
  <c r="S192" i="12" a="1"/>
  <c r="S192" i="12" s="1"/>
  <c r="D192" i="12" a="1"/>
  <c r="D192" i="12" s="1"/>
  <c r="T191" i="12" a="1"/>
  <c r="T191" i="12" s="1"/>
  <c r="S191" i="12" a="1"/>
  <c r="S191" i="12" s="1"/>
  <c r="D191" i="12" a="1"/>
  <c r="D191" i="12" s="1"/>
  <c r="S190" i="12" a="1"/>
  <c r="S190" i="12" s="1"/>
  <c r="D190" i="12" a="1"/>
  <c r="D190" i="12" s="1"/>
  <c r="T189" i="12" a="1"/>
  <c r="T189" i="12" s="1"/>
  <c r="S189" i="12" a="1"/>
  <c r="S189" i="12" s="1"/>
  <c r="U189" i="12" s="1"/>
  <c r="V189" i="12" s="1"/>
  <c r="D189" i="12" a="1"/>
  <c r="D189" i="12" s="1"/>
  <c r="S188" i="12" a="1"/>
  <c r="S188" i="12" s="1"/>
  <c r="R188" i="12" s="1"/>
  <c r="D188" i="12" a="1"/>
  <c r="D188" i="12" s="1"/>
  <c r="S187" i="12" a="1"/>
  <c r="S187" i="12" s="1"/>
  <c r="R187" i="12" s="1"/>
  <c r="D187" i="12" a="1"/>
  <c r="D187" i="12" s="1"/>
  <c r="T186" i="12" a="1"/>
  <c r="T186" i="12" s="1"/>
  <c r="S186" i="12" a="1"/>
  <c r="S186" i="12" s="1"/>
  <c r="D186" i="12" a="1"/>
  <c r="D186" i="12" s="1"/>
  <c r="D185" i="12" a="1"/>
  <c r="D185" i="12" s="1"/>
  <c r="T184" i="12" a="1"/>
  <c r="T184" i="12" s="1"/>
  <c r="S184" i="12" a="1"/>
  <c r="S184" i="12" s="1"/>
  <c r="R184" i="12" s="1"/>
  <c r="D184" i="12" a="1"/>
  <c r="D184" i="12" s="1"/>
  <c r="T183" i="12" a="1"/>
  <c r="T183" i="12" s="1"/>
  <c r="S183" i="12" a="1"/>
  <c r="S183" i="12" s="1"/>
  <c r="D183" i="12" a="1"/>
  <c r="D183" i="12" s="1"/>
  <c r="S182" i="12" a="1"/>
  <c r="S182" i="12" s="1"/>
  <c r="D182" i="12" a="1"/>
  <c r="D182" i="12" s="1"/>
  <c r="T181" i="12" a="1"/>
  <c r="T181" i="12" s="1"/>
  <c r="S181" i="12" a="1"/>
  <c r="S181" i="12" s="1"/>
  <c r="R181" i="12" s="1"/>
  <c r="D181" i="12" a="1"/>
  <c r="D181" i="12" s="1"/>
  <c r="S180" i="12" a="1"/>
  <c r="S180" i="12" s="1"/>
  <c r="R180" i="12" s="1"/>
  <c r="D180" i="12" a="1"/>
  <c r="D180" i="12" s="1"/>
  <c r="S179" i="12" a="1"/>
  <c r="S179" i="12" s="1"/>
  <c r="R179" i="12" s="1"/>
  <c r="D179" i="12" a="1"/>
  <c r="D179" i="12" s="1"/>
  <c r="S178" i="12" a="1"/>
  <c r="S178" i="12" s="1"/>
  <c r="R178" i="12" s="1"/>
  <c r="D178" i="12" a="1"/>
  <c r="D178" i="12" s="1"/>
  <c r="T177" i="12" a="1"/>
  <c r="T177" i="12" s="1"/>
  <c r="S177" i="12" a="1"/>
  <c r="S177" i="12" s="1"/>
  <c r="R177" i="12" s="1"/>
  <c r="D177" i="12" a="1"/>
  <c r="D177" i="12" s="1"/>
  <c r="T176" i="12" a="1"/>
  <c r="T176" i="12" s="1"/>
  <c r="S176" i="12" a="1"/>
  <c r="S176" i="12" s="1"/>
  <c r="U176" i="12" s="1"/>
  <c r="V176" i="12" s="1"/>
  <c r="D176" i="12" a="1"/>
  <c r="D176" i="12" s="1"/>
  <c r="T175" i="12" a="1"/>
  <c r="T175" i="12" s="1"/>
  <c r="S175" i="12" a="1"/>
  <c r="S175" i="12" s="1"/>
  <c r="U175" i="12" s="1"/>
  <c r="V175" i="12" s="1"/>
  <c r="D175" i="12" a="1"/>
  <c r="D175" i="12" s="1"/>
  <c r="S174" i="12" a="1"/>
  <c r="S174" i="12" s="1"/>
  <c r="R174" i="12" s="1"/>
  <c r="D174" i="12" a="1"/>
  <c r="D174" i="12" s="1"/>
  <c r="S173" i="12" a="1"/>
  <c r="S173" i="12" s="1"/>
  <c r="D173" i="12" a="1"/>
  <c r="D173" i="12" s="1"/>
  <c r="S172" i="12" a="1"/>
  <c r="S172" i="12" s="1"/>
  <c r="R172" i="12" s="1"/>
  <c r="D172" i="12" a="1"/>
  <c r="D172" i="12" s="1"/>
  <c r="T171" i="12" a="1"/>
  <c r="T171" i="12" s="1"/>
  <c r="S171" i="12" a="1"/>
  <c r="S171" i="12" s="1"/>
  <c r="D171" i="12" a="1"/>
  <c r="D171" i="12" s="1"/>
  <c r="T170" i="12" a="1"/>
  <c r="T170" i="12" s="1"/>
  <c r="S170" i="12" a="1"/>
  <c r="S170" i="12" s="1"/>
  <c r="D170" i="12" a="1"/>
  <c r="D170" i="12" s="1"/>
  <c r="T169" i="12" a="1"/>
  <c r="T169" i="12" s="1"/>
  <c r="S169" i="12" a="1"/>
  <c r="S169" i="12" s="1"/>
  <c r="D169" i="12" a="1"/>
  <c r="D169" i="12" s="1"/>
  <c r="S168" i="12" a="1"/>
  <c r="S168" i="12" s="1"/>
  <c r="R168" i="12" s="1"/>
  <c r="D168" i="12" a="1"/>
  <c r="D168" i="12" s="1"/>
  <c r="T167" i="12" a="1"/>
  <c r="T167" i="12" s="1"/>
  <c r="S167" i="12" a="1"/>
  <c r="S167" i="12" s="1"/>
  <c r="D167" i="12" a="1"/>
  <c r="D167" i="12" s="1"/>
  <c r="T166" i="12" a="1"/>
  <c r="T166" i="12" s="1"/>
  <c r="S166" i="12" a="1"/>
  <c r="S166" i="12" s="1"/>
  <c r="U166" i="12" s="1"/>
  <c r="V166" i="12" s="1"/>
  <c r="D166" i="12" a="1"/>
  <c r="D166" i="12" s="1"/>
  <c r="T165" i="12" a="1"/>
  <c r="T165" i="12" s="1"/>
  <c r="S165" i="12" a="1"/>
  <c r="S165" i="12" s="1"/>
  <c r="D165" i="12" a="1"/>
  <c r="D165" i="12" s="1"/>
  <c r="S164" i="12" a="1"/>
  <c r="S164" i="12" s="1"/>
  <c r="R164" i="12" s="1"/>
  <c r="D164" i="12" a="1"/>
  <c r="D164" i="12" s="1"/>
  <c r="T163" i="12" a="1"/>
  <c r="T163" i="12" s="1"/>
  <c r="S163" i="12" a="1"/>
  <c r="S163" i="12" s="1"/>
  <c r="R163" i="12" s="1"/>
  <c r="D163" i="12" a="1"/>
  <c r="D163" i="12" s="1"/>
  <c r="T162" i="12" a="1"/>
  <c r="T162" i="12" s="1"/>
  <c r="S162" i="12" a="1"/>
  <c r="S162" i="12" s="1"/>
  <c r="D162" i="12" a="1"/>
  <c r="D162" i="12" s="1"/>
  <c r="S161" i="12" a="1"/>
  <c r="S161" i="12" s="1"/>
  <c r="R161" i="12" s="1"/>
  <c r="D161" i="12" a="1"/>
  <c r="D161" i="12" s="1"/>
  <c r="T160" i="12" a="1"/>
  <c r="T160" i="12" s="1"/>
  <c r="S160" i="12" a="1"/>
  <c r="S160" i="12" s="1"/>
  <c r="D160" i="12" a="1"/>
  <c r="D160" i="12" s="1"/>
  <c r="S159" i="12" a="1"/>
  <c r="S159" i="12" s="1"/>
  <c r="R159" i="12" s="1"/>
  <c r="D159" i="12" a="1"/>
  <c r="D159" i="12" s="1"/>
  <c r="T158" i="12" a="1"/>
  <c r="T158" i="12" s="1"/>
  <c r="S158" i="12" a="1"/>
  <c r="S158" i="12" s="1"/>
  <c r="D158" i="12" a="1"/>
  <c r="D158" i="12" s="1"/>
  <c r="S157" i="12" a="1"/>
  <c r="S157" i="12" s="1"/>
  <c r="D157" i="12" a="1"/>
  <c r="D157" i="12" s="1"/>
  <c r="T156" i="12" a="1"/>
  <c r="T156" i="12" s="1"/>
  <c r="S156" i="12" a="1"/>
  <c r="S156" i="12" s="1"/>
  <c r="U156" i="12" s="1"/>
  <c r="V156" i="12" s="1"/>
  <c r="D156" i="12" a="1"/>
  <c r="D156" i="12" s="1"/>
  <c r="T155" i="12" a="1"/>
  <c r="T155" i="12" s="1"/>
  <c r="S155" i="12" a="1"/>
  <c r="S155" i="12" s="1"/>
  <c r="U155" i="12" s="1"/>
  <c r="V155" i="12" s="1"/>
  <c r="D155" i="12" a="1"/>
  <c r="D155" i="12" s="1"/>
  <c r="S154" i="12" a="1"/>
  <c r="S154" i="12" s="1"/>
  <c r="R154" i="12" s="1"/>
  <c r="D154" i="12" a="1"/>
  <c r="D154" i="12" s="1"/>
  <c r="T153" i="12" a="1"/>
  <c r="T153" i="12" s="1"/>
  <c r="S153" i="12" a="1"/>
  <c r="S153" i="12" s="1"/>
  <c r="D153" i="12" a="1"/>
  <c r="D153" i="12" s="1"/>
  <c r="U152" i="12"/>
  <c r="V152" i="12" s="1"/>
  <c r="T152" i="12" a="1"/>
  <c r="T152" i="12" s="1"/>
  <c r="D152" i="12" a="1"/>
  <c r="D152" i="12" s="1"/>
  <c r="T151" i="12" a="1"/>
  <c r="T151" i="12" s="1"/>
  <c r="S151" i="12" a="1"/>
  <c r="S151" i="12" s="1"/>
  <c r="D151" i="12" a="1"/>
  <c r="D151" i="12" s="1"/>
  <c r="S150" i="12" a="1"/>
  <c r="S150" i="12" s="1"/>
  <c r="D150" i="12" a="1"/>
  <c r="D150" i="12" s="1"/>
  <c r="T149" i="12" a="1"/>
  <c r="T149" i="12" s="1"/>
  <c r="S149" i="12" a="1"/>
  <c r="S149" i="12" s="1"/>
  <c r="U149" i="12" s="1"/>
  <c r="V149" i="12" s="1"/>
  <c r="D149" i="12" a="1"/>
  <c r="D149" i="12" s="1"/>
  <c r="T148" i="12" a="1"/>
  <c r="T148" i="12" s="1"/>
  <c r="S148" i="12" a="1"/>
  <c r="S148" i="12" s="1"/>
  <c r="U148" i="12" s="1"/>
  <c r="V148" i="12" s="1"/>
  <c r="D148" i="12" a="1"/>
  <c r="D148" i="12" s="1"/>
  <c r="T147" i="12" a="1"/>
  <c r="T147" i="12" s="1"/>
  <c r="S147" i="12" a="1"/>
  <c r="S147" i="12" s="1"/>
  <c r="U147" i="12" s="1"/>
  <c r="V147" i="12" s="1"/>
  <c r="D147" i="12" a="1"/>
  <c r="D147" i="12" s="1"/>
  <c r="S146" i="12" a="1"/>
  <c r="S146" i="12" s="1"/>
  <c r="R146" i="12" s="1"/>
  <c r="D146" i="12" a="1"/>
  <c r="D146" i="12" s="1"/>
  <c r="S145" i="12" a="1"/>
  <c r="S145" i="12" s="1"/>
  <c r="D145" i="12" a="1"/>
  <c r="D145" i="12" s="1"/>
  <c r="T144" i="12" a="1"/>
  <c r="T144" i="12" s="1"/>
  <c r="S144" i="12" a="1"/>
  <c r="S144" i="12" s="1"/>
  <c r="D144" i="12" a="1"/>
  <c r="D144" i="12" s="1"/>
  <c r="T143" i="12" a="1"/>
  <c r="T143" i="12" s="1"/>
  <c r="S143" i="12" a="1"/>
  <c r="S143" i="12" s="1"/>
  <c r="U143" i="12" s="1"/>
  <c r="V143" i="12" s="1"/>
  <c r="D143" i="12" a="1"/>
  <c r="D143" i="12" s="1"/>
  <c r="D142" i="12" a="1"/>
  <c r="D142" i="12" s="1"/>
  <c r="S141" i="12" a="1"/>
  <c r="S141" i="12" s="1"/>
  <c r="D141" i="12" a="1"/>
  <c r="D141" i="12" s="1"/>
  <c r="T140" i="12" a="1"/>
  <c r="T140" i="12" s="1"/>
  <c r="S140" i="12" a="1"/>
  <c r="S140" i="12" s="1"/>
  <c r="U140" i="12" s="1"/>
  <c r="V140" i="12" s="1"/>
  <c r="D140" i="12" a="1"/>
  <c r="D140" i="12" s="1"/>
  <c r="T139" i="12" a="1"/>
  <c r="T139" i="12" s="1"/>
  <c r="S139" i="12" a="1"/>
  <c r="S139" i="12" s="1"/>
  <c r="D139" i="12" a="1"/>
  <c r="D139" i="12" s="1"/>
  <c r="S138" i="12" a="1"/>
  <c r="S138" i="12" s="1"/>
  <c r="R138" i="12" s="1"/>
  <c r="D138" i="12" a="1"/>
  <c r="D138" i="12" s="1"/>
  <c r="S137" i="12" a="1"/>
  <c r="S137" i="12" s="1"/>
  <c r="D137" i="12" a="1"/>
  <c r="D137" i="12" s="1"/>
  <c r="T136" i="12" a="1"/>
  <c r="T136" i="12" s="1"/>
  <c r="S136" i="12" a="1"/>
  <c r="S136" i="12" s="1"/>
  <c r="R136" i="12" s="1"/>
  <c r="D136" i="12" a="1"/>
  <c r="D136" i="12" s="1"/>
  <c r="S135" i="12" a="1"/>
  <c r="S135" i="12" s="1"/>
  <c r="R135" i="12" s="1"/>
  <c r="D135" i="12" a="1"/>
  <c r="D135" i="12" s="1"/>
  <c r="T134" i="12" a="1"/>
  <c r="T134" i="12" s="1"/>
  <c r="S134" i="12" a="1"/>
  <c r="S134" i="12" s="1"/>
  <c r="D134" i="12" a="1"/>
  <c r="D134" i="12" s="1"/>
  <c r="S133" i="12" a="1"/>
  <c r="S133" i="12" s="1"/>
  <c r="D133" i="12" a="1"/>
  <c r="D133" i="12" s="1"/>
  <c r="T132" i="12" a="1"/>
  <c r="T132" i="12" s="1"/>
  <c r="S132" i="12" a="1"/>
  <c r="S132" i="12" s="1"/>
  <c r="R132" i="12" s="1"/>
  <c r="D132" i="12" a="1"/>
  <c r="D132" i="12" s="1"/>
  <c r="S131" i="12" a="1"/>
  <c r="S131" i="12" s="1"/>
  <c r="D131" i="12" a="1"/>
  <c r="D131" i="12" s="1"/>
  <c r="T130" i="12" a="1"/>
  <c r="T130" i="12" s="1"/>
  <c r="S130" i="12" a="1"/>
  <c r="S130" i="12" s="1"/>
  <c r="U130" i="12" s="1"/>
  <c r="V130" i="12" s="1"/>
  <c r="D130" i="12" a="1"/>
  <c r="D130" i="12" s="1"/>
  <c r="T129" i="12" a="1"/>
  <c r="T129" i="12" s="1"/>
  <c r="S129" i="12" a="1"/>
  <c r="S129" i="12" s="1"/>
  <c r="U129" i="12" s="1"/>
  <c r="V129" i="12" s="1"/>
  <c r="D129" i="12" a="1"/>
  <c r="D129" i="12" s="1"/>
  <c r="T128" i="12" a="1"/>
  <c r="T128" i="12" s="1"/>
  <c r="S128" i="12" a="1"/>
  <c r="S128" i="12" s="1"/>
  <c r="D128" i="12" a="1"/>
  <c r="D128" i="12" s="1"/>
  <c r="S127" i="12" a="1"/>
  <c r="S127" i="12" s="1"/>
  <c r="D127" i="12" a="1"/>
  <c r="D127" i="12" s="1"/>
  <c r="T126" i="12" a="1"/>
  <c r="T126" i="12" s="1"/>
  <c r="S126" i="12" a="1"/>
  <c r="S126" i="12" s="1"/>
  <c r="R126" i="12" s="1"/>
  <c r="D126" i="12" a="1"/>
  <c r="D126" i="12" s="1"/>
  <c r="S125" i="12" a="1"/>
  <c r="S125" i="12" s="1"/>
  <c r="D125" i="12" a="1"/>
  <c r="D125" i="12" s="1"/>
  <c r="T124" i="12" a="1"/>
  <c r="T124" i="12" s="1"/>
  <c r="S124" i="12" a="1"/>
  <c r="S124" i="12" s="1"/>
  <c r="R124" i="12" s="1"/>
  <c r="D124" i="12" a="1"/>
  <c r="D124" i="12" s="1"/>
  <c r="T123" i="12" a="1"/>
  <c r="T123" i="12" s="1"/>
  <c r="S123" i="12" a="1"/>
  <c r="S123" i="12" s="1"/>
  <c r="D123" i="12" a="1"/>
  <c r="D123" i="12" s="1"/>
  <c r="S122" i="12" a="1"/>
  <c r="S122" i="12" s="1"/>
  <c r="D122" i="12" a="1"/>
  <c r="D122" i="12" s="1"/>
  <c r="S121" i="12" a="1"/>
  <c r="S121" i="12" s="1"/>
  <c r="D121" i="12" a="1"/>
  <c r="D121" i="12" s="1"/>
  <c r="S120" i="12" a="1"/>
  <c r="S120" i="12" s="1"/>
  <c r="R120" i="12" s="1"/>
  <c r="D120" i="12" a="1"/>
  <c r="D120" i="12" s="1"/>
  <c r="T119" i="12" a="1"/>
  <c r="T119" i="12" s="1"/>
  <c r="S119" i="12" a="1"/>
  <c r="S119" i="12" s="1"/>
  <c r="D119" i="12" a="1"/>
  <c r="D119" i="12" s="1"/>
  <c r="T118" i="12" a="1"/>
  <c r="T118" i="12" s="1"/>
  <c r="S118" i="12" a="1"/>
  <c r="S118" i="12" s="1"/>
  <c r="U118" i="12" s="1"/>
  <c r="V118" i="12" s="1"/>
  <c r="D118" i="12" a="1"/>
  <c r="D118" i="12" s="1"/>
  <c r="T117" i="12" a="1"/>
  <c r="T117" i="12" s="1"/>
  <c r="S117" i="12" a="1"/>
  <c r="S117" i="12" s="1"/>
  <c r="D117" i="12" a="1"/>
  <c r="D117" i="12" s="1"/>
  <c r="T116" i="12" a="1"/>
  <c r="T116" i="12" s="1"/>
  <c r="S116" i="12" a="1"/>
  <c r="S116" i="12" s="1"/>
  <c r="D116" i="12" a="1"/>
  <c r="D116" i="12" s="1"/>
  <c r="S115" i="12" a="1"/>
  <c r="S115" i="12" s="1"/>
  <c r="R115" i="12" s="1"/>
  <c r="D115" i="12" a="1"/>
  <c r="D115" i="12" s="1"/>
  <c r="S114" i="12" a="1"/>
  <c r="S114" i="12" s="1"/>
  <c r="D114" i="12" a="1"/>
  <c r="D114" i="12" s="1"/>
  <c r="T113" i="12" a="1"/>
  <c r="T113" i="12" s="1"/>
  <c r="S113" i="12" a="1"/>
  <c r="S113" i="12" s="1"/>
  <c r="U113" i="12" s="1"/>
  <c r="V113" i="12" s="1"/>
  <c r="D113" i="12" a="1"/>
  <c r="D113" i="12" s="1"/>
  <c r="T112" i="12" a="1"/>
  <c r="T112" i="12" s="1"/>
  <c r="S112" i="12" a="1"/>
  <c r="S112" i="12" s="1"/>
  <c r="U112" i="12" s="1"/>
  <c r="V112" i="12" s="1"/>
  <c r="D112" i="12" a="1"/>
  <c r="D112" i="12" s="1"/>
  <c r="T111" i="12" a="1"/>
  <c r="T111" i="12" s="1"/>
  <c r="S111" i="12" a="1"/>
  <c r="S111" i="12" s="1"/>
  <c r="R111" i="12" s="1"/>
  <c r="D111" i="12" a="1"/>
  <c r="D111" i="12" s="1"/>
  <c r="S110" i="12" a="1"/>
  <c r="S110" i="12" s="1"/>
  <c r="D110" i="12" a="1"/>
  <c r="D110" i="12" s="1"/>
  <c r="S109" i="12" a="1"/>
  <c r="S109" i="12" s="1"/>
  <c r="R109" i="12" s="1"/>
  <c r="D109" i="12" a="1"/>
  <c r="D109" i="12" s="1"/>
  <c r="T108" i="12" a="1"/>
  <c r="T108" i="12" s="1"/>
  <c r="S108" i="12" a="1"/>
  <c r="S108" i="12" s="1"/>
  <c r="D108" i="12" a="1"/>
  <c r="D108" i="12" s="1"/>
  <c r="S107" i="12" a="1"/>
  <c r="S107" i="12" s="1"/>
  <c r="D107" i="12" a="1"/>
  <c r="D107" i="12" s="1"/>
  <c r="T106" i="12" a="1"/>
  <c r="T106" i="12" s="1"/>
  <c r="S106" i="12" a="1"/>
  <c r="S106" i="12" s="1"/>
  <c r="D106" i="12" a="1"/>
  <c r="D106" i="12" s="1"/>
  <c r="T105" i="12" a="1"/>
  <c r="T105" i="12" s="1"/>
  <c r="S105" i="12" a="1"/>
  <c r="S105" i="12" s="1"/>
  <c r="D105" i="12" a="1"/>
  <c r="D105" i="12" s="1"/>
  <c r="S104" i="12" a="1"/>
  <c r="S104" i="12" s="1"/>
  <c r="R104" i="12" s="1"/>
  <c r="D104" i="12" a="1"/>
  <c r="D104" i="12" s="1"/>
  <c r="T103" i="12" a="1"/>
  <c r="T103" i="12" s="1"/>
  <c r="S103" i="12" a="1"/>
  <c r="S103" i="12" s="1"/>
  <c r="D103" i="12" a="1"/>
  <c r="D103" i="12" s="1"/>
  <c r="D102" i="12" a="1"/>
  <c r="D102" i="12" s="1"/>
  <c r="T101" i="12" a="1"/>
  <c r="T101" i="12" s="1"/>
  <c r="S101" i="12" a="1"/>
  <c r="S101" i="12" s="1"/>
  <c r="D101" i="12" a="1"/>
  <c r="D101" i="12" s="1"/>
  <c r="S100" i="12" a="1"/>
  <c r="S100" i="12" s="1"/>
  <c r="D100" i="12" a="1"/>
  <c r="D100" i="12" s="1"/>
  <c r="S99" i="12" a="1"/>
  <c r="S99" i="12" s="1"/>
  <c r="D99" i="12" a="1"/>
  <c r="D99" i="12" s="1"/>
  <c r="T98" i="12" a="1"/>
  <c r="T98" i="12" s="1"/>
  <c r="S98" i="12" a="1"/>
  <c r="S98" i="12" s="1"/>
  <c r="D98" i="12" a="1"/>
  <c r="D98" i="12" s="1"/>
  <c r="S97" i="12" a="1"/>
  <c r="S97" i="12" s="1"/>
  <c r="R97" i="12" s="1"/>
  <c r="D97" i="12" a="1"/>
  <c r="D97" i="12" s="1"/>
  <c r="S96" i="12" a="1"/>
  <c r="S96" i="12" s="1"/>
  <c r="D96" i="12" a="1"/>
  <c r="D96" i="12" s="1"/>
  <c r="T95" i="12" a="1"/>
  <c r="T95" i="12" s="1"/>
  <c r="S95" i="12" a="1"/>
  <c r="S95" i="12" s="1"/>
  <c r="D95" i="12" a="1"/>
  <c r="D95" i="12" s="1"/>
  <c r="S94" i="12" a="1"/>
  <c r="S94" i="12" s="1"/>
  <c r="R94" i="12" s="1"/>
  <c r="D94" i="12" a="1"/>
  <c r="D94" i="12" s="1"/>
  <c r="T93" i="12" a="1"/>
  <c r="T93" i="12" s="1"/>
  <c r="S93" i="12" a="1"/>
  <c r="S93" i="12" s="1"/>
  <c r="U93" i="12" s="1"/>
  <c r="V93" i="12" s="1"/>
  <c r="D93" i="12" a="1"/>
  <c r="D93" i="12" s="1"/>
  <c r="T92" i="12" a="1"/>
  <c r="T92" i="12" s="1"/>
  <c r="S92" i="12" a="1"/>
  <c r="S92" i="12" s="1"/>
  <c r="D92" i="12" a="1"/>
  <c r="D92" i="12" s="1"/>
  <c r="T91" i="12" a="1"/>
  <c r="T91" i="12" s="1"/>
  <c r="S91" i="12" a="1"/>
  <c r="S91" i="12" s="1"/>
  <c r="D91" i="12" a="1"/>
  <c r="D91" i="12" s="1"/>
  <c r="S90" i="12" a="1"/>
  <c r="S90" i="12" s="1"/>
  <c r="R90" i="12" s="1"/>
  <c r="D90" i="12" a="1"/>
  <c r="D90" i="12" s="1"/>
  <c r="T89" i="12" a="1"/>
  <c r="T89" i="12" s="1"/>
  <c r="S89" i="12" a="1"/>
  <c r="S89" i="12" s="1"/>
  <c r="D89" i="12" a="1"/>
  <c r="D89" i="12" s="1"/>
  <c r="S88" i="12" a="1"/>
  <c r="S88" i="12" s="1"/>
  <c r="R88" i="12" s="1"/>
  <c r="D88" i="12" a="1"/>
  <c r="D88" i="12" s="1"/>
  <c r="T87" i="12" a="1"/>
  <c r="T87" i="12" s="1"/>
  <c r="S87" i="12" a="1"/>
  <c r="S87" i="12" s="1"/>
  <c r="D87" i="12" a="1"/>
  <c r="D87" i="12" s="1"/>
  <c r="S86" i="12" a="1"/>
  <c r="S86" i="12" s="1"/>
  <c r="D86" i="12" a="1"/>
  <c r="D86" i="12" s="1"/>
  <c r="S85" i="12" a="1"/>
  <c r="S85" i="12" s="1"/>
  <c r="D85" i="12" a="1"/>
  <c r="D85" i="12" s="1"/>
  <c r="S84" i="12" a="1"/>
  <c r="S84" i="12" s="1"/>
  <c r="R84" i="12" s="1"/>
  <c r="D84" i="12" a="1"/>
  <c r="D84" i="12" s="1"/>
  <c r="T83" i="12" a="1"/>
  <c r="T83" i="12" s="1"/>
  <c r="S83" i="12" a="1"/>
  <c r="S83" i="12" s="1"/>
  <c r="R83" i="12" s="1"/>
  <c r="D83" i="12" a="1"/>
  <c r="D83" i="12" s="1"/>
  <c r="S82" i="12" a="1"/>
  <c r="S82" i="12" s="1"/>
  <c r="R82" i="12" s="1"/>
  <c r="D82" i="12" a="1"/>
  <c r="D82" i="12" s="1"/>
  <c r="S81" i="12" a="1"/>
  <c r="S81" i="12" s="1"/>
  <c r="R81" i="12" s="1"/>
  <c r="D81" i="12" a="1"/>
  <c r="D81" i="12" s="1"/>
  <c r="T80" i="12" a="1"/>
  <c r="T80" i="12" s="1"/>
  <c r="S80" i="12" a="1"/>
  <c r="S80" i="12" s="1"/>
  <c r="D80" i="12" a="1"/>
  <c r="D80" i="12" s="1"/>
  <c r="T79" i="12" a="1"/>
  <c r="T79" i="12" s="1"/>
  <c r="S79" i="12" a="1"/>
  <c r="S79" i="12" s="1"/>
  <c r="U79" i="12" s="1"/>
  <c r="V79" i="12" s="1"/>
  <c r="D79" i="12" a="1"/>
  <c r="D79" i="12" s="1"/>
  <c r="S78" i="12" a="1"/>
  <c r="S78" i="12" s="1"/>
  <c r="R78" i="12" s="1"/>
  <c r="D78" i="12" a="1"/>
  <c r="D78" i="12" s="1"/>
  <c r="T77" i="12" a="1"/>
  <c r="T77" i="12" s="1"/>
  <c r="S77" i="12" a="1"/>
  <c r="S77" i="12" s="1"/>
  <c r="D77" i="12" a="1"/>
  <c r="D77" i="12" s="1"/>
  <c r="S76" i="12" a="1"/>
  <c r="S76" i="12" s="1"/>
  <c r="R76" i="12" s="1"/>
  <c r="D76" i="12" a="1"/>
  <c r="D76" i="12" s="1"/>
  <c r="T75" i="12" a="1"/>
  <c r="T75" i="12" s="1"/>
  <c r="S75" i="12" a="1"/>
  <c r="S75" i="12" s="1"/>
  <c r="R75" i="12" s="1"/>
  <c r="D75" i="12" a="1"/>
  <c r="D75" i="12" s="1"/>
  <c r="S74" i="12" a="1"/>
  <c r="S74" i="12" s="1"/>
  <c r="R74" i="12" s="1"/>
  <c r="D74" i="12" a="1"/>
  <c r="D74" i="12" s="1"/>
  <c r="T73" i="12" a="1"/>
  <c r="T73" i="12" s="1"/>
  <c r="S73" i="12" a="1"/>
  <c r="S73" i="12" s="1"/>
  <c r="D73" i="12" a="1"/>
  <c r="D73" i="12" s="1"/>
  <c r="T72" i="12" a="1"/>
  <c r="T72" i="12" s="1"/>
  <c r="S72" i="12" a="1"/>
  <c r="S72" i="12" s="1"/>
  <c r="D72" i="12" a="1"/>
  <c r="D72" i="12" s="1"/>
  <c r="T71" i="12" a="1"/>
  <c r="T71" i="12" s="1"/>
  <c r="S71" i="12" a="1"/>
  <c r="S71" i="12" s="1"/>
  <c r="D71" i="12" a="1"/>
  <c r="D71" i="12" s="1"/>
  <c r="T70" i="12" a="1"/>
  <c r="T70" i="12" s="1"/>
  <c r="S70" i="12" a="1"/>
  <c r="S70" i="12" s="1"/>
  <c r="U70" i="12" s="1"/>
  <c r="V70" i="12" s="1"/>
  <c r="D70" i="12" a="1"/>
  <c r="D70" i="12" s="1"/>
  <c r="S69" i="12" a="1"/>
  <c r="S69" i="12" s="1"/>
  <c r="D69" i="12" a="1"/>
  <c r="D69" i="12" s="1"/>
  <c r="S68" i="12" a="1"/>
  <c r="S68" i="12" s="1"/>
  <c r="R68" i="12" s="1"/>
  <c r="D68" i="12" a="1"/>
  <c r="D68" i="12" s="1"/>
  <c r="D67" i="12" a="1"/>
  <c r="D67" i="12" s="1"/>
  <c r="T66" i="12" a="1"/>
  <c r="T66" i="12" s="1"/>
  <c r="S66" i="12" a="1"/>
  <c r="S66" i="12" s="1"/>
  <c r="D66" i="12" a="1"/>
  <c r="D66" i="12" s="1"/>
  <c r="S65" i="12" a="1"/>
  <c r="S65" i="12" s="1"/>
  <c r="D65" i="12" a="1"/>
  <c r="D65" i="12" s="1"/>
  <c r="S64" i="12" a="1"/>
  <c r="S64" i="12" s="1"/>
  <c r="D64" i="12" a="1"/>
  <c r="D64" i="12" s="1"/>
  <c r="S63" i="12" a="1"/>
  <c r="S63" i="12" s="1"/>
  <c r="R63" i="12" s="1"/>
  <c r="D63" i="12" a="1"/>
  <c r="D63" i="12" s="1"/>
  <c r="S62" i="12" a="1"/>
  <c r="S62" i="12" s="1"/>
  <c r="R62" i="12" s="1"/>
  <c r="D62" i="12" a="1"/>
  <c r="D62" i="12" s="1"/>
  <c r="S61" i="12" a="1"/>
  <c r="S61" i="12" s="1"/>
  <c r="D61" i="12" a="1"/>
  <c r="D61" i="12" s="1"/>
  <c r="T60" i="12" a="1"/>
  <c r="T60" i="12" s="1"/>
  <c r="S60" i="12" a="1"/>
  <c r="S60" i="12" s="1"/>
  <c r="U60" i="12" s="1"/>
  <c r="V60" i="12" s="1"/>
  <c r="D60" i="12" a="1"/>
  <c r="D60" i="12" s="1"/>
  <c r="T59" i="12" a="1"/>
  <c r="T59" i="12" s="1"/>
  <c r="S59" i="12" a="1"/>
  <c r="S59" i="12" s="1"/>
  <c r="D59" i="12" a="1"/>
  <c r="D59" i="12" s="1"/>
  <c r="T58" i="12" a="1"/>
  <c r="T58" i="12" s="1"/>
  <c r="S58" i="12" a="1"/>
  <c r="S58" i="12" s="1"/>
  <c r="D58" i="12" a="1"/>
  <c r="D58" i="12" s="1"/>
  <c r="T57" i="12" a="1"/>
  <c r="T57" i="12" s="1"/>
  <c r="S57" i="12" a="1"/>
  <c r="S57" i="12" s="1"/>
  <c r="U57" i="12" s="1"/>
  <c r="V57" i="12" s="1"/>
  <c r="D57" i="12" a="1"/>
  <c r="D57" i="12" s="1"/>
  <c r="S56" i="12" a="1"/>
  <c r="S56" i="12" s="1"/>
  <c r="D56" i="12" a="1"/>
  <c r="D56" i="12" s="1"/>
  <c r="T55" i="12" a="1"/>
  <c r="T55" i="12" s="1"/>
  <c r="S55" i="12" a="1"/>
  <c r="S55" i="12" s="1"/>
  <c r="U55" i="12" s="1"/>
  <c r="V55" i="12" s="1"/>
  <c r="D55" i="12" a="1"/>
  <c r="D55" i="12" s="1"/>
  <c r="T54" i="12" a="1"/>
  <c r="T54" i="12" s="1"/>
  <c r="S54" i="12" a="1"/>
  <c r="S54" i="12" s="1"/>
  <c r="D54" i="12" a="1"/>
  <c r="D54" i="12" s="1"/>
  <c r="T53" i="12" a="1"/>
  <c r="T53" i="12" s="1"/>
  <c r="S53" i="12" a="1"/>
  <c r="S53" i="12" s="1"/>
  <c r="R53" i="12" s="1"/>
  <c r="D53" i="12" a="1"/>
  <c r="D53" i="12" s="1"/>
  <c r="S52" i="12" a="1"/>
  <c r="S52" i="12" s="1"/>
  <c r="D52" i="12" a="1"/>
  <c r="D52" i="12" s="1"/>
  <c r="S51" i="12" a="1"/>
  <c r="S51" i="12" s="1"/>
  <c r="D51" i="12" a="1"/>
  <c r="D51" i="12" s="1"/>
  <c r="S50" i="12" a="1"/>
  <c r="S50" i="12" s="1"/>
  <c r="R50" i="12" s="1"/>
  <c r="D50" i="12" a="1"/>
  <c r="D50" i="12" s="1"/>
  <c r="T49" i="12" a="1"/>
  <c r="T49" i="12" s="1"/>
  <c r="S49" i="12" a="1"/>
  <c r="S49" i="12" s="1"/>
  <c r="D49" i="12" a="1"/>
  <c r="D49" i="12" s="1"/>
  <c r="T48" i="12" a="1"/>
  <c r="T48" i="12" s="1"/>
  <c r="S48" i="12" a="1"/>
  <c r="S48" i="12" s="1"/>
  <c r="U48" i="12" s="1"/>
  <c r="V48" i="12" s="1"/>
  <c r="D48" i="12" a="1"/>
  <c r="D48" i="12" s="1"/>
  <c r="S47" i="12" a="1"/>
  <c r="S47" i="12" s="1"/>
  <c r="D47" i="12" a="1"/>
  <c r="D47" i="12" s="1"/>
  <c r="S46" i="12" a="1"/>
  <c r="S46" i="12" s="1"/>
  <c r="R46" i="12" s="1"/>
  <c r="D46" i="12" a="1"/>
  <c r="D46" i="12" s="1"/>
  <c r="T45" i="12" a="1"/>
  <c r="T45" i="12" s="1"/>
  <c r="S45" i="12" a="1"/>
  <c r="S45" i="12" s="1"/>
  <c r="D45" i="12" a="1"/>
  <c r="D45" i="12" s="1"/>
  <c r="T44" i="12" a="1"/>
  <c r="T44" i="12" s="1"/>
  <c r="S44" i="12" a="1"/>
  <c r="S44" i="12" s="1"/>
  <c r="U44" i="12" s="1"/>
  <c r="V44" i="12" s="1"/>
  <c r="D44" i="12" a="1"/>
  <c r="D44" i="12" s="1"/>
  <c r="S43" i="12" a="1"/>
  <c r="S43" i="12" s="1"/>
  <c r="D43" i="12" a="1"/>
  <c r="D43" i="12" s="1"/>
  <c r="T42" i="12" a="1"/>
  <c r="T42" i="12" s="1"/>
  <c r="S42" i="12" a="1"/>
  <c r="S42" i="12" s="1"/>
  <c r="U42" i="12" s="1"/>
  <c r="V42" i="12" s="1"/>
  <c r="D42" i="12" a="1"/>
  <c r="D42" i="12" s="1"/>
  <c r="T41" i="12" a="1"/>
  <c r="T41" i="12" s="1"/>
  <c r="S41" i="12" a="1"/>
  <c r="S41" i="12" s="1"/>
  <c r="D41" i="12" a="1"/>
  <c r="D41" i="12" s="1"/>
  <c r="T40" i="12" a="1"/>
  <c r="T40" i="12" s="1"/>
  <c r="S40" i="12" a="1"/>
  <c r="S40" i="12" s="1"/>
  <c r="U40" i="12" s="1"/>
  <c r="V40" i="12" s="1"/>
  <c r="D40" i="12" a="1"/>
  <c r="D40" i="12" s="1"/>
  <c r="S39" i="12" a="1"/>
  <c r="S39" i="12" s="1"/>
  <c r="D39" i="12" a="1"/>
  <c r="D39" i="12" s="1"/>
  <c r="S38" i="12" a="1"/>
  <c r="S38" i="12" s="1"/>
  <c r="R38" i="12" s="1"/>
  <c r="D38" i="12" a="1"/>
  <c r="D38" i="12" s="1"/>
  <c r="T37" i="12" a="1"/>
  <c r="T37" i="12" s="1"/>
  <c r="S37" i="12" a="1"/>
  <c r="S37" i="12" s="1"/>
  <c r="D37" i="12" a="1"/>
  <c r="D37" i="12" s="1"/>
  <c r="S36" i="12" a="1"/>
  <c r="S36" i="12" s="1"/>
  <c r="R36" i="12" s="1"/>
  <c r="D36" i="12" a="1"/>
  <c r="D36" i="12" s="1"/>
  <c r="T35" i="12" a="1"/>
  <c r="T35" i="12" s="1"/>
  <c r="S35" i="12" a="1"/>
  <c r="S35" i="12" s="1"/>
  <c r="D35" i="12" a="1"/>
  <c r="D35" i="12" s="1"/>
  <c r="T34" i="12" a="1"/>
  <c r="T34" i="12" s="1"/>
  <c r="S34" i="12" a="1"/>
  <c r="S34" i="12" s="1"/>
  <c r="D34" i="12" a="1"/>
  <c r="D34" i="12" s="1"/>
  <c r="S33" i="12" a="1"/>
  <c r="S33" i="12" s="1"/>
  <c r="D33" i="12" a="1"/>
  <c r="D33" i="12" s="1"/>
  <c r="S32" i="12" a="1"/>
  <c r="S32" i="12" s="1"/>
  <c r="R32" i="12" s="1"/>
  <c r="D32" i="12" a="1"/>
  <c r="D32" i="12" s="1"/>
  <c r="S31" i="12" a="1"/>
  <c r="S31" i="12" s="1"/>
  <c r="R31" i="12" s="1"/>
  <c r="D31" i="12" a="1"/>
  <c r="D31" i="12" s="1"/>
  <c r="T30" i="12" a="1"/>
  <c r="T30" i="12" s="1"/>
  <c r="S30" i="12" a="1"/>
  <c r="S30" i="12" s="1"/>
  <c r="U30" i="12" s="1"/>
  <c r="V30" i="12" s="1"/>
  <c r="D30" i="12" a="1"/>
  <c r="D30" i="12" s="1"/>
  <c r="T29" i="12" a="1"/>
  <c r="T29" i="12" s="1"/>
  <c r="S29" i="12" a="1"/>
  <c r="S29" i="12" s="1"/>
  <c r="D29" i="12" a="1"/>
  <c r="D29" i="12" s="1"/>
  <c r="S28" i="12" a="1"/>
  <c r="S28" i="12" s="1"/>
  <c r="D28" i="12" a="1"/>
  <c r="D28" i="12" s="1"/>
  <c r="T27" i="12" a="1"/>
  <c r="T27" i="12" s="1"/>
  <c r="S27" i="12" a="1"/>
  <c r="S27" i="12" s="1"/>
  <c r="U27" i="12" s="1"/>
  <c r="V27" i="12" s="1"/>
  <c r="D27" i="12" a="1"/>
  <c r="D27" i="12" s="1"/>
  <c r="T26" i="12" a="1"/>
  <c r="T26" i="12" s="1"/>
  <c r="S26" i="12" a="1"/>
  <c r="S26" i="12" s="1"/>
  <c r="U26" i="12" s="1"/>
  <c r="V26" i="12" s="1"/>
  <c r="D26" i="12" a="1"/>
  <c r="D26" i="12" s="1"/>
  <c r="S25" i="12" a="1"/>
  <c r="S25" i="12" s="1"/>
  <c r="R25" i="12" s="1"/>
  <c r="D25" i="12" a="1"/>
  <c r="D25" i="12" s="1"/>
  <c r="S24" i="12" a="1"/>
  <c r="S24" i="12" s="1"/>
  <c r="D24" i="12" a="1"/>
  <c r="D24" i="12" s="1"/>
  <c r="T23" i="12" a="1"/>
  <c r="T23" i="12" s="1"/>
  <c r="S23" i="12" a="1"/>
  <c r="S23" i="12" s="1"/>
  <c r="U23" i="12" s="1"/>
  <c r="V23" i="12" s="1"/>
  <c r="D23" i="12" a="1"/>
  <c r="D23" i="12" s="1"/>
  <c r="S22" i="12" a="1"/>
  <c r="S22" i="12" s="1"/>
  <c r="R22" i="12" s="1"/>
  <c r="D22" i="12" a="1"/>
  <c r="D22" i="12" s="1"/>
  <c r="T21" i="12" a="1"/>
  <c r="T21" i="12" s="1"/>
  <c r="S21" i="12" a="1"/>
  <c r="S21" i="12" s="1"/>
  <c r="D21" i="12" a="1"/>
  <c r="D21" i="12" s="1"/>
  <c r="S20" i="12" a="1"/>
  <c r="S20" i="12" s="1"/>
  <c r="D20" i="12" a="1"/>
  <c r="D20" i="12" s="1"/>
  <c r="T19" i="12" a="1"/>
  <c r="T19" i="12" s="1"/>
  <c r="S19" i="12" a="1"/>
  <c r="S19" i="12" s="1"/>
  <c r="U19" i="12" s="1"/>
  <c r="V19" i="12" s="1"/>
  <c r="D19" i="12" a="1"/>
  <c r="D19" i="12" s="1"/>
  <c r="S18" i="12" a="1"/>
  <c r="S18" i="12" s="1"/>
  <c r="D18" i="12" a="1"/>
  <c r="D18" i="12" s="1"/>
  <c r="S17" i="12" a="1"/>
  <c r="S17" i="12" s="1"/>
  <c r="R17" i="12" s="1"/>
  <c r="D17" i="12" a="1"/>
  <c r="D17" i="12" s="1"/>
  <c r="S16" i="12" a="1"/>
  <c r="S16" i="12" s="1"/>
  <c r="D16" i="12" a="1"/>
  <c r="D16" i="12" s="1"/>
  <c r="T15" i="12" a="1"/>
  <c r="T15" i="12" s="1"/>
  <c r="S15" i="12" a="1"/>
  <c r="S15" i="12" s="1"/>
  <c r="D15" i="12" a="1"/>
  <c r="D15" i="12" s="1"/>
  <c r="T14" i="12" a="1"/>
  <c r="T14" i="12" s="1"/>
  <c r="S14" i="12" a="1"/>
  <c r="S14" i="12" s="1"/>
  <c r="D14" i="12" a="1"/>
  <c r="D14" i="12" s="1"/>
  <c r="T13" i="12" a="1"/>
  <c r="T13" i="12" s="1"/>
  <c r="S13" i="12" a="1"/>
  <c r="S13" i="12" s="1"/>
  <c r="U13" i="12" s="1"/>
  <c r="V13" i="12" s="1"/>
  <c r="D13" i="12" a="1"/>
  <c r="D13" i="12" s="1"/>
  <c r="S12" i="12" a="1"/>
  <c r="S12" i="12" s="1"/>
  <c r="R12" i="12" s="1"/>
  <c r="D12" i="12" a="1"/>
  <c r="D12" i="12" s="1"/>
  <c r="S11" i="12" a="1"/>
  <c r="S11" i="12" s="1"/>
  <c r="D11" i="12" a="1"/>
  <c r="D11" i="12" s="1"/>
  <c r="T10" i="12" a="1"/>
  <c r="T10" i="12" s="1"/>
  <c r="S10" i="12" a="1"/>
  <c r="S10" i="12" s="1"/>
  <c r="D10" i="12" a="1"/>
  <c r="D10" i="12" s="1"/>
  <c r="T9" i="12" a="1"/>
  <c r="T9" i="12" s="1"/>
  <c r="S9" i="12" a="1"/>
  <c r="S9" i="12" s="1"/>
  <c r="D9" i="12" a="1"/>
  <c r="D9" i="12" s="1"/>
  <c r="S8" i="12" a="1"/>
  <c r="S8" i="12" s="1"/>
  <c r="D8" i="12" a="1"/>
  <c r="D8" i="12" s="1"/>
  <c r="S7" i="12" a="1"/>
  <c r="S7" i="12" s="1"/>
  <c r="D7" i="12" a="1"/>
  <c r="D7" i="12" s="1"/>
  <c r="R402" i="12" l="1"/>
  <c r="R166" i="12"/>
  <c r="R130" i="12"/>
  <c r="R155" i="12"/>
  <c r="U83" i="12"/>
  <c r="V83" i="12" s="1"/>
  <c r="R147" i="12"/>
  <c r="R217" i="12"/>
  <c r="U296" i="12"/>
  <c r="V296" i="12" s="1"/>
  <c r="U378" i="12"/>
  <c r="V378" i="12" s="1"/>
  <c r="R140" i="12"/>
  <c r="R70" i="12"/>
  <c r="R156" i="12"/>
  <c r="R308" i="12"/>
  <c r="R257" i="12"/>
  <c r="U270" i="12"/>
  <c r="V270" i="12" s="1"/>
  <c r="U448" i="12"/>
  <c r="V448" i="12" s="1"/>
  <c r="U326" i="12"/>
  <c r="V326" i="12" s="1"/>
  <c r="R326" i="12"/>
  <c r="U163" i="12"/>
  <c r="V163" i="12" s="1"/>
  <c r="U292" i="12"/>
  <c r="V292" i="12" s="1"/>
  <c r="R292" i="12"/>
  <c r="R30" i="12"/>
  <c r="R42" i="12"/>
  <c r="R79" i="12"/>
  <c r="U132" i="12"/>
  <c r="V132" i="12" s="1"/>
  <c r="U136" i="12"/>
  <c r="V136" i="12" s="1"/>
  <c r="U249" i="12"/>
  <c r="V249" i="12" s="1"/>
  <c r="R249" i="12"/>
  <c r="U420" i="12"/>
  <c r="V420" i="12" s="1"/>
  <c r="R420" i="12"/>
  <c r="R40" i="12"/>
  <c r="R55" i="12"/>
  <c r="R238" i="12"/>
  <c r="U238" i="12"/>
  <c r="V238" i="12" s="1"/>
  <c r="R489" i="12"/>
  <c r="U489" i="12"/>
  <c r="V489" i="12" s="1"/>
  <c r="R282" i="12"/>
  <c r="U520" i="12"/>
  <c r="V520" i="12" s="1"/>
  <c r="U10" i="12"/>
  <c r="V10" i="12" s="1"/>
  <c r="R10" i="12"/>
  <c r="U101" i="12"/>
  <c r="V101" i="12" s="1"/>
  <c r="R101" i="12"/>
  <c r="U160" i="12"/>
  <c r="V160" i="12" s="1"/>
  <c r="R160" i="12"/>
  <c r="U183" i="12"/>
  <c r="V183" i="12" s="1"/>
  <c r="R183" i="12"/>
  <c r="U117" i="12"/>
  <c r="V117" i="12" s="1"/>
  <c r="R117" i="12"/>
  <c r="R72" i="12"/>
  <c r="U72" i="12"/>
  <c r="V72" i="12" s="1"/>
  <c r="R92" i="12"/>
  <c r="U92" i="12"/>
  <c r="V92" i="12" s="1"/>
  <c r="R169" i="12"/>
  <c r="U169" i="12"/>
  <c r="V169" i="12" s="1"/>
  <c r="U276" i="12"/>
  <c r="V276" i="12" s="1"/>
  <c r="R276" i="12"/>
  <c r="U469" i="12"/>
  <c r="V469" i="12" s="1"/>
  <c r="R469" i="12"/>
  <c r="R189" i="12"/>
  <c r="U286" i="12"/>
  <c r="V286" i="12" s="1"/>
  <c r="U389" i="12"/>
  <c r="V389" i="12" s="1"/>
  <c r="R389" i="12"/>
  <c r="U465" i="12"/>
  <c r="V465" i="12" s="1"/>
  <c r="R465" i="12"/>
  <c r="R196" i="12"/>
  <c r="R220" i="12"/>
  <c r="U225" i="12"/>
  <c r="V225" i="12" s="1"/>
  <c r="R233" i="12"/>
  <c r="U306" i="12"/>
  <c r="V306" i="12" s="1"/>
  <c r="R306" i="12"/>
  <c r="U314" i="12"/>
  <c r="V314" i="12" s="1"/>
  <c r="U347" i="12"/>
  <c r="V347" i="12" s="1"/>
  <c r="R245" i="12"/>
  <c r="U245" i="12"/>
  <c r="V245" i="12" s="1"/>
  <c r="R540" i="12"/>
  <c r="U416" i="12"/>
  <c r="V416" i="12" s="1"/>
  <c r="U446" i="12"/>
  <c r="V446" i="12" s="1"/>
  <c r="R434" i="12"/>
  <c r="R493" i="12"/>
  <c r="U493" i="12"/>
  <c r="V493" i="12" s="1"/>
  <c r="R501" i="12"/>
  <c r="R145" i="12"/>
  <c r="U151" i="12"/>
  <c r="V151" i="12" s="1"/>
  <c r="R151" i="12"/>
  <c r="R39" i="12"/>
  <c r="U106" i="12"/>
  <c r="V106" i="12" s="1"/>
  <c r="R106" i="12"/>
  <c r="U116" i="12"/>
  <c r="V116" i="12" s="1"/>
  <c r="R116" i="12"/>
  <c r="R56" i="12"/>
  <c r="R59" i="12"/>
  <c r="U59" i="12"/>
  <c r="V59" i="12" s="1"/>
  <c r="R80" i="12"/>
  <c r="U80" i="12"/>
  <c r="V80" i="12" s="1"/>
  <c r="R100" i="12"/>
  <c r="R103" i="12"/>
  <c r="U103" i="12"/>
  <c r="V103" i="12" s="1"/>
  <c r="R105" i="12"/>
  <c r="U105" i="12"/>
  <c r="V105" i="12" s="1"/>
  <c r="R127" i="12"/>
  <c r="R153" i="12"/>
  <c r="U153" i="12"/>
  <c r="V153" i="12" s="1"/>
  <c r="R157" i="12"/>
  <c r="R18" i="12"/>
  <c r="R20" i="12"/>
  <c r="R11" i="12"/>
  <c r="R16" i="12"/>
  <c r="R33" i="12"/>
  <c r="R15" i="12"/>
  <c r="U15" i="12"/>
  <c r="V15" i="12" s="1"/>
  <c r="R35" i="12"/>
  <c r="U35" i="12"/>
  <c r="V35" i="12" s="1"/>
  <c r="R37" i="12"/>
  <c r="U37" i="12"/>
  <c r="V37" i="12" s="1"/>
  <c r="R45" i="12"/>
  <c r="U45" i="12"/>
  <c r="V45" i="12" s="1"/>
  <c r="R49" i="12"/>
  <c r="U49" i="12"/>
  <c r="V49" i="12" s="1"/>
  <c r="R52" i="12"/>
  <c r="R73" i="12"/>
  <c r="U73" i="12"/>
  <c r="V73" i="12" s="1"/>
  <c r="R87" i="12"/>
  <c r="U87" i="12"/>
  <c r="V87" i="12" s="1"/>
  <c r="R89" i="12"/>
  <c r="U89" i="12"/>
  <c r="V89" i="12" s="1"/>
  <c r="R96" i="12"/>
  <c r="R108" i="12"/>
  <c r="U108" i="12"/>
  <c r="V108" i="12" s="1"/>
  <c r="R110" i="12"/>
  <c r="R114" i="12"/>
  <c r="R119" i="12"/>
  <c r="U119" i="12"/>
  <c r="V119" i="12" s="1"/>
  <c r="R121" i="12"/>
  <c r="R123" i="12"/>
  <c r="U123" i="12"/>
  <c r="V123" i="12" s="1"/>
  <c r="R139" i="12"/>
  <c r="U139" i="12"/>
  <c r="V139" i="12" s="1"/>
  <c r="R54" i="12"/>
  <c r="U54" i="12"/>
  <c r="V54" i="12" s="1"/>
  <c r="R69" i="12"/>
  <c r="R91" i="12"/>
  <c r="U91" i="12"/>
  <c r="V91" i="12" s="1"/>
  <c r="R24" i="12"/>
  <c r="R47" i="12"/>
  <c r="R58" i="12"/>
  <c r="U58" i="12"/>
  <c r="V58" i="12" s="1"/>
  <c r="R7" i="12"/>
  <c r="R9" i="12"/>
  <c r="U9" i="12"/>
  <c r="V9" i="12" s="1"/>
  <c r="U21" i="12"/>
  <c r="V21" i="12" s="1"/>
  <c r="R21" i="12"/>
  <c r="R29" i="12"/>
  <c r="U29" i="12"/>
  <c r="V29" i="12" s="1"/>
  <c r="R41" i="12"/>
  <c r="U41" i="12"/>
  <c r="V41" i="12" s="1"/>
  <c r="R61" i="12"/>
  <c r="R64" i="12"/>
  <c r="R66" i="12"/>
  <c r="U66" i="12"/>
  <c r="V66" i="12" s="1"/>
  <c r="R71" i="12"/>
  <c r="U71" i="12"/>
  <c r="V71" i="12" s="1"/>
  <c r="R77" i="12"/>
  <c r="U77" i="12"/>
  <c r="V77" i="12" s="1"/>
  <c r="R85" i="12"/>
  <c r="U98" i="12"/>
  <c r="V98" i="12" s="1"/>
  <c r="R98" i="12"/>
  <c r="R125" i="12"/>
  <c r="R133" i="12"/>
  <c r="R141" i="12"/>
  <c r="R165" i="12"/>
  <c r="U165" i="12"/>
  <c r="V165" i="12" s="1"/>
  <c r="R167" i="12"/>
  <c r="U167" i="12"/>
  <c r="V167" i="12" s="1"/>
  <c r="R137" i="12"/>
  <c r="R191" i="12"/>
  <c r="U192" i="12"/>
  <c r="V192" i="12" s="1"/>
  <c r="R192" i="12"/>
  <c r="U199" i="12"/>
  <c r="V199" i="12" s="1"/>
  <c r="R199" i="12"/>
  <c r="R211" i="12"/>
  <c r="U211" i="12"/>
  <c r="V211" i="12" s="1"/>
  <c r="R215" i="12"/>
  <c r="U242" i="12"/>
  <c r="V242" i="12" s="1"/>
  <c r="R242" i="12"/>
  <c r="R279" i="12"/>
  <c r="U128" i="12"/>
  <c r="V128" i="12" s="1"/>
  <c r="U95" i="12"/>
  <c r="V95" i="12" s="1"/>
  <c r="U162" i="12"/>
  <c r="V162" i="12" s="1"/>
  <c r="R162" i="12"/>
  <c r="R171" i="12"/>
  <c r="U171" i="12"/>
  <c r="V171" i="12" s="1"/>
  <c r="R176" i="12"/>
  <c r="U186" i="12"/>
  <c r="V186" i="12" s="1"/>
  <c r="R186" i="12"/>
  <c r="R190" i="12"/>
  <c r="R193" i="12"/>
  <c r="U193" i="12"/>
  <c r="V193" i="12" s="1"/>
  <c r="R197" i="12"/>
  <c r="U197" i="12"/>
  <c r="V197" i="12" s="1"/>
  <c r="R260" i="12"/>
  <c r="U260" i="12"/>
  <c r="V260" i="12" s="1"/>
  <c r="R8" i="12"/>
  <c r="R13" i="12"/>
  <c r="R48" i="12"/>
  <c r="R99" i="12"/>
  <c r="R107" i="12"/>
  <c r="R112" i="12"/>
  <c r="R122" i="12"/>
  <c r="U124" i="12"/>
  <c r="V124" i="12" s="1"/>
  <c r="R128" i="12"/>
  <c r="R129" i="12"/>
  <c r="U134" i="12"/>
  <c r="V134" i="12" s="1"/>
  <c r="R143" i="12"/>
  <c r="U144" i="12"/>
  <c r="V144" i="12" s="1"/>
  <c r="R144" i="12"/>
  <c r="R149" i="12"/>
  <c r="R150" i="12"/>
  <c r="U158" i="12"/>
  <c r="V158" i="12" s="1"/>
  <c r="R158" i="12"/>
  <c r="R173" i="12"/>
  <c r="U184" i="12"/>
  <c r="V184" i="12" s="1"/>
  <c r="R213" i="12"/>
  <c r="R246" i="12"/>
  <c r="U246" i="12"/>
  <c r="V246" i="12" s="1"/>
  <c r="U111" i="12"/>
  <c r="V111" i="12" s="1"/>
  <c r="U14" i="12"/>
  <c r="V14" i="12" s="1"/>
  <c r="R23" i="12"/>
  <c r="R26" i="12"/>
  <c r="R27" i="12"/>
  <c r="R43" i="12"/>
  <c r="R65" i="12"/>
  <c r="U75" i="12"/>
  <c r="V75" i="12" s="1"/>
  <c r="R86" i="12"/>
  <c r="R93" i="12"/>
  <c r="R14" i="12"/>
  <c r="R19" i="12"/>
  <c r="R28" i="12"/>
  <c r="U34" i="12"/>
  <c r="V34" i="12" s="1"/>
  <c r="R44" i="12"/>
  <c r="R51" i="12"/>
  <c r="U53" i="12"/>
  <c r="V53" i="12" s="1"/>
  <c r="R57" i="12"/>
  <c r="R60" i="12"/>
  <c r="R95" i="12"/>
  <c r="R113" i="12"/>
  <c r="R118" i="12"/>
  <c r="U126" i="12"/>
  <c r="V126" i="12" s="1"/>
  <c r="R131" i="12"/>
  <c r="R134" i="12"/>
  <c r="R148" i="12"/>
  <c r="R170" i="12"/>
  <c r="U170" i="12"/>
  <c r="V170" i="12" s="1"/>
  <c r="R182" i="12"/>
  <c r="U191" i="12"/>
  <c r="V191" i="12" s="1"/>
  <c r="R175" i="12"/>
  <c r="R206" i="12"/>
  <c r="U207" i="12"/>
  <c r="V207" i="12" s="1"/>
  <c r="R207" i="12"/>
  <c r="R214" i="12"/>
  <c r="R219" i="12"/>
  <c r="R221" i="12"/>
  <c r="U222" i="12"/>
  <c r="V222" i="12" s="1"/>
  <c r="R226" i="12"/>
  <c r="U231" i="12"/>
  <c r="V231" i="12" s="1"/>
  <c r="R236" i="12"/>
  <c r="R243" i="12"/>
  <c r="R250" i="12"/>
  <c r="U250" i="12"/>
  <c r="V250" i="12" s="1"/>
  <c r="R255" i="12"/>
  <c r="R258" i="12"/>
  <c r="R262" i="12"/>
  <c r="U262" i="12"/>
  <c r="V262" i="12" s="1"/>
  <c r="U264" i="12"/>
  <c r="V264" i="12" s="1"/>
  <c r="R268" i="12"/>
  <c r="R287" i="12"/>
  <c r="R289" i="12"/>
  <c r="R298" i="12"/>
  <c r="R315" i="12"/>
  <c r="U315" i="12"/>
  <c r="V315" i="12" s="1"/>
  <c r="U229" i="12"/>
  <c r="V229" i="12" s="1"/>
  <c r="R229" i="12"/>
  <c r="R265" i="12"/>
  <c r="R291" i="12"/>
  <c r="U291" i="12"/>
  <c r="V291" i="12" s="1"/>
  <c r="U234" i="12"/>
  <c r="V234" i="12" s="1"/>
  <c r="U259" i="12"/>
  <c r="V259" i="12" s="1"/>
  <c r="R259" i="12"/>
  <c r="U268" i="12"/>
  <c r="V268" i="12" s="1"/>
  <c r="R273" i="12"/>
  <c r="U273" i="12"/>
  <c r="V273" i="12" s="1"/>
  <c r="R283" i="12"/>
  <c r="U283" i="12"/>
  <c r="V283" i="12" s="1"/>
  <c r="R293" i="12"/>
  <c r="U293" i="12"/>
  <c r="V293" i="12" s="1"/>
  <c r="R310" i="12"/>
  <c r="U310" i="12"/>
  <c r="V310" i="12" s="1"/>
  <c r="U181" i="12"/>
  <c r="V181" i="12" s="1"/>
  <c r="U177" i="12"/>
  <c r="V177" i="12" s="1"/>
  <c r="U201" i="12"/>
  <c r="V201" i="12" s="1"/>
  <c r="R201" i="12"/>
  <c r="U202" i="12"/>
  <c r="V202" i="12" s="1"/>
  <c r="U205" i="12"/>
  <c r="V205" i="12" s="1"/>
  <c r="R216" i="12"/>
  <c r="U218" i="12"/>
  <c r="V218" i="12" s="1"/>
  <c r="U227" i="12"/>
  <c r="V227" i="12" s="1"/>
  <c r="R227" i="12"/>
  <c r="R240" i="12"/>
  <c r="R241" i="12"/>
  <c r="U243" i="12"/>
  <c r="V243" i="12" s="1"/>
  <c r="R252" i="12"/>
  <c r="R254" i="12"/>
  <c r="U255" i="12"/>
  <c r="V255" i="12" s="1"/>
  <c r="R264" i="12"/>
  <c r="U269" i="12"/>
  <c r="V269" i="12" s="1"/>
  <c r="R269" i="12"/>
  <c r="R271" i="12"/>
  <c r="R278" i="12"/>
  <c r="R281" i="12"/>
  <c r="U281" i="12"/>
  <c r="V281" i="12" s="1"/>
  <c r="R284" i="12"/>
  <c r="R297" i="12"/>
  <c r="R327" i="12"/>
  <c r="U329" i="12"/>
  <c r="V329" i="12" s="1"/>
  <c r="R329" i="12"/>
  <c r="U330" i="12"/>
  <c r="V330" i="12" s="1"/>
  <c r="U339" i="12"/>
  <c r="V339" i="12" s="1"/>
  <c r="R339" i="12"/>
  <c r="U352" i="12"/>
  <c r="V352" i="12" s="1"/>
  <c r="R352" i="12"/>
  <c r="R384" i="12"/>
  <c r="U384" i="12"/>
  <c r="V384" i="12" s="1"/>
  <c r="R303" i="12"/>
  <c r="R309" i="12"/>
  <c r="U318" i="12"/>
  <c r="V318" i="12" s="1"/>
  <c r="U331" i="12"/>
  <c r="V331" i="12" s="1"/>
  <c r="U247" i="12"/>
  <c r="V247" i="12" s="1"/>
  <c r="U261" i="12"/>
  <c r="V261" i="12" s="1"/>
  <c r="U280" i="12"/>
  <c r="V280" i="12" s="1"/>
  <c r="R285" i="12"/>
  <c r="U288" i="12"/>
  <c r="V288" i="12" s="1"/>
  <c r="U295" i="12"/>
  <c r="V295" i="12" s="1"/>
  <c r="R307" i="12"/>
  <c r="R319" i="12"/>
  <c r="U320" i="12"/>
  <c r="V320" i="12" s="1"/>
  <c r="R320" i="12"/>
  <c r="U335" i="12"/>
  <c r="V335" i="12" s="1"/>
  <c r="U342" i="12"/>
  <c r="V342" i="12" s="1"/>
  <c r="R349" i="12"/>
  <c r="R350" i="12"/>
  <c r="R356" i="12"/>
  <c r="U363" i="12"/>
  <c r="V363" i="12" s="1"/>
  <c r="R363" i="12"/>
  <c r="R405" i="12"/>
  <c r="U232" i="12"/>
  <c r="V232" i="12" s="1"/>
  <c r="U251" i="12"/>
  <c r="V251" i="12" s="1"/>
  <c r="U263" i="12"/>
  <c r="V263" i="12" s="1"/>
  <c r="U290" i="12"/>
  <c r="V290" i="12" s="1"/>
  <c r="U301" i="12"/>
  <c r="V301" i="12" s="1"/>
  <c r="R312" i="12"/>
  <c r="R313" i="12"/>
  <c r="R317" i="12"/>
  <c r="R318" i="12"/>
  <c r="U321" i="12"/>
  <c r="V321" i="12" s="1"/>
  <c r="R331" i="12"/>
  <c r="R337" i="12"/>
  <c r="U338" i="12"/>
  <c r="V338" i="12" s="1"/>
  <c r="R338" i="12"/>
  <c r="R340" i="12"/>
  <c r="R343" i="12"/>
  <c r="U355" i="12"/>
  <c r="V355" i="12" s="1"/>
  <c r="R355" i="12"/>
  <c r="U364" i="12"/>
  <c r="V364" i="12" s="1"/>
  <c r="R364" i="12"/>
  <c r="R366" i="12"/>
  <c r="R397" i="12"/>
  <c r="R371" i="12"/>
  <c r="U373" i="12"/>
  <c r="V373" i="12" s="1"/>
  <c r="R377" i="12"/>
  <c r="U392" i="12"/>
  <c r="V392" i="12" s="1"/>
  <c r="R392" i="12"/>
  <c r="U393" i="12"/>
  <c r="V393" i="12" s="1"/>
  <c r="R393" i="12"/>
  <c r="U406" i="12"/>
  <c r="V406" i="12" s="1"/>
  <c r="R406" i="12"/>
  <c r="R412" i="12"/>
  <c r="R413" i="12"/>
  <c r="U413" i="12"/>
  <c r="V413" i="12" s="1"/>
  <c r="R415" i="12"/>
  <c r="U415" i="12"/>
  <c r="V415" i="12" s="1"/>
  <c r="U299" i="12"/>
  <c r="V299" i="12" s="1"/>
  <c r="U305" i="12"/>
  <c r="V305" i="12" s="1"/>
  <c r="U333" i="12"/>
  <c r="V333" i="12" s="1"/>
  <c r="U341" i="12"/>
  <c r="V341" i="12" s="1"/>
  <c r="U344" i="12"/>
  <c r="V344" i="12" s="1"/>
  <c r="R344" i="12"/>
  <c r="U348" i="12"/>
  <c r="V348" i="12" s="1"/>
  <c r="R353" i="12"/>
  <c r="U361" i="12"/>
  <c r="V361" i="12" s="1"/>
  <c r="R361" i="12"/>
  <c r="U369" i="12"/>
  <c r="V369" i="12" s="1"/>
  <c r="R369" i="12"/>
  <c r="U383" i="12"/>
  <c r="V383" i="12" s="1"/>
  <c r="R383" i="12"/>
  <c r="R394" i="12"/>
  <c r="R395" i="12"/>
  <c r="R398" i="12"/>
  <c r="R403" i="12"/>
  <c r="U407" i="12"/>
  <c r="V407" i="12" s="1"/>
  <c r="U409" i="12"/>
  <c r="V409" i="12" s="1"/>
  <c r="R409" i="12"/>
  <c r="R421" i="12"/>
  <c r="R429" i="12"/>
  <c r="U429" i="12"/>
  <c r="V429" i="12" s="1"/>
  <c r="R357" i="12"/>
  <c r="R360" i="12"/>
  <c r="R365" i="12"/>
  <c r="R368" i="12"/>
  <c r="R387" i="12"/>
  <c r="U387" i="12"/>
  <c r="V387" i="12" s="1"/>
  <c r="U399" i="12"/>
  <c r="V399" i="12" s="1"/>
  <c r="R399" i="12"/>
  <c r="R404" i="12"/>
  <c r="R418" i="12"/>
  <c r="R422" i="12"/>
  <c r="R426" i="12"/>
  <c r="U426" i="12"/>
  <c r="V426" i="12" s="1"/>
  <c r="R431" i="12"/>
  <c r="U431" i="12"/>
  <c r="V431" i="12" s="1"/>
  <c r="R433" i="12"/>
  <c r="R437" i="12"/>
  <c r="U359" i="12"/>
  <c r="V359" i="12" s="1"/>
  <c r="R359" i="12"/>
  <c r="U367" i="12"/>
  <c r="V367" i="12" s="1"/>
  <c r="R367" i="12"/>
  <c r="R373" i="12"/>
  <c r="R380" i="12"/>
  <c r="U381" i="12"/>
  <c r="V381" i="12" s="1"/>
  <c r="R381" i="12"/>
  <c r="R385" i="12"/>
  <c r="R390" i="12"/>
  <c r="U390" i="12"/>
  <c r="V390" i="12" s="1"/>
  <c r="R410" i="12"/>
  <c r="U411" i="12"/>
  <c r="V411" i="12" s="1"/>
  <c r="R411" i="12"/>
  <c r="U430" i="12"/>
  <c r="V430" i="12" s="1"/>
  <c r="R430" i="12"/>
  <c r="R439" i="12"/>
  <c r="R445" i="12"/>
  <c r="U452" i="12"/>
  <c r="V452" i="12" s="1"/>
  <c r="R452" i="12"/>
  <c r="R471" i="12"/>
  <c r="U471" i="12"/>
  <c r="V471" i="12" s="1"/>
  <c r="U503" i="12"/>
  <c r="V503" i="12" s="1"/>
  <c r="R503" i="12"/>
  <c r="U436" i="12"/>
  <c r="V436" i="12" s="1"/>
  <c r="R440" i="12"/>
  <c r="R456" i="12"/>
  <c r="R472" i="12"/>
  <c r="R474" i="12"/>
  <c r="U474" i="12"/>
  <c r="V474" i="12" s="1"/>
  <c r="R477" i="12"/>
  <c r="R482" i="12"/>
  <c r="U417" i="12"/>
  <c r="V417" i="12" s="1"/>
  <c r="U425" i="12"/>
  <c r="V425" i="12" s="1"/>
  <c r="R425" i="12"/>
  <c r="R449" i="12"/>
  <c r="U449" i="12"/>
  <c r="V449" i="12" s="1"/>
  <c r="R462" i="12"/>
  <c r="U478" i="12"/>
  <c r="V478" i="12" s="1"/>
  <c r="R478" i="12"/>
  <c r="U502" i="12"/>
  <c r="V502" i="12" s="1"/>
  <c r="R502" i="12"/>
  <c r="U379" i="12"/>
  <c r="V379" i="12" s="1"/>
  <c r="U427" i="12"/>
  <c r="V427" i="12" s="1"/>
  <c r="R436" i="12"/>
  <c r="U447" i="12"/>
  <c r="V447" i="12" s="1"/>
  <c r="R453" i="12"/>
  <c r="U453" i="12"/>
  <c r="V453" i="12" s="1"/>
  <c r="R485" i="12"/>
  <c r="R460" i="12"/>
  <c r="U461" i="12"/>
  <c r="V461" i="12" s="1"/>
  <c r="R461" i="12"/>
  <c r="R466" i="12"/>
  <c r="U470" i="12"/>
  <c r="V470" i="12" s="1"/>
  <c r="R470" i="12"/>
  <c r="R495" i="12"/>
  <c r="U460" i="12"/>
  <c r="V460" i="12" s="1"/>
  <c r="R463" i="12"/>
  <c r="R467" i="12"/>
  <c r="R479" i="12"/>
  <c r="R483" i="12"/>
  <c r="R484" i="12"/>
  <c r="R487" i="12"/>
  <c r="U488" i="12"/>
  <c r="V488" i="12" s="1"/>
  <c r="R488" i="12"/>
  <c r="R491" i="12"/>
  <c r="U492" i="12"/>
  <c r="V492" i="12" s="1"/>
  <c r="R492" i="12"/>
  <c r="R496" i="12"/>
  <c r="R537" i="12"/>
  <c r="U538" i="12"/>
  <c r="V538" i="12" s="1"/>
  <c r="R538" i="12"/>
  <c r="R458" i="12"/>
  <c r="U458" i="12"/>
  <c r="V458" i="12" s="1"/>
  <c r="R494" i="12"/>
  <c r="R497" i="12"/>
  <c r="U498" i="12"/>
  <c r="V498" i="12" s="1"/>
  <c r="R498" i="12"/>
  <c r="R504" i="12"/>
  <c r="U505" i="12"/>
  <c r="V505" i="12" s="1"/>
  <c r="R505" i="12"/>
  <c r="R512" i="12"/>
  <c r="U512" i="12"/>
  <c r="V512" i="12" s="1"/>
  <c r="R516" i="12"/>
  <c r="R532" i="12"/>
  <c r="U532" i="12"/>
  <c r="V532" i="12" s="1"/>
  <c r="R535" i="12"/>
  <c r="R548" i="12"/>
  <c r="R550" i="12"/>
  <c r="U550" i="12"/>
  <c r="V550" i="12" s="1"/>
  <c r="R552" i="12"/>
  <c r="U552" i="12"/>
  <c r="V552" i="12" s="1"/>
  <c r="R584" i="12"/>
  <c r="R588" i="12"/>
  <c r="R592" i="12"/>
  <c r="R564" i="12"/>
  <c r="U564" i="12"/>
  <c r="V564" i="12" s="1"/>
  <c r="U575" i="12"/>
  <c r="V575" i="12" s="1"/>
  <c r="R575" i="12"/>
  <c r="R554" i="12"/>
  <c r="R556" i="12"/>
  <c r="U556" i="12"/>
  <c r="V556" i="12" s="1"/>
  <c r="R558" i="12"/>
  <c r="R578" i="12"/>
  <c r="R490" i="12"/>
  <c r="R509" i="12"/>
  <c r="R522" i="12"/>
  <c r="U522" i="12"/>
  <c r="V522" i="12" s="1"/>
  <c r="R526" i="12"/>
  <c r="U527" i="12"/>
  <c r="V527" i="12" s="1"/>
  <c r="R527" i="12"/>
  <c r="R546" i="12"/>
  <c r="U546" i="12"/>
  <c r="V546" i="12" s="1"/>
  <c r="U559" i="12"/>
  <c r="V559" i="12" s="1"/>
  <c r="R559" i="12"/>
  <c r="U562" i="12"/>
  <c r="V562" i="12" s="1"/>
  <c r="R562" i="12"/>
  <c r="U563" i="12"/>
  <c r="V563" i="12" s="1"/>
  <c r="R563" i="12"/>
  <c r="R513" i="12"/>
  <c r="U531" i="12"/>
  <c r="V531" i="12" s="1"/>
  <c r="R547" i="12"/>
  <c r="R567" i="12"/>
  <c r="R570" i="12"/>
  <c r="R583" i="12"/>
  <c r="R587" i="12"/>
  <c r="R591" i="12"/>
  <c r="U568" i="12"/>
  <c r="V568" i="12" s="1"/>
  <c r="R586" i="12"/>
  <c r="R590" i="12"/>
  <c r="U541" i="12"/>
  <c r="V541" i="12" s="1"/>
  <c r="U545" i="12"/>
  <c r="V545" i="12" s="1"/>
  <c r="R569" i="12"/>
  <c r="R576" i="12"/>
  <c r="R585" i="12"/>
  <c r="R589" i="12"/>
  <c r="U561" i="12"/>
  <c r="V561" i="12" s="1"/>
  <c r="U566" i="12"/>
  <c r="V566" i="12" s="1"/>
  <c r="R571" i="12"/>
  <c r="R572" i="12"/>
  <c r="U573" i="12"/>
  <c r="V573" i="12" s="1"/>
  <c r="F584" i="8" a="1"/>
  <c r="F584" i="8" s="1"/>
  <c r="F585" i="8" a="1"/>
  <c r="F585" i="8" s="1"/>
  <c r="F586" i="8" a="1"/>
  <c r="F586" i="8" s="1"/>
  <c r="F587" i="8" a="1"/>
  <c r="F587" i="8" s="1"/>
  <c r="F588" i="8" a="1"/>
  <c r="F588" i="8" s="1"/>
  <c r="F589" i="8" a="1"/>
  <c r="F589" i="8" s="1"/>
  <c r="F590" i="8" a="1"/>
  <c r="F590" i="8" s="1"/>
  <c r="F591" i="8" a="1"/>
  <c r="F591" i="8" s="1"/>
  <c r="F592" i="8" a="1"/>
  <c r="F592" i="8" s="1"/>
  <c r="F593" i="8" a="1"/>
  <c r="F593" i="8" s="1"/>
  <c r="F594" i="8" a="1"/>
  <c r="F594" i="8" s="1"/>
  <c r="F595" i="8" a="1"/>
  <c r="F595" i="8" s="1"/>
  <c r="F596" i="8" a="1"/>
  <c r="F596" i="8" s="1"/>
  <c r="F597" i="8" a="1"/>
  <c r="F597" i="8" s="1"/>
  <c r="F598" i="8" a="1"/>
  <c r="F598" i="8" s="1"/>
  <c r="F599" i="8" a="1"/>
  <c r="F599" i="8" s="1"/>
  <c r="F600" i="8" a="1"/>
  <c r="F600" i="8" s="1"/>
  <c r="F601" i="8" a="1"/>
  <c r="F601" i="8" s="1"/>
  <c r="F602" i="8" a="1"/>
  <c r="F602" i="8" s="1"/>
  <c r="F603" i="8" a="1"/>
  <c r="F603" i="8" s="1"/>
  <c r="F604" i="8" a="1"/>
  <c r="F604" i="8" s="1"/>
  <c r="F605" i="8" a="1"/>
  <c r="F605" i="8" s="1"/>
  <c r="F606" i="8" a="1"/>
  <c r="F606" i="8" s="1"/>
  <c r="F607" i="8" a="1"/>
  <c r="F607" i="8" s="1"/>
  <c r="F608" i="8" a="1"/>
  <c r="F608" i="8" s="1"/>
  <c r="F609" i="8" a="1"/>
  <c r="F609" i="8" s="1"/>
  <c r="F610" i="8" a="1"/>
  <c r="F610" i="8" s="1"/>
  <c r="F611" i="8" a="1"/>
  <c r="F611" i="8" s="1"/>
  <c r="F612" i="8" a="1"/>
  <c r="F612" i="8" s="1"/>
  <c r="F613" i="8" a="1"/>
  <c r="F613" i="8" s="1"/>
  <c r="F614" i="8" a="1"/>
  <c r="F614" i="8" s="1"/>
  <c r="F615" i="8" a="1"/>
  <c r="F615" i="8"/>
  <c r="F616" i="8" a="1"/>
  <c r="F616" i="8" s="1"/>
  <c r="F617" i="8" a="1"/>
  <c r="F617" i="8" s="1"/>
  <c r="F618" i="8" a="1"/>
  <c r="F618" i="8" s="1"/>
  <c r="G91" i="8" l="1" a="1"/>
  <c r="G91" i="8" s="1"/>
  <c r="G92" i="8" a="1"/>
  <c r="G92" i="8" s="1"/>
  <c r="G108" i="8" a="1"/>
  <c r="G108" i="8" s="1"/>
  <c r="G88" i="8" a="1"/>
  <c r="G88" i="8" s="1"/>
  <c r="G89" i="8" a="1"/>
  <c r="G89" i="8" s="1"/>
  <c r="G95" i="8" a="1"/>
  <c r="G95" i="8" s="1"/>
  <c r="G96" i="8" a="1"/>
  <c r="G96" i="8" s="1"/>
  <c r="G102" i="8" a="1"/>
  <c r="G102" i="8" s="1"/>
  <c r="G103" i="8" a="1"/>
  <c r="G103" i="8" s="1"/>
  <c r="G106" i="8" a="1"/>
  <c r="G106" i="8" s="1"/>
  <c r="G107" i="8" a="1"/>
  <c r="G107" i="8" s="1"/>
  <c r="G112" i="8" a="1"/>
  <c r="G112" i="8" s="1"/>
  <c r="G113" i="8" a="1"/>
  <c r="G113" i="8" s="1"/>
  <c r="G86" i="8" a="1"/>
  <c r="G86" i="8" s="1"/>
  <c r="G101" i="8" a="1"/>
  <c r="G101" i="8" s="1"/>
  <c r="G105" i="8" a="1"/>
  <c r="G105" i="8" s="1"/>
  <c r="G111" i="8" a="1"/>
  <c r="G111" i="8" s="1"/>
  <c r="G93" i="8" a="1"/>
  <c r="G93" i="8" s="1"/>
  <c r="G94" i="8" a="1"/>
  <c r="G94" i="8" s="1"/>
  <c r="G100" i="8" a="1"/>
  <c r="G100" i="8" s="1"/>
  <c r="G104" i="8" a="1"/>
  <c r="G104" i="8" s="1"/>
  <c r="G85" i="8" a="1"/>
  <c r="G85" i="8" s="1"/>
  <c r="G99" i="8" a="1"/>
  <c r="G99" i="8" s="1"/>
  <c r="G110" i="8" a="1"/>
  <c r="G110" i="8" s="1"/>
  <c r="G109" i="8" a="1"/>
  <c r="G109" i="8" s="1"/>
  <c r="G114" i="8" a="1"/>
  <c r="G114" i="8" s="1"/>
  <c r="G115" i="8" a="1"/>
  <c r="G115" i="8" s="1"/>
  <c r="G87" i="8" a="1"/>
  <c r="G87" i="8" s="1"/>
  <c r="G98" i="8" a="1"/>
  <c r="G98" i="8" s="1"/>
  <c r="G97" i="8" a="1"/>
  <c r="G97" i="8" s="1"/>
  <c r="G559" i="8" a="1"/>
  <c r="G559" i="8" s="1"/>
  <c r="G560" i="8" a="1"/>
  <c r="G560" i="8" s="1"/>
  <c r="G561" i="8" a="1"/>
  <c r="G561" i="8" s="1"/>
  <c r="G562" i="8" a="1"/>
  <c r="G562" i="8" s="1"/>
  <c r="G563" i="8" a="1"/>
  <c r="G563" i="8" s="1"/>
  <c r="G564" i="8" a="1"/>
  <c r="G564" i="8" s="1"/>
  <c r="G565" i="8" a="1"/>
  <c r="G565" i="8" s="1"/>
  <c r="G566" i="8" a="1"/>
  <c r="G566" i="8" s="1"/>
  <c r="G567" i="8" a="1"/>
  <c r="G567" i="8" s="1"/>
  <c r="G568" i="8" a="1"/>
  <c r="G568" i="8" s="1"/>
  <c r="G570" i="8" a="1"/>
  <c r="G570" i="8" s="1"/>
  <c r="G569" i="8" a="1"/>
  <c r="G569" i="8" s="1"/>
  <c r="G313" i="8" a="1"/>
  <c r="G313" i="8" s="1"/>
  <c r="G307" i="8" a="1"/>
  <c r="G307" i="8" s="1"/>
  <c r="G308" i="8" a="1"/>
  <c r="G308" i="8" s="1"/>
  <c r="G309" i="8" a="1"/>
  <c r="G309" i="8" s="1"/>
  <c r="G310" i="8" a="1"/>
  <c r="G310" i="8" s="1"/>
  <c r="G311" i="8" a="1"/>
  <c r="G311" i="8" s="1"/>
  <c r="G312" i="8" a="1"/>
  <c r="G312" i="8" s="1"/>
  <c r="G578" i="8" a="1"/>
  <c r="G578" i="8" s="1"/>
  <c r="G579" i="8" a="1"/>
  <c r="G579" i="8" s="1"/>
  <c r="G580" i="8" a="1"/>
  <c r="G580" i="8" s="1"/>
  <c r="G581" i="8" a="1"/>
  <c r="G581" i="8" s="1"/>
  <c r="G582" i="8" a="1"/>
  <c r="G582" i="8" s="1"/>
  <c r="G583" i="8" a="1"/>
  <c r="G583" i="8" s="1"/>
  <c r="F583" i="8" s="1" a="1"/>
  <c r="F583" i="8" s="1"/>
  <c r="F578" i="8" l="1" a="1"/>
  <c r="F578" i="8" s="1"/>
  <c r="F581" i="8" a="1"/>
  <c r="F581" i="8" s="1"/>
  <c r="F580" i="8" a="1"/>
  <c r="F580" i="8" s="1"/>
  <c r="F92" i="8" a="1"/>
  <c r="F92" i="8" s="1"/>
  <c r="F111" i="8" a="1"/>
  <c r="F111" i="8" s="1"/>
  <c r="F582" i="8" a="1"/>
  <c r="F582" i="8" s="1"/>
  <c r="F579" i="8" a="1"/>
  <c r="F579" i="8" s="1"/>
  <c r="F99" i="8" a="1"/>
  <c r="F99" i="8" s="1"/>
  <c r="X86" i="8" a="1"/>
  <c r="X86" i="8" s="1"/>
  <c r="E86" i="8" l="1" a="1"/>
  <c r="E86" i="8" s="1"/>
  <c r="W86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90" i="8"/>
  <c r="I91" i="8"/>
  <c r="I92" i="8"/>
  <c r="I108" i="8"/>
  <c r="I88" i="8"/>
  <c r="I89" i="8"/>
  <c r="I95" i="8"/>
  <c r="I96" i="8"/>
  <c r="I102" i="8"/>
  <c r="I103" i="8"/>
  <c r="I106" i="8"/>
  <c r="I107" i="8"/>
  <c r="I112" i="8"/>
  <c r="I113" i="8"/>
  <c r="I101" i="8"/>
  <c r="I105" i="8"/>
  <c r="I111" i="8"/>
  <c r="I30" i="8"/>
  <c r="I93" i="8"/>
  <c r="I94" i="8"/>
  <c r="I100" i="8"/>
  <c r="I104" i="8"/>
  <c r="I85" i="8"/>
  <c r="I99" i="8"/>
  <c r="I110" i="8"/>
  <c r="I109" i="8"/>
  <c r="I114" i="8"/>
  <c r="I115" i="8"/>
  <c r="I87" i="8"/>
  <c r="I98" i="8"/>
  <c r="I574" i="8"/>
  <c r="G222" i="8" l="1" a="1"/>
  <c r="G222" i="8" s="1"/>
  <c r="G30" i="8" a="1"/>
  <c r="G30" i="8" s="1"/>
  <c r="G31" i="8" a="1"/>
  <c r="G31" i="8" s="1"/>
  <c r="G32" i="8" a="1"/>
  <c r="G32" i="8" s="1"/>
  <c r="G33" i="8" a="1"/>
  <c r="G33" i="8" s="1"/>
  <c r="G34" i="8" a="1"/>
  <c r="G34" i="8" s="1"/>
  <c r="G35" i="8" a="1"/>
  <c r="G35" i="8" s="1"/>
  <c r="G36" i="8" a="1"/>
  <c r="G36" i="8" s="1"/>
  <c r="G37" i="8" a="1"/>
  <c r="G37" i="8" s="1"/>
  <c r="G38" i="8" a="1"/>
  <c r="G38" i="8" s="1"/>
  <c r="G39" i="8" a="1"/>
  <c r="G39" i="8" s="1"/>
  <c r="G40" i="8" a="1"/>
  <c r="G40" i="8" s="1"/>
  <c r="G41" i="8" a="1"/>
  <c r="G41" i="8" s="1"/>
  <c r="G42" i="8" a="1"/>
  <c r="G42" i="8" s="1"/>
  <c r="G43" i="8" a="1"/>
  <c r="G43" i="8" s="1"/>
  <c r="G44" i="8" a="1"/>
  <c r="G44" i="8" s="1"/>
  <c r="G90" i="8" a="1"/>
  <c r="G90" i="8" s="1"/>
  <c r="G209" i="8" a="1"/>
  <c r="G209" i="8" s="1"/>
  <c r="H209" i="8"/>
  <c r="H86" i="8" l="1"/>
  <c r="I86" i="8"/>
  <c r="X200" i="8" a="1"/>
  <c r="X200" i="8" s="1"/>
  <c r="X201" i="8" a="1"/>
  <c r="X201" i="8" s="1"/>
  <c r="X202" i="8" a="1"/>
  <c r="X202" i="8" s="1"/>
  <c r="W151" i="4" l="1" a="1"/>
  <c r="W151" i="4" s="1"/>
  <c r="U151" i="4" s="1"/>
  <c r="W152" i="4" a="1"/>
  <c r="W152" i="4" s="1"/>
  <c r="U152" i="4" s="1"/>
  <c r="W153" i="4" a="1"/>
  <c r="W153" i="4" s="1"/>
  <c r="U153" i="4" s="1"/>
  <c r="W154" i="4" a="1"/>
  <c r="W154" i="4" s="1"/>
  <c r="U154" i="4" s="1"/>
  <c r="W155" i="4" a="1"/>
  <c r="W155" i="4"/>
  <c r="U155" i="4" s="1"/>
  <c r="W156" i="4" a="1"/>
  <c r="W156" i="4" s="1"/>
  <c r="U156" i="4" s="1"/>
  <c r="W157" i="4" a="1"/>
  <c r="W157" i="4"/>
  <c r="U157" i="4" s="1"/>
  <c r="W158" i="4" a="1"/>
  <c r="W158" i="4" s="1"/>
  <c r="U158" i="4" s="1"/>
  <c r="W159" i="4" a="1"/>
  <c r="W159" i="4" s="1"/>
  <c r="U159" i="4" s="1"/>
  <c r="F149" i="4" a="1"/>
  <c r="F149" i="4" s="1"/>
  <c r="F150" i="4" a="1"/>
  <c r="F150" i="4" s="1"/>
  <c r="V159" i="4" l="1"/>
  <c r="D159" i="4" s="1" a="1"/>
  <c r="D159" i="4" s="1"/>
  <c r="V158" i="4"/>
  <c r="D158" i="4" s="1" a="1"/>
  <c r="D158" i="4" s="1"/>
  <c r="V157" i="4"/>
  <c r="D157" i="4" s="1" a="1"/>
  <c r="D157" i="4" s="1"/>
  <c r="V156" i="4"/>
  <c r="D156" i="4" s="1" a="1"/>
  <c r="D156" i="4" s="1"/>
  <c r="V155" i="4"/>
  <c r="D155" i="4" s="1" a="1"/>
  <c r="D155" i="4" s="1"/>
  <c r="V154" i="4"/>
  <c r="D154" i="4" s="1" a="1"/>
  <c r="D154" i="4" s="1"/>
  <c r="V153" i="4"/>
  <c r="D153" i="4" s="1" a="1"/>
  <c r="D153" i="4" s="1"/>
  <c r="V152" i="4"/>
  <c r="D152" i="4" s="1" a="1"/>
  <c r="D152" i="4" s="1"/>
  <c r="V151" i="4"/>
  <c r="D151" i="4" s="1" a="1"/>
  <c r="D151" i="4" s="1"/>
  <c r="D150" i="4" a="1"/>
  <c r="D150" i="4" s="1"/>
  <c r="D149" i="4" a="1"/>
  <c r="D149" i="4" s="1"/>
  <c r="G431" i="8" l="1" a="1"/>
  <c r="G431" i="8" s="1"/>
  <c r="E431" i="8" a="1"/>
  <c r="E431" i="8" s="1"/>
  <c r="H8" i="8" l="1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80" i="8"/>
  <c r="H78" i="8"/>
  <c r="H82" i="8"/>
  <c r="H83" i="8"/>
  <c r="H81" i="8"/>
  <c r="H116" i="8"/>
  <c r="H117" i="8"/>
  <c r="H118" i="8"/>
  <c r="H120" i="8"/>
  <c r="H121" i="8"/>
  <c r="H122" i="8"/>
  <c r="H123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2" i="8"/>
  <c r="H178" i="8"/>
  <c r="H179" i="8"/>
  <c r="H180" i="8"/>
  <c r="H181" i="8"/>
  <c r="H182" i="8"/>
  <c r="H183" i="8"/>
  <c r="H184" i="8"/>
  <c r="H185" i="8"/>
  <c r="H186" i="8"/>
  <c r="H187" i="8"/>
  <c r="H189" i="8"/>
  <c r="H190" i="8"/>
  <c r="H191" i="8"/>
  <c r="H192" i="8"/>
  <c r="H193" i="8"/>
  <c r="H194" i="8"/>
  <c r="H195" i="8"/>
  <c r="H196" i="8"/>
  <c r="H197" i="8"/>
  <c r="H198" i="8"/>
  <c r="H21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81" i="8"/>
  <c r="H282" i="8"/>
  <c r="H283" i="8"/>
  <c r="H284" i="8"/>
  <c r="H285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14" i="8"/>
  <c r="H316" i="8"/>
  <c r="H317" i="8"/>
  <c r="H318" i="8"/>
  <c r="H319" i="8"/>
  <c r="H320" i="8"/>
  <c r="H322" i="8"/>
  <c r="H323" i="8"/>
  <c r="H324" i="8"/>
  <c r="H325" i="8"/>
  <c r="H326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2" i="8"/>
  <c r="H353" i="8"/>
  <c r="H354" i="8"/>
  <c r="H355" i="8"/>
  <c r="H364" i="8"/>
  <c r="H367" i="8"/>
  <c r="H369" i="8"/>
  <c r="H371" i="8"/>
  <c r="H373" i="8"/>
  <c r="H374" i="8"/>
  <c r="H376" i="8"/>
  <c r="H379" i="8"/>
  <c r="H382" i="8"/>
  <c r="H384" i="8"/>
  <c r="H387" i="8"/>
  <c r="H389" i="8"/>
  <c r="H403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1" i="8"/>
  <c r="H422" i="8"/>
  <c r="H423" i="8"/>
  <c r="H425" i="8"/>
  <c r="H426" i="8"/>
  <c r="H427" i="8"/>
  <c r="H428" i="8"/>
  <c r="H429" i="8"/>
  <c r="H430" i="8"/>
  <c r="H432" i="8"/>
  <c r="H433" i="8"/>
  <c r="H434" i="8"/>
  <c r="H435" i="8"/>
  <c r="H436" i="8"/>
  <c r="H437" i="8"/>
  <c r="H438" i="8"/>
  <c r="H439" i="8"/>
  <c r="H440" i="8"/>
  <c r="H441" i="8"/>
  <c r="H442" i="8"/>
  <c r="H443" i="8"/>
  <c r="H444" i="8"/>
  <c r="H445" i="8"/>
  <c r="H446" i="8"/>
  <c r="H447" i="8"/>
  <c r="H448" i="8"/>
  <c r="H449" i="8"/>
  <c r="H460" i="8"/>
  <c r="H450" i="8"/>
  <c r="H451" i="8"/>
  <c r="H452" i="8"/>
  <c r="H453" i="8"/>
  <c r="H454" i="8"/>
  <c r="H455" i="8"/>
  <c r="H456" i="8"/>
  <c r="H457" i="8"/>
  <c r="H458" i="8"/>
  <c r="H459" i="8"/>
  <c r="H461" i="8"/>
  <c r="H462" i="8"/>
  <c r="H463" i="8"/>
  <c r="H464" i="8"/>
  <c r="H465" i="8"/>
  <c r="H466" i="8"/>
  <c r="H467" i="8"/>
  <c r="H468" i="8"/>
  <c r="H469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97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1" i="8"/>
  <c r="H512" i="8"/>
  <c r="H513" i="8"/>
  <c r="H514" i="8"/>
  <c r="H516" i="8"/>
  <c r="H517" i="8"/>
  <c r="H518" i="8"/>
  <c r="H519" i="8"/>
  <c r="H520" i="8"/>
  <c r="H521" i="8"/>
  <c r="H522" i="8"/>
  <c r="H523" i="8"/>
  <c r="H524" i="8"/>
  <c r="H525" i="8"/>
  <c r="H526" i="8"/>
  <c r="H527" i="8"/>
  <c r="H528" i="8"/>
  <c r="H529" i="8"/>
  <c r="H531" i="8"/>
  <c r="H532" i="8"/>
  <c r="H534" i="8"/>
  <c r="H535" i="8"/>
  <c r="H537" i="8"/>
  <c r="H541" i="8"/>
  <c r="H542" i="8"/>
  <c r="H544" i="8"/>
  <c r="H546" i="8"/>
  <c r="H547" i="8"/>
  <c r="H550" i="8"/>
  <c r="H551" i="8"/>
  <c r="H552" i="8"/>
  <c r="H553" i="8"/>
  <c r="H554" i="8"/>
  <c r="H555" i="8"/>
  <c r="H556" i="8"/>
  <c r="H557" i="8"/>
  <c r="H558" i="8"/>
  <c r="H327" i="8"/>
  <c r="H328" i="8"/>
  <c r="H329" i="8"/>
  <c r="H330" i="8"/>
  <c r="H331" i="8"/>
  <c r="H332" i="8"/>
  <c r="H124" i="8"/>
  <c r="H211" i="8"/>
  <c r="H213" i="8"/>
  <c r="H171" i="8"/>
  <c r="H356" i="8"/>
  <c r="H357" i="8"/>
  <c r="H358" i="8"/>
  <c r="H359" i="8"/>
  <c r="H360" i="8"/>
  <c r="H361" i="8"/>
  <c r="H362" i="8"/>
  <c r="H571" i="8"/>
  <c r="H572" i="8"/>
  <c r="H573" i="8"/>
  <c r="H199" i="8"/>
  <c r="H202" i="8"/>
  <c r="H203" i="8"/>
  <c r="H222" i="8"/>
  <c r="H91" i="8"/>
  <c r="H92" i="8"/>
  <c r="H108" i="8"/>
  <c r="H88" i="8"/>
  <c r="H89" i="8"/>
  <c r="H95" i="8"/>
  <c r="H96" i="8"/>
  <c r="H102" i="8"/>
  <c r="H103" i="8"/>
  <c r="H106" i="8"/>
  <c r="H107" i="8"/>
  <c r="H112" i="8"/>
  <c r="H113" i="8"/>
  <c r="H101" i="8"/>
  <c r="H105" i="8"/>
  <c r="H111" i="8"/>
  <c r="H93" i="8"/>
  <c r="H94" i="8"/>
  <c r="H100" i="8"/>
  <c r="H104" i="8"/>
  <c r="H85" i="8"/>
  <c r="H99" i="8"/>
  <c r="H110" i="8"/>
  <c r="H109" i="8"/>
  <c r="H114" i="8"/>
  <c r="H115" i="8"/>
  <c r="H87" i="8"/>
  <c r="H98" i="8"/>
  <c r="H97" i="8"/>
  <c r="H559" i="8"/>
  <c r="H561" i="8"/>
  <c r="H562" i="8"/>
  <c r="H563" i="8"/>
  <c r="H565" i="8"/>
  <c r="H568" i="8"/>
  <c r="H569" i="8"/>
  <c r="H307" i="8"/>
  <c r="H308" i="8"/>
  <c r="H309" i="8"/>
  <c r="H310" i="8"/>
  <c r="H311" i="8"/>
  <c r="H312" i="8"/>
  <c r="H578" i="8"/>
  <c r="H579" i="8"/>
  <c r="H580" i="8"/>
  <c r="H581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D23" i="11" a="1"/>
  <c r="D23" i="11" s="1"/>
  <c r="D179" i="11" a="1"/>
  <c r="D179" i="11" s="1"/>
  <c r="D178" i="11" a="1"/>
  <c r="D178" i="11" s="1"/>
  <c r="D177" i="11" a="1"/>
  <c r="D177" i="11" s="1"/>
  <c r="D176" i="11" a="1"/>
  <c r="D176" i="11" s="1"/>
  <c r="D175" i="11" a="1"/>
  <c r="D175" i="11" s="1"/>
  <c r="D174" i="11" a="1"/>
  <c r="D174" i="11" s="1"/>
  <c r="D173" i="11" a="1"/>
  <c r="D173" i="11" s="1"/>
  <c r="D172" i="11" a="1"/>
  <c r="D172" i="11" s="1"/>
  <c r="D171" i="11" a="1"/>
  <c r="D171" i="11" s="1"/>
  <c r="D200" i="11" a="1"/>
  <c r="D200" i="11" s="1"/>
  <c r="D199" i="11" a="1"/>
  <c r="D199" i="11" s="1"/>
  <c r="D198" i="11" a="1"/>
  <c r="D198" i="11" s="1"/>
  <c r="D197" i="11" a="1"/>
  <c r="D197" i="11" s="1"/>
  <c r="D196" i="11" a="1"/>
  <c r="D196" i="11" s="1"/>
  <c r="D195" i="11" a="1"/>
  <c r="D195" i="11" s="1"/>
  <c r="D194" i="11" a="1"/>
  <c r="D194" i="11" s="1"/>
  <c r="D193" i="11" a="1"/>
  <c r="D193" i="11" s="1"/>
  <c r="D192" i="11" a="1"/>
  <c r="D192" i="11" s="1"/>
  <c r="D191" i="11" a="1"/>
  <c r="D191" i="11" s="1"/>
  <c r="D190" i="11" a="1"/>
  <c r="D190" i="11" s="1"/>
  <c r="D189" i="11" a="1"/>
  <c r="D189" i="11" s="1"/>
  <c r="D188" i="11" a="1"/>
  <c r="D188" i="11" s="1"/>
  <c r="D187" i="11" a="1"/>
  <c r="D187" i="11" s="1"/>
  <c r="D186" i="11" a="1"/>
  <c r="D186" i="11" s="1"/>
  <c r="D185" i="11" a="1"/>
  <c r="D185" i="11" s="1"/>
  <c r="D184" i="11" a="1"/>
  <c r="D184" i="11" s="1"/>
  <c r="D183" i="11" a="1"/>
  <c r="D183" i="11" s="1"/>
  <c r="D182" i="11" a="1"/>
  <c r="D182" i="11" s="1"/>
  <c r="D181" i="11" a="1"/>
  <c r="D181" i="11" s="1"/>
  <c r="D180" i="11" a="1"/>
  <c r="D180" i="11" s="1"/>
  <c r="D170" i="11" a="1"/>
  <c r="D170" i="11" s="1"/>
  <c r="D169" i="11" a="1"/>
  <c r="D169" i="11" s="1"/>
  <c r="D168" i="11" a="1"/>
  <c r="D168" i="11" s="1"/>
  <c r="D167" i="11" a="1"/>
  <c r="D167" i="11" s="1"/>
  <c r="D166" i="11"/>
  <c r="D166" i="11" a="1"/>
  <c r="D165" i="11" a="1"/>
  <c r="D165" i="11" s="1"/>
  <c r="D164" i="11" a="1"/>
  <c r="D164" i="11" s="1"/>
  <c r="D163" i="11" a="1"/>
  <c r="D163" i="11" s="1"/>
  <c r="D162" i="11" a="1"/>
  <c r="D162" i="11" s="1"/>
  <c r="D161" i="11" a="1"/>
  <c r="D161" i="11" s="1"/>
  <c r="D160" i="11" a="1"/>
  <c r="D160" i="11" s="1"/>
  <c r="D159" i="11" a="1"/>
  <c r="D159" i="11" s="1"/>
  <c r="D158" i="11" a="1"/>
  <c r="D158" i="11" s="1"/>
  <c r="D157" i="11" a="1"/>
  <c r="D157" i="11" s="1"/>
  <c r="D156" i="11" a="1"/>
  <c r="D156" i="11" s="1"/>
  <c r="D155" i="11" a="1"/>
  <c r="D155" i="11" s="1"/>
  <c r="D154" i="11" a="1"/>
  <c r="D154" i="11" s="1"/>
  <c r="D153" i="11" a="1"/>
  <c r="D153" i="11" s="1"/>
  <c r="D152" i="11" a="1"/>
  <c r="D152" i="11" s="1"/>
  <c r="D151" i="11" a="1"/>
  <c r="D151" i="11" s="1"/>
  <c r="D150" i="11" a="1"/>
  <c r="D150" i="11" s="1"/>
  <c r="D149" i="11" a="1"/>
  <c r="D149" i="11" s="1"/>
  <c r="D148" i="11" a="1"/>
  <c r="D148" i="11" s="1"/>
  <c r="D147" i="11" a="1"/>
  <c r="D147" i="11" s="1"/>
  <c r="D146" i="11" a="1"/>
  <c r="D146" i="11" s="1"/>
  <c r="D145" i="11" a="1"/>
  <c r="D145" i="11" s="1"/>
  <c r="D144" i="11" a="1"/>
  <c r="D144" i="11" s="1"/>
  <c r="D143" i="11" a="1"/>
  <c r="D143" i="11" s="1"/>
  <c r="D142" i="11" a="1"/>
  <c r="D142" i="11" s="1"/>
  <c r="D141" i="11" a="1"/>
  <c r="D141" i="11" s="1"/>
  <c r="D140" i="11" a="1"/>
  <c r="D140" i="11" s="1"/>
  <c r="D139" i="11" a="1"/>
  <c r="D139" i="11" s="1"/>
  <c r="D138" i="11" a="1"/>
  <c r="D138" i="11" s="1"/>
  <c r="D137" i="11" a="1"/>
  <c r="D137" i="11" s="1"/>
  <c r="D136" i="11" a="1"/>
  <c r="D136" i="11" s="1"/>
  <c r="D135" i="11" a="1"/>
  <c r="D135" i="11" s="1"/>
  <c r="D134" i="11" a="1"/>
  <c r="D134" i="11" s="1"/>
  <c r="D133" i="11" a="1"/>
  <c r="D133" i="11" s="1"/>
  <c r="D132" i="11" a="1"/>
  <c r="D132" i="11" s="1"/>
  <c r="D131" i="11" a="1"/>
  <c r="D131" i="11" s="1"/>
  <c r="D130" i="11" a="1"/>
  <c r="D130" i="11" s="1"/>
  <c r="D129" i="11" a="1"/>
  <c r="D129" i="11" s="1"/>
  <c r="D128" i="11" a="1"/>
  <c r="D128" i="11" s="1"/>
  <c r="D127" i="11" a="1"/>
  <c r="D127" i="11" s="1"/>
  <c r="D126" i="11" a="1"/>
  <c r="D126" i="11" s="1"/>
  <c r="D125" i="11" a="1"/>
  <c r="D125" i="11" s="1"/>
  <c r="D124" i="11" a="1"/>
  <c r="D124" i="11" s="1"/>
  <c r="D123" i="11" a="1"/>
  <c r="D123" i="11" s="1"/>
  <c r="D122" i="11" a="1"/>
  <c r="D122" i="11" s="1"/>
  <c r="D121" i="11" a="1"/>
  <c r="D121" i="11" s="1"/>
  <c r="D120" i="11" a="1"/>
  <c r="D120" i="11" s="1"/>
  <c r="D119" i="11" a="1"/>
  <c r="D119" i="11" s="1"/>
  <c r="D118" i="11" a="1"/>
  <c r="D118" i="11" s="1"/>
  <c r="D117" i="11" a="1"/>
  <c r="D117" i="11" s="1"/>
  <c r="D116" i="11" a="1"/>
  <c r="D116" i="11" s="1"/>
  <c r="D115" i="11" a="1"/>
  <c r="D115" i="11" s="1"/>
  <c r="D114" i="11" a="1"/>
  <c r="D114" i="11" s="1"/>
  <c r="D113" i="11" a="1"/>
  <c r="D113" i="11" s="1"/>
  <c r="D112" i="11" a="1"/>
  <c r="D112" i="11" s="1"/>
  <c r="D111" i="11" a="1"/>
  <c r="D111" i="11" s="1"/>
  <c r="D110" i="11" a="1"/>
  <c r="D110" i="11" s="1"/>
  <c r="D109" i="11" a="1"/>
  <c r="D109" i="11" s="1"/>
  <c r="D108" i="11" a="1"/>
  <c r="D108" i="11" s="1"/>
  <c r="D107" i="11" a="1"/>
  <c r="D107" i="11" s="1"/>
  <c r="D106" i="11" a="1"/>
  <c r="D106" i="11" s="1"/>
  <c r="D105" i="11" a="1"/>
  <c r="D105" i="11" s="1"/>
  <c r="D104" i="11" a="1"/>
  <c r="D104" i="11" s="1"/>
  <c r="D103" i="11" a="1"/>
  <c r="D103" i="11" s="1"/>
  <c r="D102" i="11" a="1"/>
  <c r="D102" i="11" s="1"/>
  <c r="D101" i="11" a="1"/>
  <c r="D101" i="11" s="1"/>
  <c r="D100" i="11" a="1"/>
  <c r="D100" i="11" s="1"/>
  <c r="D99" i="11" a="1"/>
  <c r="D99" i="11" s="1"/>
  <c r="D98" i="11" a="1"/>
  <c r="D98" i="11" s="1"/>
  <c r="D97" i="11" a="1"/>
  <c r="D97" i="11" s="1"/>
  <c r="D96" i="11" a="1"/>
  <c r="D96" i="11" s="1"/>
  <c r="D95" i="11" a="1"/>
  <c r="D95" i="11" s="1"/>
  <c r="D94" i="11" a="1"/>
  <c r="D94" i="11" s="1"/>
  <c r="D93" i="11" a="1"/>
  <c r="D93" i="11" s="1"/>
  <c r="D92" i="11" a="1"/>
  <c r="D92" i="11" s="1"/>
  <c r="D91" i="11" a="1"/>
  <c r="D91" i="11" s="1"/>
  <c r="D90" i="11" a="1"/>
  <c r="D90" i="11" s="1"/>
  <c r="D89" i="11" a="1"/>
  <c r="D89" i="11" s="1"/>
  <c r="D88" i="11" a="1"/>
  <c r="D88" i="11" s="1"/>
  <c r="D87" i="11" a="1"/>
  <c r="D87" i="11" s="1"/>
  <c r="D86" i="11" a="1"/>
  <c r="D86" i="11" s="1"/>
  <c r="D85" i="11" a="1"/>
  <c r="D85" i="11" s="1"/>
  <c r="D84" i="11" a="1"/>
  <c r="D84" i="11" s="1"/>
  <c r="D83" i="11" a="1"/>
  <c r="D83" i="11" s="1"/>
  <c r="D82" i="11" a="1"/>
  <c r="D82" i="11" s="1"/>
  <c r="D81" i="11" a="1"/>
  <c r="D81" i="11" s="1"/>
  <c r="D80" i="11" a="1"/>
  <c r="D80" i="11" s="1"/>
  <c r="D79" i="11" a="1"/>
  <c r="D79" i="11" s="1"/>
  <c r="D78" i="11" a="1"/>
  <c r="D78" i="11" s="1"/>
  <c r="D77" i="11" a="1"/>
  <c r="D77" i="11" s="1"/>
  <c r="D76" i="11" a="1"/>
  <c r="D76" i="11" s="1"/>
  <c r="D75" i="11" a="1"/>
  <c r="D75" i="11" s="1"/>
  <c r="D74" i="11" a="1"/>
  <c r="D74" i="11" s="1"/>
  <c r="D73" i="11" a="1"/>
  <c r="D73" i="11" s="1"/>
  <c r="D72" i="11" a="1"/>
  <c r="D72" i="11" s="1"/>
  <c r="D71" i="11" a="1"/>
  <c r="D71" i="11" s="1"/>
  <c r="D70" i="11" a="1"/>
  <c r="D70" i="11" s="1"/>
  <c r="D69" i="11" a="1"/>
  <c r="D69" i="11" s="1"/>
  <c r="D68" i="11" a="1"/>
  <c r="D68" i="11" s="1"/>
  <c r="D67" i="11" a="1"/>
  <c r="D67" i="11" s="1"/>
  <c r="D66" i="11" a="1"/>
  <c r="D66" i="11" s="1"/>
  <c r="D65" i="11" a="1"/>
  <c r="D65" i="11" s="1"/>
  <c r="D64" i="11" a="1"/>
  <c r="D64" i="11" s="1"/>
  <c r="D63" i="11" a="1"/>
  <c r="D63" i="11" s="1"/>
  <c r="D62" i="11" a="1"/>
  <c r="D62" i="11" s="1"/>
  <c r="D61" i="11" a="1"/>
  <c r="D61" i="11" s="1"/>
  <c r="D60" i="11" a="1"/>
  <c r="D60" i="11" s="1"/>
  <c r="D59" i="11" a="1"/>
  <c r="D59" i="11" s="1"/>
  <c r="D58" i="11" a="1"/>
  <c r="D58" i="11" s="1"/>
  <c r="D57" i="11" a="1"/>
  <c r="D57" i="11" s="1"/>
  <c r="D56" i="11" a="1"/>
  <c r="D56" i="11" s="1"/>
  <c r="D55" i="11" a="1"/>
  <c r="D55" i="11" s="1"/>
  <c r="D54" i="11" a="1"/>
  <c r="D54" i="11" s="1"/>
  <c r="D53" i="11" a="1"/>
  <c r="D53" i="11" s="1"/>
  <c r="D52" i="11" a="1"/>
  <c r="D52" i="11" s="1"/>
  <c r="D51" i="11" a="1"/>
  <c r="D51" i="11" s="1"/>
  <c r="D50" i="11" a="1"/>
  <c r="D50" i="11" s="1"/>
  <c r="D49" i="11" a="1"/>
  <c r="D49" i="11" s="1"/>
  <c r="D37" i="11" a="1"/>
  <c r="D37" i="11" s="1"/>
  <c r="D48" i="11" a="1"/>
  <c r="D48" i="11" s="1"/>
  <c r="D47" i="11" a="1"/>
  <c r="D47" i="11" s="1"/>
  <c r="D46" i="11" a="1"/>
  <c r="D46" i="11" s="1"/>
  <c r="D45" i="11" a="1"/>
  <c r="D45" i="11" s="1"/>
  <c r="D44" i="11" a="1"/>
  <c r="D44" i="11" s="1"/>
  <c r="D43" i="11" a="1"/>
  <c r="D43" i="11" s="1"/>
  <c r="D42" i="11" a="1"/>
  <c r="D42" i="11" s="1"/>
  <c r="D41" i="11" a="1"/>
  <c r="D41" i="11" s="1"/>
  <c r="D40" i="11" a="1"/>
  <c r="D40" i="11" s="1"/>
  <c r="D39" i="11" a="1"/>
  <c r="D39" i="11" s="1"/>
  <c r="D38" i="11" a="1"/>
  <c r="D38" i="11" s="1"/>
  <c r="D36" i="11" a="1"/>
  <c r="D36" i="11" s="1"/>
  <c r="D35" i="11" a="1"/>
  <c r="D35" i="11" s="1"/>
  <c r="D34" i="11" a="1"/>
  <c r="D34" i="11" s="1"/>
  <c r="D33" i="11" a="1"/>
  <c r="D33" i="11" s="1"/>
  <c r="D32" i="11" a="1"/>
  <c r="D32" i="11" s="1"/>
  <c r="D31" i="11" a="1"/>
  <c r="D31" i="11" s="1"/>
  <c r="D30" i="11" a="1"/>
  <c r="D30" i="11" s="1"/>
  <c r="D29" i="11" a="1"/>
  <c r="D29" i="11" s="1"/>
  <c r="D28" i="11" a="1"/>
  <c r="D28" i="11" s="1"/>
  <c r="D27" i="11" a="1"/>
  <c r="D27" i="11" s="1"/>
  <c r="D26" i="11" a="1"/>
  <c r="D26" i="11" s="1"/>
  <c r="D25" i="11" a="1"/>
  <c r="D25" i="11" s="1"/>
  <c r="D24" i="11" a="1"/>
  <c r="D24" i="11" s="1"/>
  <c r="D22" i="11" a="1"/>
  <c r="D22" i="11" s="1"/>
  <c r="D21" i="11" a="1"/>
  <c r="D21" i="11" s="1"/>
  <c r="D20" i="11" a="1"/>
  <c r="D20" i="11" s="1"/>
  <c r="D19" i="11" a="1"/>
  <c r="D19" i="11" s="1"/>
  <c r="D18" i="11"/>
  <c r="D18" i="11" a="1"/>
  <c r="D17" i="11" a="1"/>
  <c r="D17" i="11" s="1"/>
  <c r="D16" i="11" a="1"/>
  <c r="D16" i="11" s="1"/>
  <c r="D15" i="11" a="1"/>
  <c r="D15" i="11" s="1"/>
  <c r="D14" i="11" a="1"/>
  <c r="D14" i="11" s="1"/>
  <c r="D13" i="11" a="1"/>
  <c r="D13" i="11" s="1"/>
  <c r="D12" i="11" a="1"/>
  <c r="D12" i="11" s="1"/>
  <c r="D11" i="11" a="1"/>
  <c r="D11" i="11" s="1"/>
  <c r="D10" i="11" a="1"/>
  <c r="D10" i="11" s="1"/>
  <c r="D9" i="11" a="1"/>
  <c r="D9" i="11" s="1"/>
  <c r="D8" i="11" a="1"/>
  <c r="D8" i="11" s="1"/>
  <c r="D7" i="11" a="1"/>
  <c r="D7" i="11" s="1"/>
  <c r="D6" i="11" a="1"/>
  <c r="D6" i="11" s="1"/>
  <c r="X528" i="8" a="1"/>
  <c r="X528" i="8" s="1"/>
  <c r="W528" i="8" s="1"/>
  <c r="X526" i="8" a="1"/>
  <c r="X526" i="8" s="1"/>
  <c r="W526" i="8" s="1"/>
  <c r="X524" i="8" a="1"/>
  <c r="X524" i="8" s="1"/>
  <c r="W524" i="8" s="1"/>
  <c r="X523" i="8" a="1"/>
  <c r="X523" i="8" s="1"/>
  <c r="W523" i="8" s="1"/>
  <c r="X522" i="8" a="1"/>
  <c r="X522" i="8" s="1"/>
  <c r="W522" i="8" s="1"/>
  <c r="X521" i="8" a="1"/>
  <c r="X521" i="8" s="1"/>
  <c r="W521" i="8" s="1"/>
  <c r="X519" i="8" a="1"/>
  <c r="X519" i="8" s="1"/>
  <c r="W519" i="8" s="1"/>
  <c r="X518" i="8" a="1"/>
  <c r="X518" i="8" s="1"/>
  <c r="W518" i="8" s="1"/>
  <c r="X517" i="8" a="1"/>
  <c r="X517" i="8" s="1"/>
  <c r="W517" i="8" s="1"/>
  <c r="X525" i="8" a="1"/>
  <c r="X525" i="8" s="1"/>
  <c r="W525" i="8" s="1"/>
  <c r="X527" i="8" a="1"/>
  <c r="X527" i="8" s="1"/>
  <c r="W527" i="8" s="1"/>
  <c r="X520" i="8" a="1"/>
  <c r="X520" i="8" s="1"/>
  <c r="W520" i="8" s="1"/>
  <c r="G223" i="8" l="1" a="1"/>
  <c r="G223" i="8" s="1"/>
  <c r="G224" i="8" a="1"/>
  <c r="G224" i="8" s="1"/>
  <c r="G225" i="8" a="1"/>
  <c r="G225" i="8" s="1"/>
  <c r="G226" i="8" a="1"/>
  <c r="G226" i="8" s="1"/>
  <c r="G227" i="8" a="1"/>
  <c r="G227" i="8" s="1"/>
  <c r="F93" i="8" s="1" a="1"/>
  <c r="F93" i="8" s="1"/>
  <c r="G228" i="8" a="1"/>
  <c r="G228" i="8" s="1"/>
  <c r="G229" i="8" a="1"/>
  <c r="G229" i="8" s="1"/>
  <c r="G230" i="8" a="1"/>
  <c r="G230" i="8" s="1"/>
  <c r="G231" i="8" a="1"/>
  <c r="G231" i="8" s="1"/>
  <c r="X469" i="8" l="1" a="1"/>
  <c r="X469" i="8" s="1"/>
  <c r="W469" i="8" s="1"/>
  <c r="X468" i="8" a="1"/>
  <c r="X468" i="8" s="1"/>
  <c r="W468" i="8" s="1"/>
  <c r="X467" i="8" a="1"/>
  <c r="X467" i="8" s="1"/>
  <c r="W467" i="8" s="1"/>
  <c r="X466" i="8" a="1"/>
  <c r="X466" i="8" s="1"/>
  <c r="W466" i="8" s="1"/>
  <c r="X465" i="8" a="1"/>
  <c r="X465" i="8" s="1"/>
  <c r="W465" i="8" s="1"/>
  <c r="X464" i="8" a="1"/>
  <c r="X464" i="8" s="1"/>
  <c r="W464" i="8" s="1"/>
  <c r="X463" i="8" a="1"/>
  <c r="X463" i="8" s="1"/>
  <c r="W463" i="8" s="1"/>
  <c r="X462" i="8" a="1"/>
  <c r="X462" i="8" s="1"/>
  <c r="W462" i="8" s="1"/>
  <c r="X461" i="8" a="1"/>
  <c r="X461" i="8" s="1"/>
  <c r="W461" i="8" s="1"/>
  <c r="X460" i="8" a="1"/>
  <c r="X460" i="8" s="1"/>
  <c r="W460" i="8" s="1"/>
  <c r="X459" i="8" a="1"/>
  <c r="X459" i="8" s="1"/>
  <c r="W459" i="8" s="1"/>
  <c r="X458" i="8" a="1"/>
  <c r="X458" i="8" s="1"/>
  <c r="W458" i="8" s="1"/>
  <c r="X457" i="8" a="1"/>
  <c r="X457" i="8" s="1"/>
  <c r="W457" i="8" s="1"/>
  <c r="X456" i="8" a="1"/>
  <c r="X456" i="8" s="1"/>
  <c r="W456" i="8" s="1"/>
  <c r="X455" i="8" a="1"/>
  <c r="X455" i="8" s="1"/>
  <c r="W455" i="8" s="1"/>
  <c r="X454" i="8" a="1"/>
  <c r="X454" i="8" s="1"/>
  <c r="W454" i="8" s="1"/>
  <c r="X453" i="8" a="1"/>
  <c r="X453" i="8" s="1"/>
  <c r="W453" i="8" s="1"/>
  <c r="X452" i="8" a="1"/>
  <c r="X452" i="8" s="1"/>
  <c r="W452" i="8" s="1"/>
  <c r="X451" i="8" a="1"/>
  <c r="X451" i="8" s="1"/>
  <c r="W451" i="8" s="1"/>
  <c r="X450" i="8" a="1"/>
  <c r="X450" i="8" s="1"/>
  <c r="W450" i="8" s="1"/>
  <c r="G84" i="8" l="1" a="1"/>
  <c r="G84" i="8" s="1"/>
  <c r="X84" i="8" a="1"/>
  <c r="X84" i="8" s="1"/>
  <c r="W84" i="8" l="1"/>
  <c r="E84" i="8" a="1"/>
  <c r="E84" i="8" s="1"/>
  <c r="G403" i="8" l="1" a="1"/>
  <c r="G403" i="8" s="1"/>
  <c r="X403" i="8" a="1"/>
  <c r="X403" i="8" s="1"/>
  <c r="W403" i="8" s="1"/>
  <c r="G404" i="8" a="1"/>
  <c r="G404" i="8" s="1"/>
  <c r="X404" i="8" a="1"/>
  <c r="X404" i="8" s="1"/>
  <c r="W404" i="8" s="1"/>
  <c r="G405" i="8" a="1"/>
  <c r="G405" i="8" s="1"/>
  <c r="X405" i="8" a="1"/>
  <c r="X405" i="8" s="1"/>
  <c r="W405" i="8" s="1"/>
  <c r="E403" i="8" l="1" a="1"/>
  <c r="E403" i="8" s="1"/>
  <c r="E404" i="8" a="1"/>
  <c r="E404" i="8" s="1"/>
  <c r="E405" i="8" a="1"/>
  <c r="E405" i="8" s="1"/>
  <c r="G72" i="8" l="1" a="1"/>
  <c r="G72" i="8" s="1"/>
  <c r="X72" i="8" a="1"/>
  <c r="X72" i="8" s="1"/>
  <c r="E72" i="8" l="1" a="1"/>
  <c r="E72" i="8" s="1"/>
  <c r="W72" i="8"/>
  <c r="E430" i="8" a="1"/>
  <c r="E430" i="8" s="1"/>
  <c r="E429" i="8" a="1"/>
  <c r="E429" i="8" s="1"/>
  <c r="G429" i="8" a="1"/>
  <c r="G429" i="8" s="1"/>
  <c r="G430" i="8" a="1"/>
  <c r="G430" i="8" s="1"/>
  <c r="G495" i="8" l="1" a="1"/>
  <c r="G495" i="8" s="1"/>
  <c r="Y495" i="8" a="1"/>
  <c r="Y495" i="8" s="1"/>
  <c r="X495" i="8" a="1"/>
  <c r="X495" i="8" s="1"/>
  <c r="W495" i="8" l="1"/>
  <c r="E495" i="8" a="1"/>
  <c r="E495" i="8" s="1"/>
  <c r="Z173" i="8" l="1"/>
  <c r="AA173" i="8" s="1"/>
  <c r="Z174" i="8"/>
  <c r="AA174" i="8" s="1"/>
  <c r="Z177" i="8"/>
  <c r="AA177" i="8" s="1"/>
  <c r="Y45" i="8" a="1"/>
  <c r="Y45" i="8" s="1"/>
  <c r="Y46" i="8" a="1"/>
  <c r="Y46" i="8" s="1"/>
  <c r="Y47" i="8" a="1"/>
  <c r="Y47" i="8" s="1"/>
  <c r="Y48" i="8" a="1"/>
  <c r="Y48" i="8" s="1"/>
  <c r="Y49" i="8" a="1"/>
  <c r="Y49" i="8" s="1"/>
  <c r="Y50" i="8" a="1"/>
  <c r="Y50" i="8" s="1"/>
  <c r="Y51" i="8" a="1"/>
  <c r="Y51" i="8" s="1"/>
  <c r="Y52" i="8" a="1"/>
  <c r="Y52" i="8" s="1"/>
  <c r="Y53" i="8" a="1"/>
  <c r="Y53" i="8" s="1"/>
  <c r="Y116" i="8" a="1"/>
  <c r="Y116" i="8" s="1"/>
  <c r="Y117" i="8" a="1"/>
  <c r="Y117" i="8" s="1"/>
  <c r="Y118" i="8" a="1"/>
  <c r="Y118" i="8" s="1"/>
  <c r="Y119" i="8" a="1"/>
  <c r="Y119" i="8" s="1"/>
  <c r="Y120" i="8" a="1"/>
  <c r="Y120" i="8" s="1"/>
  <c r="Y121" i="8" a="1"/>
  <c r="Y121" i="8" s="1"/>
  <c r="Y122" i="8" a="1"/>
  <c r="Y122" i="8" s="1"/>
  <c r="Y123" i="8" a="1"/>
  <c r="Y123" i="8" s="1"/>
  <c r="Y125" i="8" a="1"/>
  <c r="Y125" i="8" s="1"/>
  <c r="Y126" i="8" a="1"/>
  <c r="Y126" i="8" s="1"/>
  <c r="Y127" i="8" a="1"/>
  <c r="Y127" i="8" s="1"/>
  <c r="Y128" i="8" a="1"/>
  <c r="Y128" i="8" s="1"/>
  <c r="Y129" i="8" a="1"/>
  <c r="Y129" i="8" s="1"/>
  <c r="Y130" i="8" a="1"/>
  <c r="Y130" i="8" s="1"/>
  <c r="Y131" i="8" a="1"/>
  <c r="Y131" i="8" s="1"/>
  <c r="Y132" i="8" a="1"/>
  <c r="Y132" i="8" s="1"/>
  <c r="Y133" i="8" a="1"/>
  <c r="Y133" i="8" s="1"/>
  <c r="Y134" i="8" a="1"/>
  <c r="Y134" i="8" s="1"/>
  <c r="Y147" i="8" a="1"/>
  <c r="Y147" i="8" s="1"/>
  <c r="Y148" i="8" a="1"/>
  <c r="Y148" i="8" s="1"/>
  <c r="Y149" i="8" a="1"/>
  <c r="Y149" i="8" s="1"/>
  <c r="Y150" i="8" a="1"/>
  <c r="Y150" i="8" s="1"/>
  <c r="Y151" i="8" a="1"/>
  <c r="Y151" i="8" s="1"/>
  <c r="Y152" i="8" a="1"/>
  <c r="Y152" i="8" s="1"/>
  <c r="Y153" i="8" a="1"/>
  <c r="Y153" i="8" s="1"/>
  <c r="Y154" i="8" a="1"/>
  <c r="Y154" i="8" s="1"/>
  <c r="Y155" i="8" a="1"/>
  <c r="Y155" i="8" s="1"/>
  <c r="Y156" i="8" a="1"/>
  <c r="Y156" i="8" s="1"/>
  <c r="Y157" i="8" a="1"/>
  <c r="Y157" i="8" s="1"/>
  <c r="Y158" i="8" a="1"/>
  <c r="Y158" i="8" s="1"/>
  <c r="Y159" i="8" a="1"/>
  <c r="Y159" i="8" s="1"/>
  <c r="Y160" i="8" a="1"/>
  <c r="Y160" i="8" s="1"/>
  <c r="Y161" i="8" a="1"/>
  <c r="Y161" i="8" s="1"/>
  <c r="Y162" i="8" a="1"/>
  <c r="Y162" i="8" s="1"/>
  <c r="Y163" i="8" a="1"/>
  <c r="Y163" i="8" s="1"/>
  <c r="Y164" i="8" a="1"/>
  <c r="Y164" i="8" s="1"/>
  <c r="Y165" i="8" a="1"/>
  <c r="Y165" i="8" s="1"/>
  <c r="Y166" i="8" a="1"/>
  <c r="Y166" i="8" s="1"/>
  <c r="Y167" i="8" a="1"/>
  <c r="Y167" i="8" s="1"/>
  <c r="Y168" i="8" a="1"/>
  <c r="Y168" i="8" s="1"/>
  <c r="Y169" i="8" a="1"/>
  <c r="Y169" i="8" s="1"/>
  <c r="Y170" i="8" a="1"/>
  <c r="Y170" i="8" s="1"/>
  <c r="Y173" i="8" a="1"/>
  <c r="Y173" i="8" s="1"/>
  <c r="Y174" i="8" a="1"/>
  <c r="Y174" i="8" s="1"/>
  <c r="Y175" i="8" a="1"/>
  <c r="Y175" i="8" s="1"/>
  <c r="Y176" i="8" a="1"/>
  <c r="Y176" i="8" s="1"/>
  <c r="Y177" i="8" a="1"/>
  <c r="Y177" i="8" s="1"/>
  <c r="Y178" i="8" a="1"/>
  <c r="Y178" i="8" s="1"/>
  <c r="Y179" i="8" a="1"/>
  <c r="Y179" i="8" s="1"/>
  <c r="Y180" i="8" a="1"/>
  <c r="Y180" i="8" s="1"/>
  <c r="Y181" i="8" a="1"/>
  <c r="Y181" i="8" s="1"/>
  <c r="Y182" i="8" a="1"/>
  <c r="Y182" i="8" s="1"/>
  <c r="Y183" i="8" a="1"/>
  <c r="Y183" i="8" s="1"/>
  <c r="Y184" i="8" a="1"/>
  <c r="Y184" i="8" s="1"/>
  <c r="Y185" i="8" a="1"/>
  <c r="Y185" i="8" s="1"/>
  <c r="Y186" i="8" a="1"/>
  <c r="Y186" i="8" s="1"/>
  <c r="Y187" i="8" a="1"/>
  <c r="Y187" i="8" s="1"/>
  <c r="Y188" i="8" a="1"/>
  <c r="Y188" i="8" s="1"/>
  <c r="Y189" i="8" a="1"/>
  <c r="Y189" i="8" s="1"/>
  <c r="Y190" i="8" a="1"/>
  <c r="Y190" i="8" s="1"/>
  <c r="Y191" i="8" a="1"/>
  <c r="Y191" i="8" s="1"/>
  <c r="Y192" i="8" a="1"/>
  <c r="Y192" i="8" s="1"/>
  <c r="Y193" i="8" a="1"/>
  <c r="Y193" i="8" s="1"/>
  <c r="Y194" i="8" a="1"/>
  <c r="Y194" i="8" s="1"/>
  <c r="Y195" i="8" a="1"/>
  <c r="Y195" i="8" s="1"/>
  <c r="Y196" i="8" a="1"/>
  <c r="Y196" i="8" s="1"/>
  <c r="Y197" i="8" a="1"/>
  <c r="Y197" i="8" s="1"/>
  <c r="Y198" i="8" a="1"/>
  <c r="Y198" i="8" s="1"/>
  <c r="Y214" i="8" a="1"/>
  <c r="Y214" i="8" s="1"/>
  <c r="Y215" i="8" a="1"/>
  <c r="Y215" i="8" s="1"/>
  <c r="Y216" i="8" a="1"/>
  <c r="Y216" i="8" s="1"/>
  <c r="Y217" i="8" a="1"/>
  <c r="Y217" i="8" s="1"/>
  <c r="Y218" i="8" a="1"/>
  <c r="Y218" i="8" s="1"/>
  <c r="Y219" i="8" a="1"/>
  <c r="Y219" i="8" s="1"/>
  <c r="Y220" i="8" a="1"/>
  <c r="Y220" i="8" s="1"/>
  <c r="Y221" i="8" a="1"/>
  <c r="Y221" i="8" s="1"/>
  <c r="Y232" i="8" a="1"/>
  <c r="Y232" i="8" s="1"/>
  <c r="Y233" i="8" a="1"/>
  <c r="Y233" i="8" s="1"/>
  <c r="Y234" i="8" a="1"/>
  <c r="Y234" i="8" s="1"/>
  <c r="Y235" i="8" a="1"/>
  <c r="Y235" i="8" s="1"/>
  <c r="Y236" i="8" a="1"/>
  <c r="Y236" i="8" s="1"/>
  <c r="Y237" i="8" a="1"/>
  <c r="Y237" i="8" s="1"/>
  <c r="Y238" i="8" a="1"/>
  <c r="Y238" i="8" s="1"/>
  <c r="Y239" i="8" a="1"/>
  <c r="Y239" i="8" s="1"/>
  <c r="Y240" i="8" a="1"/>
  <c r="Y240" i="8" s="1"/>
  <c r="Y241" i="8" a="1"/>
  <c r="Y241" i="8" s="1"/>
  <c r="Y242" i="8" a="1"/>
  <c r="Y242" i="8" s="1"/>
  <c r="Y243" i="8" a="1"/>
  <c r="Y243" i="8" s="1"/>
  <c r="Y244" i="8" a="1"/>
  <c r="Y244" i="8" s="1"/>
  <c r="Y245" i="8" a="1"/>
  <c r="Y245" i="8" s="1"/>
  <c r="Y246" i="8" a="1"/>
  <c r="Y246" i="8" s="1"/>
  <c r="Y247" i="8" a="1"/>
  <c r="Y247" i="8" s="1"/>
  <c r="Y248" i="8" a="1"/>
  <c r="Y248" i="8" s="1"/>
  <c r="Y249" i="8" a="1"/>
  <c r="Y249" i="8" s="1"/>
  <c r="Y250" i="8" a="1"/>
  <c r="Y250" i="8" s="1"/>
  <c r="Y251" i="8" a="1"/>
  <c r="Y251" i="8" s="1"/>
  <c r="Y252" i="8" a="1"/>
  <c r="Y252" i="8" s="1"/>
  <c r="Y253" i="8" a="1"/>
  <c r="Y253" i="8" s="1"/>
  <c r="Y254" i="8" a="1"/>
  <c r="Y254" i="8" s="1"/>
  <c r="Y255" i="8" a="1"/>
  <c r="Y255" i="8" s="1"/>
  <c r="Y256" i="8" a="1"/>
  <c r="Y256" i="8" s="1"/>
  <c r="Y257" i="8" a="1"/>
  <c r="Y257" i="8" s="1"/>
  <c r="Y258" i="8" a="1"/>
  <c r="Y258" i="8" s="1"/>
  <c r="Y259" i="8" a="1"/>
  <c r="Y259" i="8" s="1"/>
  <c r="Y260" i="8" a="1"/>
  <c r="Y260" i="8" s="1"/>
  <c r="Y261" i="8" a="1"/>
  <c r="Y261" i="8" s="1"/>
  <c r="Y262" i="8" a="1"/>
  <c r="Y262" i="8" s="1"/>
  <c r="Y263" i="8" a="1"/>
  <c r="Y263" i="8" s="1"/>
  <c r="Y264" i="8" a="1"/>
  <c r="Y264" i="8" s="1"/>
  <c r="Y265" i="8" a="1"/>
  <c r="Y265" i="8" s="1"/>
  <c r="Y266" i="8" a="1"/>
  <c r="Y266" i="8" s="1"/>
  <c r="Y267" i="8" a="1"/>
  <c r="Y267" i="8" s="1"/>
  <c r="Y268" i="8" a="1"/>
  <c r="Y268" i="8" s="1"/>
  <c r="Y269" i="8" a="1"/>
  <c r="Y269" i="8" s="1"/>
  <c r="Y270" i="8" a="1"/>
  <c r="Y270" i="8" s="1"/>
  <c r="Y271" i="8" a="1"/>
  <c r="Y271" i="8" s="1"/>
  <c r="Y272" i="8" a="1"/>
  <c r="Y272" i="8" s="1"/>
  <c r="Y273" i="8" a="1"/>
  <c r="Y273" i="8" s="1"/>
  <c r="Y274" i="8" a="1"/>
  <c r="Y274" i="8" s="1"/>
  <c r="Y275" i="8" a="1"/>
  <c r="Y275" i="8" s="1"/>
  <c r="Y276" i="8" a="1"/>
  <c r="Y276" i="8" s="1"/>
  <c r="Y281" i="8" a="1"/>
  <c r="Y281" i="8" s="1"/>
  <c r="Y282" i="8" a="1"/>
  <c r="Y282" i="8" s="1"/>
  <c r="Y283" i="8" a="1"/>
  <c r="Y283" i="8" s="1"/>
  <c r="Y284" i="8" a="1"/>
  <c r="Y284" i="8" s="1"/>
  <c r="Y285" i="8" a="1"/>
  <c r="Y285" i="8" s="1"/>
  <c r="Y286" i="8" a="1"/>
  <c r="Y286" i="8" s="1"/>
  <c r="Y287" i="8" a="1"/>
  <c r="Y287" i="8" s="1"/>
  <c r="Y288" i="8" a="1"/>
  <c r="Y288" i="8" s="1"/>
  <c r="Y289" i="8" a="1"/>
  <c r="Y289" i="8" s="1"/>
  <c r="Y290" i="8" a="1"/>
  <c r="Y290" i="8" s="1"/>
  <c r="Y291" i="8" a="1"/>
  <c r="Y291" i="8" s="1"/>
  <c r="Y292" i="8" a="1"/>
  <c r="Y292" i="8" s="1"/>
  <c r="Y293" i="8" a="1"/>
  <c r="Y293" i="8" s="1"/>
  <c r="Y294" i="8" a="1"/>
  <c r="Y294" i="8" s="1"/>
  <c r="Y314" i="8" a="1"/>
  <c r="Y314" i="8" s="1"/>
  <c r="Y315" i="8" a="1"/>
  <c r="Y315" i="8" s="1"/>
  <c r="Y316" i="8" a="1"/>
  <c r="Y316" i="8" s="1"/>
  <c r="Y317" i="8" a="1"/>
  <c r="Y317" i="8" s="1"/>
  <c r="Y318" i="8" a="1"/>
  <c r="Y318" i="8" s="1"/>
  <c r="Y319" i="8" a="1"/>
  <c r="Y319" i="8" s="1"/>
  <c r="Y320" i="8" a="1"/>
  <c r="Y320" i="8" s="1"/>
  <c r="Y321" i="8" a="1"/>
  <c r="Y321" i="8" s="1"/>
  <c r="Y322" i="8" a="1"/>
  <c r="Y322" i="8" s="1"/>
  <c r="Y323" i="8" a="1"/>
  <c r="Y323" i="8" s="1"/>
  <c r="Y324" i="8" a="1"/>
  <c r="Y324" i="8" s="1"/>
  <c r="Y325" i="8" a="1"/>
  <c r="Y325" i="8" s="1"/>
  <c r="Y326" i="8" a="1"/>
  <c r="Y326" i="8" s="1"/>
  <c r="Y343" i="8" a="1"/>
  <c r="Y343" i="8" s="1"/>
  <c r="Y344" i="8" a="1"/>
  <c r="Y344" i="8" s="1"/>
  <c r="Y345" i="8" a="1"/>
  <c r="Y345" i="8" s="1"/>
  <c r="Y346" i="8" a="1"/>
  <c r="Y346" i="8" s="1"/>
  <c r="Y347" i="8" a="1"/>
  <c r="Y347" i="8" s="1"/>
  <c r="Y348" i="8" a="1"/>
  <c r="Y348" i="8" s="1"/>
  <c r="Y349" i="8" a="1"/>
  <c r="Y349" i="8" s="1"/>
  <c r="Y350" i="8" a="1"/>
  <c r="Y350" i="8" s="1"/>
  <c r="Y351" i="8" a="1"/>
  <c r="Y351" i="8" s="1"/>
  <c r="Y352" i="8" a="1"/>
  <c r="Y352" i="8" s="1"/>
  <c r="Y353" i="8" a="1"/>
  <c r="Y353" i="8" s="1"/>
  <c r="Y354" i="8" a="1"/>
  <c r="Y354" i="8" s="1"/>
  <c r="Y355" i="8" a="1"/>
  <c r="Y355" i="8" s="1"/>
  <c r="Y363" i="8" a="1"/>
  <c r="Y363" i="8" s="1"/>
  <c r="Y364" i="8" a="1"/>
  <c r="Y364" i="8" s="1"/>
  <c r="Y365" i="8" a="1"/>
  <c r="Y365" i="8" s="1"/>
  <c r="Y366" i="8" a="1"/>
  <c r="Y366" i="8" s="1"/>
  <c r="Y367" i="8" a="1"/>
  <c r="Y367" i="8" s="1"/>
  <c r="Y368" i="8" a="1"/>
  <c r="Y368" i="8" s="1"/>
  <c r="Y369" i="8" a="1"/>
  <c r="Y369" i="8" s="1"/>
  <c r="Y370" i="8" a="1"/>
  <c r="Y370" i="8" s="1"/>
  <c r="Y371" i="8" a="1"/>
  <c r="Y371" i="8" s="1"/>
  <c r="Y372" i="8" a="1"/>
  <c r="Y372" i="8" s="1"/>
  <c r="Y373" i="8" a="1"/>
  <c r="Y373" i="8" s="1"/>
  <c r="Y374" i="8" a="1"/>
  <c r="Y374" i="8" s="1"/>
  <c r="Y375" i="8" a="1"/>
  <c r="Y375" i="8" s="1"/>
  <c r="Y376" i="8" a="1"/>
  <c r="Y376" i="8" s="1"/>
  <c r="Y377" i="8" a="1"/>
  <c r="Y377" i="8" s="1"/>
  <c r="Y378" i="8" a="1"/>
  <c r="Y378" i="8" s="1"/>
  <c r="Y379" i="8" a="1"/>
  <c r="Y379" i="8" s="1"/>
  <c r="Y380" i="8" a="1"/>
  <c r="Y380" i="8" s="1"/>
  <c r="Y381" i="8" a="1"/>
  <c r="Y381" i="8" s="1"/>
  <c r="Y382" i="8" a="1"/>
  <c r="Y382" i="8" s="1"/>
  <c r="Y383" i="8" a="1"/>
  <c r="Y383" i="8" s="1"/>
  <c r="Y384" i="8" a="1"/>
  <c r="Y384" i="8" s="1"/>
  <c r="Y385" i="8" a="1"/>
  <c r="Y385" i="8" s="1"/>
  <c r="Y386" i="8" a="1"/>
  <c r="Y386" i="8" s="1"/>
  <c r="Y387" i="8" a="1"/>
  <c r="Y387" i="8" s="1"/>
  <c r="Y388" i="8" a="1"/>
  <c r="Y388" i="8" s="1"/>
  <c r="Y389" i="8" a="1"/>
  <c r="Y389" i="8" s="1"/>
  <c r="Y390" i="8" a="1"/>
  <c r="Y390" i="8" s="1"/>
  <c r="Y391" i="8" a="1"/>
  <c r="Y391" i="8" s="1"/>
  <c r="Y392" i="8" a="1"/>
  <c r="Y392" i="8" s="1"/>
  <c r="Y393" i="8" a="1"/>
  <c r="Y393" i="8" s="1"/>
  <c r="Y394" i="8" a="1"/>
  <c r="Y394" i="8" s="1"/>
  <c r="Y395" i="8" a="1"/>
  <c r="Y395" i="8" s="1"/>
  <c r="Y396" i="8" a="1"/>
  <c r="Y396" i="8" s="1"/>
  <c r="Y397" i="8" a="1"/>
  <c r="Y397" i="8" s="1"/>
  <c r="Y398" i="8" a="1"/>
  <c r="Y398" i="8" s="1"/>
  <c r="Y399" i="8" a="1"/>
  <c r="Y399" i="8" s="1"/>
  <c r="Y400" i="8" a="1"/>
  <c r="Y400" i="8" s="1"/>
  <c r="Y401" i="8" a="1"/>
  <c r="Y401" i="8" s="1"/>
  <c r="Y402" i="8" a="1"/>
  <c r="Y402" i="8" s="1"/>
  <c r="Y421" i="8" a="1"/>
  <c r="Y421" i="8" s="1"/>
  <c r="Y419" i="8" a="1"/>
  <c r="Y419" i="8" s="1"/>
  <c r="Y418" i="8" a="1"/>
  <c r="Y418" i="8" s="1"/>
  <c r="Y417" i="8" a="1"/>
  <c r="Y417" i="8" s="1"/>
  <c r="Y416" i="8" a="1"/>
  <c r="Y416" i="8" s="1"/>
  <c r="Y415" i="8" a="1"/>
  <c r="Y415" i="8" s="1"/>
  <c r="Y414" i="8" a="1"/>
  <c r="Y414" i="8" s="1"/>
  <c r="Y412" i="8" a="1"/>
  <c r="Y412" i="8" s="1"/>
  <c r="Y428" i="8" a="1"/>
  <c r="Y428" i="8" s="1"/>
  <c r="Y413" i="8" a="1"/>
  <c r="Y413" i="8" s="1"/>
  <c r="Y422" i="8" a="1"/>
  <c r="Y422" i="8" s="1"/>
  <c r="Y420" i="8" a="1"/>
  <c r="Y420" i="8" s="1"/>
  <c r="Y427" i="8" a="1"/>
  <c r="Y427" i="8" s="1"/>
  <c r="Y426" i="8" a="1"/>
  <c r="Y426" i="8" s="1"/>
  <c r="Y425" i="8" a="1"/>
  <c r="Y425" i="8" s="1"/>
  <c r="Y424" i="8" a="1"/>
  <c r="Y424" i="8" s="1"/>
  <c r="Y423" i="8" a="1"/>
  <c r="Y423" i="8" s="1"/>
  <c r="Y432" i="8" a="1"/>
  <c r="Y432" i="8" s="1"/>
  <c r="Y480" i="8" a="1"/>
  <c r="Y480" i="8" s="1"/>
  <c r="Y481" i="8" a="1"/>
  <c r="Y481" i="8" s="1"/>
  <c r="Y482" i="8" a="1"/>
  <c r="Y482" i="8" s="1"/>
  <c r="Y483" i="8" a="1"/>
  <c r="Y483" i="8" s="1"/>
  <c r="Y484" i="8" a="1"/>
  <c r="Y484" i="8" s="1"/>
  <c r="Y485" i="8" a="1"/>
  <c r="Y485" i="8" s="1"/>
  <c r="Y486" i="8" a="1"/>
  <c r="Y486" i="8" s="1"/>
  <c r="Y487" i="8" a="1"/>
  <c r="Y487" i="8" s="1"/>
  <c r="Y488" i="8" a="1"/>
  <c r="Y488" i="8" s="1"/>
  <c r="Y489" i="8" a="1"/>
  <c r="Y489" i="8" s="1"/>
  <c r="Y490" i="8" a="1"/>
  <c r="Y490" i="8" s="1"/>
  <c r="Y491" i="8" a="1"/>
  <c r="Y491" i="8" s="1"/>
  <c r="Y492" i="8" a="1"/>
  <c r="Y492" i="8" s="1"/>
  <c r="Y493" i="8" a="1"/>
  <c r="Y493" i="8" s="1"/>
  <c r="Y494" i="8" a="1"/>
  <c r="Y494" i="8" s="1"/>
  <c r="Y496" i="8" a="1"/>
  <c r="Y496" i="8" s="1"/>
  <c r="Y497" i="8" a="1"/>
  <c r="Y497" i="8" s="1"/>
  <c r="Y498" i="8" a="1"/>
  <c r="Y498" i="8" s="1"/>
  <c r="Y499" i="8" a="1"/>
  <c r="Y499" i="8" s="1"/>
  <c r="Y500" i="8" a="1"/>
  <c r="Y500" i="8" s="1"/>
  <c r="Y501" i="8" a="1"/>
  <c r="Y501" i="8" s="1"/>
  <c r="Y502" i="8" a="1"/>
  <c r="Y502" i="8" s="1"/>
  <c r="Y503" i="8" a="1"/>
  <c r="Y503" i="8" s="1"/>
  <c r="Y504" i="8" a="1"/>
  <c r="Y504" i="8" s="1"/>
  <c r="Y505" i="8" a="1"/>
  <c r="Y505" i="8" s="1"/>
  <c r="Y506" i="8" a="1"/>
  <c r="Y506" i="8" s="1"/>
  <c r="Y507" i="8" a="1"/>
  <c r="Y507" i="8" s="1"/>
  <c r="Y508" i="8" a="1"/>
  <c r="Y508" i="8" s="1"/>
  <c r="Y509" i="8" a="1"/>
  <c r="Y509" i="8" s="1"/>
  <c r="Y529" i="8" a="1"/>
  <c r="Y529" i="8" s="1"/>
  <c r="Y530" i="8" a="1"/>
  <c r="Y530" i="8" s="1"/>
  <c r="Y531" i="8" a="1"/>
  <c r="Y531" i="8" s="1"/>
  <c r="Y532" i="8" a="1"/>
  <c r="Y532" i="8" s="1"/>
  <c r="Y533" i="8" a="1"/>
  <c r="Y533" i="8" s="1"/>
  <c r="Y534" i="8" a="1"/>
  <c r="Y534" i="8" s="1"/>
  <c r="Y535" i="8" a="1"/>
  <c r="Y535" i="8" s="1"/>
  <c r="Y536" i="8" a="1"/>
  <c r="Y536" i="8" s="1"/>
  <c r="Y537" i="8" a="1"/>
  <c r="Y537" i="8" s="1"/>
  <c r="Y538" i="8" a="1"/>
  <c r="Y538" i="8" s="1"/>
  <c r="Y539" i="8" a="1"/>
  <c r="Y539" i="8" s="1"/>
  <c r="Y540" i="8" a="1"/>
  <c r="Y540" i="8" s="1"/>
  <c r="Y541" i="8" a="1"/>
  <c r="Y541" i="8" s="1"/>
  <c r="Y542" i="8" a="1"/>
  <c r="Y542" i="8" s="1"/>
  <c r="Y543" i="8" a="1"/>
  <c r="Y543" i="8" s="1"/>
  <c r="Y544" i="8" a="1"/>
  <c r="Y544" i="8" s="1"/>
  <c r="Y545" i="8" a="1"/>
  <c r="Y545" i="8" s="1"/>
  <c r="Y546" i="8" a="1"/>
  <c r="Y546" i="8" s="1"/>
  <c r="Y547" i="8" a="1"/>
  <c r="Y547" i="8" s="1"/>
  <c r="Y548" i="8" a="1"/>
  <c r="Y548" i="8" s="1"/>
  <c r="Y549" i="8" a="1"/>
  <c r="Y549" i="8" s="1"/>
  <c r="Y550" i="8" a="1"/>
  <c r="Y550" i="8" s="1"/>
  <c r="Y551" i="8" a="1"/>
  <c r="Y551" i="8" s="1"/>
  <c r="Y574" i="8" a="1"/>
  <c r="Y574" i="8" s="1"/>
  <c r="Y575" i="8" a="1"/>
  <c r="Y575" i="8" s="1"/>
  <c r="Y576" i="8" a="1"/>
  <c r="Y576" i="8" s="1"/>
  <c r="Y577" i="8" a="1"/>
  <c r="Y577" i="8" s="1"/>
  <c r="J6" i="10" a="1"/>
  <c r="J6" i="10" s="1"/>
  <c r="K445" i="10"/>
  <c r="K444" i="10"/>
  <c r="K443" i="10"/>
  <c r="K442" i="10"/>
  <c r="K441" i="10"/>
  <c r="K440" i="10"/>
  <c r="K439" i="10"/>
  <c r="K438" i="10"/>
  <c r="K437" i="10"/>
  <c r="K436" i="10"/>
  <c r="K435" i="10"/>
  <c r="K434" i="10"/>
  <c r="K433" i="10"/>
  <c r="K432" i="10"/>
  <c r="K431" i="10"/>
  <c r="K430" i="10"/>
  <c r="K429" i="10"/>
  <c r="K428" i="10"/>
  <c r="K427" i="10"/>
  <c r="K426" i="10"/>
  <c r="K425" i="10"/>
  <c r="K424" i="10"/>
  <c r="K423" i="10"/>
  <c r="K422" i="10"/>
  <c r="K421" i="10"/>
  <c r="K420" i="10"/>
  <c r="K419" i="10"/>
  <c r="K418" i="10"/>
  <c r="K417" i="10"/>
  <c r="K416" i="10"/>
  <c r="K415" i="10"/>
  <c r="K414" i="10"/>
  <c r="K413" i="10"/>
  <c r="K412" i="10"/>
  <c r="K411" i="10"/>
  <c r="K410" i="10"/>
  <c r="K409" i="10"/>
  <c r="K408" i="10"/>
  <c r="K407" i="10"/>
  <c r="K406" i="10"/>
  <c r="K405" i="10"/>
  <c r="K404" i="10"/>
  <c r="K403" i="10"/>
  <c r="K402" i="10"/>
  <c r="K401" i="10"/>
  <c r="K400" i="10"/>
  <c r="K399" i="10"/>
  <c r="K398" i="10"/>
  <c r="K397" i="10"/>
  <c r="K396" i="10"/>
  <c r="K395" i="10"/>
  <c r="K394" i="10"/>
  <c r="K393" i="10"/>
  <c r="K392" i="10"/>
  <c r="K391" i="10"/>
  <c r="K390" i="10"/>
  <c r="K389" i="10"/>
  <c r="K388" i="10"/>
  <c r="K387" i="10"/>
  <c r="K386" i="10"/>
  <c r="K385" i="10"/>
  <c r="K384" i="10"/>
  <c r="K383" i="10"/>
  <c r="K382" i="10"/>
  <c r="K381" i="10"/>
  <c r="K380" i="10"/>
  <c r="K379" i="10"/>
  <c r="K378" i="10"/>
  <c r="K377" i="10"/>
  <c r="K376" i="10"/>
  <c r="K375" i="10"/>
  <c r="K374" i="10"/>
  <c r="K373" i="10"/>
  <c r="K372" i="10"/>
  <c r="K371" i="10"/>
  <c r="K370" i="10"/>
  <c r="K369" i="10"/>
  <c r="K368" i="10"/>
  <c r="K367" i="10"/>
  <c r="K366" i="10"/>
  <c r="K365" i="10"/>
  <c r="K364" i="10"/>
  <c r="K363" i="10"/>
  <c r="K362" i="10"/>
  <c r="K361" i="10"/>
  <c r="K360" i="10"/>
  <c r="K359" i="10"/>
  <c r="K358" i="10"/>
  <c r="K357" i="10"/>
  <c r="K356" i="10"/>
  <c r="K355" i="10"/>
  <c r="K354" i="10"/>
  <c r="K353" i="10"/>
  <c r="K352" i="10"/>
  <c r="K351" i="10"/>
  <c r="K350" i="10"/>
  <c r="K349" i="10"/>
  <c r="K348" i="10"/>
  <c r="K347" i="10"/>
  <c r="K346" i="10"/>
  <c r="K345" i="10"/>
  <c r="K344" i="10"/>
  <c r="K343" i="10"/>
  <c r="K342" i="10"/>
  <c r="K341" i="10"/>
  <c r="K340" i="10"/>
  <c r="K339" i="10"/>
  <c r="K338" i="10"/>
  <c r="K337" i="10"/>
  <c r="K336" i="10"/>
  <c r="K335" i="10"/>
  <c r="K334" i="10"/>
  <c r="K333" i="10"/>
  <c r="K332" i="10"/>
  <c r="K331" i="10"/>
  <c r="K330" i="10"/>
  <c r="K329" i="10"/>
  <c r="K328" i="10"/>
  <c r="K327" i="10"/>
  <c r="K326" i="10"/>
  <c r="K325" i="10"/>
  <c r="K324" i="10"/>
  <c r="K323" i="10"/>
  <c r="K322" i="10"/>
  <c r="K321" i="10"/>
  <c r="K320" i="10"/>
  <c r="K319" i="10"/>
  <c r="K318" i="10"/>
  <c r="K317" i="10"/>
  <c r="K316" i="10"/>
  <c r="K315" i="10"/>
  <c r="K314" i="10"/>
  <c r="K313" i="10"/>
  <c r="K312" i="10"/>
  <c r="K311" i="10"/>
  <c r="K310" i="10"/>
  <c r="K309" i="10"/>
  <c r="K308" i="10"/>
  <c r="K307" i="10"/>
  <c r="K306" i="10"/>
  <c r="K305" i="10"/>
  <c r="K304" i="10"/>
  <c r="K303" i="10"/>
  <c r="K302" i="10"/>
  <c r="K301" i="10"/>
  <c r="K300" i="10"/>
  <c r="K299" i="10"/>
  <c r="K298" i="10"/>
  <c r="K297" i="10"/>
  <c r="K296" i="10"/>
  <c r="K295" i="10"/>
  <c r="K294" i="10"/>
  <c r="K293" i="10"/>
  <c r="K292" i="10"/>
  <c r="K291" i="10"/>
  <c r="K290" i="10"/>
  <c r="K289" i="10"/>
  <c r="K288" i="10"/>
  <c r="K287" i="10"/>
  <c r="K286" i="10"/>
  <c r="K285" i="10"/>
  <c r="K284" i="10"/>
  <c r="K283" i="10"/>
  <c r="K282" i="10"/>
  <c r="K281" i="10"/>
  <c r="K280" i="10"/>
  <c r="K279" i="10"/>
  <c r="K278" i="10"/>
  <c r="K277" i="10"/>
  <c r="K276" i="10"/>
  <c r="K275" i="10"/>
  <c r="K274" i="10"/>
  <c r="K273" i="10"/>
  <c r="K272" i="10"/>
  <c r="K271" i="10"/>
  <c r="K270" i="10"/>
  <c r="K269" i="10"/>
  <c r="K268" i="10"/>
  <c r="K267" i="10"/>
  <c r="K266" i="10"/>
  <c r="K265" i="10"/>
  <c r="K264" i="10"/>
  <c r="K263" i="10"/>
  <c r="K262" i="10"/>
  <c r="K261" i="10"/>
  <c r="K260" i="10"/>
  <c r="K259" i="10"/>
  <c r="K258" i="10"/>
  <c r="K257" i="10"/>
  <c r="K256" i="10"/>
  <c r="K255" i="10"/>
  <c r="K254" i="10"/>
  <c r="K253" i="10"/>
  <c r="K252" i="10"/>
  <c r="K251" i="10"/>
  <c r="K250" i="10"/>
  <c r="K249" i="10"/>
  <c r="K248" i="10"/>
  <c r="K247" i="10"/>
  <c r="K246" i="10"/>
  <c r="K245" i="10"/>
  <c r="K244" i="10"/>
  <c r="K243" i="10"/>
  <c r="K242" i="10"/>
  <c r="K241" i="10"/>
  <c r="K240" i="10"/>
  <c r="K239" i="10"/>
  <c r="K238" i="10"/>
  <c r="K237" i="10"/>
  <c r="K236" i="10"/>
  <c r="K235" i="10"/>
  <c r="K234" i="10"/>
  <c r="K233" i="10"/>
  <c r="K232" i="10"/>
  <c r="K231" i="10"/>
  <c r="K230" i="10"/>
  <c r="K229" i="10"/>
  <c r="K228" i="10"/>
  <c r="K227" i="10"/>
  <c r="K226" i="10"/>
  <c r="K225" i="10"/>
  <c r="K224" i="10"/>
  <c r="K223" i="10"/>
  <c r="K222" i="10"/>
  <c r="K221" i="10"/>
  <c r="K220" i="10"/>
  <c r="K219" i="10"/>
  <c r="K218" i="10"/>
  <c r="K217" i="10"/>
  <c r="K216" i="10"/>
  <c r="K215" i="10"/>
  <c r="K214" i="10"/>
  <c r="K213" i="10"/>
  <c r="K212" i="10"/>
  <c r="K211" i="10"/>
  <c r="K210" i="10"/>
  <c r="K209" i="10"/>
  <c r="K208" i="10"/>
  <c r="K207" i="10"/>
  <c r="K206" i="10"/>
  <c r="K205" i="10"/>
  <c r="K204" i="10"/>
  <c r="K203" i="10"/>
  <c r="K202" i="10"/>
  <c r="K201" i="10"/>
  <c r="K200" i="10"/>
  <c r="K199" i="10"/>
  <c r="K198" i="10"/>
  <c r="K197" i="10"/>
  <c r="K196" i="10"/>
  <c r="K195" i="10"/>
  <c r="K194" i="10"/>
  <c r="K193" i="10"/>
  <c r="K192" i="10"/>
  <c r="K191" i="10"/>
  <c r="K190" i="10"/>
  <c r="K189" i="10"/>
  <c r="K188" i="10"/>
  <c r="K187" i="10"/>
  <c r="K186" i="10"/>
  <c r="K185" i="10"/>
  <c r="K184" i="10"/>
  <c r="K183" i="10"/>
  <c r="K182" i="10"/>
  <c r="K181" i="10"/>
  <c r="K180" i="10"/>
  <c r="K179" i="10"/>
  <c r="K178" i="10"/>
  <c r="K177" i="10"/>
  <c r="K176" i="10"/>
  <c r="K175" i="10"/>
  <c r="K174" i="10"/>
  <c r="K173" i="10"/>
  <c r="K172" i="10"/>
  <c r="K171" i="10"/>
  <c r="K170" i="10"/>
  <c r="K169" i="10"/>
  <c r="K168" i="10"/>
  <c r="K167" i="10"/>
  <c r="K166" i="10"/>
  <c r="K165" i="10"/>
  <c r="K164" i="10"/>
  <c r="K163" i="10"/>
  <c r="K162" i="10"/>
  <c r="K161" i="10"/>
  <c r="K160" i="10"/>
  <c r="K159" i="10"/>
  <c r="K158" i="10"/>
  <c r="K157" i="10"/>
  <c r="K156" i="10"/>
  <c r="K155" i="10"/>
  <c r="K154" i="10"/>
  <c r="K153" i="10"/>
  <c r="K152" i="10"/>
  <c r="K151" i="10"/>
  <c r="K150" i="10"/>
  <c r="K149" i="10"/>
  <c r="K148" i="10"/>
  <c r="K147" i="10"/>
  <c r="K146" i="10"/>
  <c r="K145" i="10"/>
  <c r="K144" i="10"/>
  <c r="K143" i="10"/>
  <c r="K142" i="10"/>
  <c r="K141" i="10"/>
  <c r="K140" i="10"/>
  <c r="K139" i="10"/>
  <c r="K138" i="10"/>
  <c r="K137" i="10"/>
  <c r="K136" i="10"/>
  <c r="K135" i="10"/>
  <c r="K134" i="10"/>
  <c r="K133" i="10"/>
  <c r="K132" i="10"/>
  <c r="K131" i="10"/>
  <c r="K130" i="10"/>
  <c r="K129" i="10"/>
  <c r="K128" i="10"/>
  <c r="K127" i="10"/>
  <c r="K126" i="10"/>
  <c r="K125" i="10"/>
  <c r="K124" i="10"/>
  <c r="K123" i="10"/>
  <c r="K122" i="10"/>
  <c r="K121" i="10"/>
  <c r="K120" i="10"/>
  <c r="K119" i="10"/>
  <c r="K118" i="10"/>
  <c r="K117" i="10"/>
  <c r="K116" i="10"/>
  <c r="K115" i="10"/>
  <c r="K114" i="10"/>
  <c r="K113" i="10"/>
  <c r="K112" i="10"/>
  <c r="K111" i="10"/>
  <c r="K110" i="10"/>
  <c r="K109" i="10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K93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F174" i="4" l="1" a="1"/>
  <c r="F174" i="4" s="1"/>
  <c r="F175" i="4" a="1"/>
  <c r="F175" i="4" s="1"/>
  <c r="F31" i="4" a="1"/>
  <c r="F31" i="4" s="1"/>
  <c r="F32" i="4" a="1"/>
  <c r="F32" i="4" s="1"/>
  <c r="F33" i="4" a="1"/>
  <c r="F33" i="4" s="1"/>
  <c r="F45" i="4" a="1"/>
  <c r="F45" i="4" s="1"/>
  <c r="F34" i="4" a="1"/>
  <c r="F34" i="4" s="1"/>
  <c r="F35" i="4" a="1"/>
  <c r="F35" i="4" s="1"/>
  <c r="F36" i="4" a="1"/>
  <c r="F36" i="4" s="1"/>
  <c r="F37" i="4" a="1"/>
  <c r="F37" i="4" s="1"/>
  <c r="F38" i="4" a="1"/>
  <c r="F38" i="4" s="1"/>
  <c r="F39" i="4" a="1"/>
  <c r="F39" i="4" s="1"/>
  <c r="F40" i="4" a="1"/>
  <c r="F40" i="4" s="1"/>
  <c r="F41" i="4" a="1"/>
  <c r="F41" i="4" s="1"/>
  <c r="F42" i="4" a="1"/>
  <c r="F42" i="4" s="1"/>
  <c r="F43" i="4" a="1"/>
  <c r="F43" i="4" s="1"/>
  <c r="F44" i="4" a="1"/>
  <c r="F44" i="4" s="1"/>
  <c r="F114" i="4" a="1"/>
  <c r="F114" i="4" s="1"/>
  <c r="F115" i="4" a="1"/>
  <c r="F115" i="4" s="1"/>
  <c r="F116" i="4" a="1"/>
  <c r="F116" i="4" s="1"/>
  <c r="F176" i="4" a="1"/>
  <c r="F176" i="4" s="1"/>
  <c r="F177" i="4" a="1"/>
  <c r="F177" i="4" s="1"/>
  <c r="F178" i="4" a="1"/>
  <c r="F178" i="4" s="1"/>
  <c r="F179" i="4" a="1"/>
  <c r="F179" i="4" s="1"/>
  <c r="F180" i="4" a="1"/>
  <c r="F180" i="4" s="1"/>
  <c r="F181" i="4" a="1"/>
  <c r="F181" i="4" s="1"/>
  <c r="F182" i="4" a="1"/>
  <c r="F182" i="4" s="1"/>
  <c r="F183" i="4" a="1"/>
  <c r="F183" i="4" s="1"/>
  <c r="F184" i="4" a="1"/>
  <c r="F184" i="4" s="1"/>
  <c r="F56" i="4" a="1"/>
  <c r="F56" i="4" s="1"/>
  <c r="F57" i="4" a="1"/>
  <c r="F57" i="4" s="1"/>
  <c r="F58" i="4" a="1"/>
  <c r="F58" i="4" s="1"/>
  <c r="F59" i="4" a="1"/>
  <c r="F59" i="4" s="1"/>
  <c r="F60" i="4" a="1"/>
  <c r="F60" i="4" s="1"/>
  <c r="F61" i="4" a="1"/>
  <c r="F61" i="4" s="1"/>
  <c r="F62" i="4" a="1"/>
  <c r="F62" i="4" s="1"/>
  <c r="F63" i="4" a="1"/>
  <c r="F63" i="4" s="1"/>
  <c r="F64" i="4" a="1"/>
  <c r="F64" i="4" s="1"/>
  <c r="F65" i="4" a="1"/>
  <c r="F65" i="4" s="1"/>
  <c r="F66" i="4" a="1"/>
  <c r="F66" i="4" s="1"/>
  <c r="F67" i="4" a="1"/>
  <c r="F67" i="4" s="1"/>
  <c r="F206" i="4" a="1"/>
  <c r="F206" i="4" s="1"/>
  <c r="F207" i="4" a="1"/>
  <c r="F207" i="4" s="1"/>
  <c r="F208" i="4" a="1"/>
  <c r="F208" i="4" s="1"/>
  <c r="F209" i="4" a="1"/>
  <c r="F209" i="4" s="1"/>
  <c r="F210" i="4" a="1"/>
  <c r="F210" i="4" s="1"/>
  <c r="F211" i="4" a="1"/>
  <c r="F211" i="4" s="1"/>
  <c r="F212" i="4" a="1"/>
  <c r="F212" i="4" s="1"/>
  <c r="F213" i="4" a="1"/>
  <c r="F213" i="4" s="1"/>
  <c r="F214" i="4" a="1"/>
  <c r="F214" i="4" s="1"/>
  <c r="F215" i="4" a="1"/>
  <c r="F215" i="4" s="1"/>
  <c r="F216" i="4" a="1"/>
  <c r="F216" i="4" s="1"/>
  <c r="F217" i="4" a="1"/>
  <c r="F217" i="4" s="1"/>
  <c r="F218" i="4" a="1"/>
  <c r="F218" i="4" s="1"/>
  <c r="F219" i="4" a="1"/>
  <c r="F219" i="4" s="1"/>
  <c r="F220" i="4" a="1"/>
  <c r="F220" i="4" s="1"/>
  <c r="F221" i="4" a="1"/>
  <c r="F221" i="4" s="1"/>
  <c r="F222" i="4" a="1"/>
  <c r="F222" i="4" s="1"/>
  <c r="F223" i="4" a="1"/>
  <c r="F223" i="4" s="1"/>
  <c r="F224" i="4" a="1"/>
  <c r="F224" i="4" s="1"/>
  <c r="F225" i="4" a="1"/>
  <c r="F225" i="4" s="1"/>
  <c r="F226" i="4" a="1"/>
  <c r="F226" i="4" s="1"/>
  <c r="F227" i="4" a="1"/>
  <c r="F227" i="4" s="1"/>
  <c r="F228" i="4" a="1"/>
  <c r="F228" i="4" s="1"/>
  <c r="F229" i="4" a="1"/>
  <c r="F229" i="4" s="1"/>
  <c r="F230" i="4" a="1"/>
  <c r="F230" i="4" s="1"/>
  <c r="F231" i="4" a="1"/>
  <c r="F231" i="4" s="1"/>
  <c r="F232" i="4" a="1"/>
  <c r="F232" i="4" s="1"/>
  <c r="F233" i="4" a="1"/>
  <c r="F233" i="4" s="1"/>
  <c r="F234" i="4" a="1"/>
  <c r="F234" i="4" s="1"/>
  <c r="F235" i="4" a="1"/>
  <c r="F235" i="4" s="1"/>
  <c r="F236" i="4" a="1"/>
  <c r="F236" i="4" s="1"/>
  <c r="F237" i="4" a="1"/>
  <c r="F237" i="4" s="1"/>
  <c r="F238" i="4" a="1"/>
  <c r="F238" i="4" s="1"/>
  <c r="F239" i="4" a="1"/>
  <c r="F239" i="4" s="1"/>
  <c r="F240" i="4" a="1"/>
  <c r="F240" i="4" s="1"/>
  <c r="F241" i="4" a="1"/>
  <c r="F241" i="4" s="1"/>
  <c r="F242" i="4" a="1"/>
  <c r="F242" i="4" s="1"/>
  <c r="F243" i="4" a="1"/>
  <c r="F243" i="4" s="1"/>
  <c r="F244" i="4" a="1"/>
  <c r="F244" i="4" s="1"/>
  <c r="F245" i="4" a="1"/>
  <c r="F245" i="4" s="1"/>
  <c r="F246" i="4" a="1"/>
  <c r="F246" i="4" s="1"/>
  <c r="F247" i="4" a="1"/>
  <c r="F247" i="4" s="1"/>
  <c r="F248" i="4" a="1"/>
  <c r="F248" i="4" s="1"/>
  <c r="F249" i="4" a="1"/>
  <c r="F249" i="4" s="1"/>
  <c r="F250" i="4" a="1"/>
  <c r="F250" i="4" s="1"/>
  <c r="F251" i="4" a="1"/>
  <c r="F251" i="4" s="1"/>
  <c r="F252" i="4" a="1"/>
  <c r="F252" i="4" s="1"/>
  <c r="F253" i="4" a="1"/>
  <c r="F253" i="4" s="1"/>
  <c r="F254" i="4" a="1"/>
  <c r="F254" i="4" s="1"/>
  <c r="F255" i="4" a="1"/>
  <c r="F255" i="4" s="1"/>
  <c r="F256" i="4" a="1"/>
  <c r="F256" i="4" s="1"/>
  <c r="F257" i="4" a="1"/>
  <c r="F257" i="4" s="1"/>
  <c r="F258" i="4" a="1"/>
  <c r="F258" i="4" s="1"/>
  <c r="F259" i="4" a="1"/>
  <c r="F259" i="4" s="1"/>
  <c r="F260" i="4" a="1"/>
  <c r="F260" i="4" s="1"/>
  <c r="F261" i="4" a="1"/>
  <c r="F261" i="4" s="1"/>
  <c r="F262" i="4" a="1"/>
  <c r="F262" i="4" s="1"/>
  <c r="F263" i="4" a="1"/>
  <c r="F263" i="4" s="1"/>
  <c r="F264" i="4" a="1"/>
  <c r="F264" i="4" s="1"/>
  <c r="F265" i="4" a="1"/>
  <c r="F265" i="4" s="1"/>
  <c r="F266" i="4" a="1"/>
  <c r="F266" i="4" s="1"/>
  <c r="F267" i="4" a="1"/>
  <c r="F267" i="4" s="1"/>
  <c r="F268" i="4" a="1"/>
  <c r="F268" i="4" s="1"/>
  <c r="F269" i="4" a="1"/>
  <c r="F269" i="4" s="1"/>
  <c r="F270" i="4" a="1"/>
  <c r="F270" i="4" s="1"/>
  <c r="F271" i="4" a="1"/>
  <c r="F271" i="4" s="1"/>
  <c r="F272" i="4" a="1"/>
  <c r="F272" i="4" s="1"/>
  <c r="F273" i="4" a="1"/>
  <c r="F273" i="4" s="1"/>
  <c r="F274" i="4" a="1"/>
  <c r="F274" i="4" s="1"/>
  <c r="F275" i="4" a="1"/>
  <c r="F275" i="4" s="1"/>
  <c r="F276" i="4" a="1"/>
  <c r="F276" i="4" s="1"/>
  <c r="F277" i="4" a="1"/>
  <c r="F277" i="4" s="1"/>
  <c r="F278" i="4" a="1"/>
  <c r="F278" i="4" s="1"/>
  <c r="F279" i="4" a="1"/>
  <c r="F279" i="4" s="1"/>
  <c r="F280" i="4" a="1"/>
  <c r="F280" i="4" s="1"/>
  <c r="F281" i="4" a="1"/>
  <c r="F281" i="4" s="1"/>
  <c r="F282" i="4" a="1"/>
  <c r="F282" i="4" s="1"/>
  <c r="F283" i="4" a="1"/>
  <c r="F283" i="4" s="1"/>
  <c r="F284" i="4" a="1"/>
  <c r="F284" i="4" s="1"/>
  <c r="F285" i="4" a="1"/>
  <c r="F285" i="4" s="1"/>
  <c r="F286" i="4" a="1"/>
  <c r="F286" i="4" s="1"/>
  <c r="F287" i="4" a="1"/>
  <c r="F287" i="4" s="1"/>
  <c r="F288" i="4" a="1"/>
  <c r="F288" i="4" s="1"/>
  <c r="F289" i="4" a="1"/>
  <c r="F289" i="4" s="1"/>
  <c r="F290" i="4" a="1"/>
  <c r="F290" i="4" s="1"/>
  <c r="F291" i="4" a="1"/>
  <c r="F291" i="4" s="1"/>
  <c r="F292" i="4" a="1"/>
  <c r="F292" i="4" s="1"/>
  <c r="F293" i="4" a="1"/>
  <c r="F293" i="4" s="1"/>
  <c r="F294" i="4" a="1"/>
  <c r="F294" i="4" s="1"/>
  <c r="F295" i="4" a="1"/>
  <c r="F295" i="4" s="1"/>
  <c r="F296" i="4" a="1"/>
  <c r="F296" i="4" s="1"/>
  <c r="F297" i="4" a="1"/>
  <c r="F297" i="4" s="1"/>
  <c r="F298" i="4" a="1"/>
  <c r="F298" i="4" s="1"/>
  <c r="F299" i="4" a="1"/>
  <c r="F299" i="4" s="1"/>
  <c r="F300" i="4" a="1"/>
  <c r="F300" i="4" s="1"/>
  <c r="F301" i="4" a="1"/>
  <c r="F301" i="4" s="1"/>
  <c r="F302" i="4" a="1"/>
  <c r="F302" i="4" s="1"/>
  <c r="F303" i="4" a="1"/>
  <c r="F303" i="4" s="1"/>
  <c r="F304" i="4" a="1"/>
  <c r="F304" i="4" s="1"/>
  <c r="F305" i="4" a="1"/>
  <c r="F305" i="4" s="1"/>
  <c r="F306" i="4" a="1"/>
  <c r="F306" i="4" s="1"/>
  <c r="F307" i="4" a="1"/>
  <c r="F307" i="4" s="1"/>
  <c r="F308" i="4" a="1"/>
  <c r="F308" i="4" s="1"/>
  <c r="F309" i="4" a="1"/>
  <c r="F309" i="4" s="1"/>
  <c r="F310" i="4" a="1"/>
  <c r="F310" i="4" s="1"/>
  <c r="F311" i="4" a="1"/>
  <c r="F311" i="4" s="1"/>
  <c r="F312" i="4" a="1"/>
  <c r="F312" i="4" s="1"/>
  <c r="F313" i="4" a="1"/>
  <c r="F313" i="4" s="1"/>
  <c r="F314" i="4" a="1"/>
  <c r="F314" i="4" s="1"/>
  <c r="F315" i="4" a="1"/>
  <c r="F315" i="4" s="1"/>
  <c r="F316" i="4" a="1"/>
  <c r="F316" i="4" s="1"/>
  <c r="F317" i="4" a="1"/>
  <c r="F317" i="4" s="1"/>
  <c r="F318" i="4" a="1"/>
  <c r="F318" i="4" s="1"/>
  <c r="F319" i="4" a="1"/>
  <c r="F319" i="4" s="1"/>
  <c r="F320" i="4" a="1"/>
  <c r="F320" i="4" s="1"/>
  <c r="F321" i="4" a="1"/>
  <c r="F321" i="4" s="1"/>
  <c r="F322" i="4" a="1"/>
  <c r="F322" i="4" s="1"/>
  <c r="F323" i="4" a="1"/>
  <c r="F323" i="4" s="1"/>
  <c r="F324" i="4" a="1"/>
  <c r="F324" i="4" s="1"/>
  <c r="F325" i="4" a="1"/>
  <c r="F325" i="4" s="1"/>
  <c r="F326" i="4" a="1"/>
  <c r="F326" i="4" s="1"/>
  <c r="F327" i="4" a="1"/>
  <c r="F327" i="4" s="1"/>
  <c r="F328" i="4" a="1"/>
  <c r="F328" i="4" s="1"/>
  <c r="F329" i="4" a="1"/>
  <c r="F329" i="4" s="1"/>
  <c r="F330" i="4" a="1"/>
  <c r="F330" i="4" s="1"/>
  <c r="F331" i="4" a="1"/>
  <c r="F331" i="4" s="1"/>
  <c r="F332" i="4" a="1"/>
  <c r="F332" i="4" s="1"/>
  <c r="F333" i="4" a="1"/>
  <c r="F333" i="4" s="1"/>
  <c r="F334" i="4" a="1"/>
  <c r="F334" i="4" s="1"/>
  <c r="F335" i="4" a="1"/>
  <c r="F335" i="4" s="1"/>
  <c r="F336" i="4" a="1"/>
  <c r="F336" i="4" s="1"/>
  <c r="F337" i="4" a="1"/>
  <c r="F337" i="4" s="1"/>
  <c r="F338" i="4" a="1"/>
  <c r="F338" i="4" s="1"/>
  <c r="F339" i="4" a="1"/>
  <c r="F339" i="4" s="1"/>
  <c r="F340" i="4" a="1"/>
  <c r="F340" i="4" s="1"/>
  <c r="F341" i="4" a="1"/>
  <c r="F341" i="4" s="1"/>
  <c r="F342" i="4" a="1"/>
  <c r="F342" i="4" s="1"/>
  <c r="F343" i="4" a="1"/>
  <c r="F343" i="4" s="1"/>
  <c r="F344" i="4" a="1"/>
  <c r="F344" i="4" s="1"/>
  <c r="F345" i="4" a="1"/>
  <c r="F345" i="4" s="1"/>
  <c r="F346" i="4" a="1"/>
  <c r="F346" i="4" s="1"/>
  <c r="F347" i="4" a="1"/>
  <c r="F347" i="4" s="1"/>
  <c r="F348" i="4" a="1"/>
  <c r="F348" i="4" s="1"/>
  <c r="F349" i="4" a="1"/>
  <c r="F349" i="4" s="1"/>
  <c r="F350" i="4" a="1"/>
  <c r="F350" i="4" s="1"/>
  <c r="F351" i="4" a="1"/>
  <c r="F351" i="4" s="1"/>
  <c r="F352" i="4" a="1"/>
  <c r="F352" i="4" s="1"/>
  <c r="F353" i="4" a="1"/>
  <c r="F353" i="4" s="1"/>
  <c r="F354" i="4" a="1"/>
  <c r="F354" i="4" s="1"/>
  <c r="F355" i="4" a="1"/>
  <c r="F355" i="4" s="1"/>
  <c r="F356" i="4" a="1"/>
  <c r="F356" i="4" s="1"/>
  <c r="F357" i="4" a="1"/>
  <c r="F357" i="4" s="1"/>
  <c r="F358" i="4" a="1"/>
  <c r="F358" i="4" s="1"/>
  <c r="F359" i="4" a="1"/>
  <c r="F359" i="4" s="1"/>
  <c r="F360" i="4" a="1"/>
  <c r="F360" i="4" s="1"/>
  <c r="F361" i="4" a="1"/>
  <c r="F361" i="4" s="1"/>
  <c r="F362" i="4" a="1"/>
  <c r="F362" i="4" s="1"/>
  <c r="E177" i="8" l="1" a="1"/>
  <c r="E177" i="8" s="1"/>
  <c r="E173" i="8" a="1"/>
  <c r="E173" i="8" s="1"/>
  <c r="E174" i="8" a="1"/>
  <c r="E174" i="8" s="1"/>
  <c r="G177" i="8" a="1"/>
  <c r="G177" i="8" s="1"/>
  <c r="G173" i="8" a="1"/>
  <c r="G173" i="8" s="1"/>
  <c r="G174" i="8" a="1"/>
  <c r="G174" i="8" s="1"/>
  <c r="W85" i="4" l="1" a="1"/>
  <c r="W85" i="4" s="1"/>
  <c r="V85" i="4" s="1"/>
  <c r="D85" i="4" s="1" a="1"/>
  <c r="D85" i="4" s="1"/>
  <c r="E31" i="4" a="1"/>
  <c r="E31" i="4" s="1"/>
  <c r="E32" i="4" a="1"/>
  <c r="E32" i="4" s="1"/>
  <c r="E178" i="4" a="1"/>
  <c r="E178" i="4" s="1"/>
  <c r="E60" i="4" a="1"/>
  <c r="E60" i="4" s="1"/>
  <c r="E65" i="4" a="1"/>
  <c r="E65" i="4" s="1"/>
  <c r="E206" i="4" a="1"/>
  <c r="E206" i="4" s="1"/>
  <c r="E207" i="4" a="1"/>
  <c r="E207" i="4" s="1"/>
  <c r="E208" i="4" a="1"/>
  <c r="E208" i="4" s="1"/>
  <c r="E209" i="4" a="1"/>
  <c r="E209" i="4" s="1"/>
  <c r="E210" i="4" a="1"/>
  <c r="E210" i="4" s="1"/>
  <c r="E211" i="4" a="1"/>
  <c r="E211" i="4" s="1"/>
  <c r="E212" i="4" a="1"/>
  <c r="E212" i="4" s="1"/>
  <c r="E213" i="4" a="1"/>
  <c r="E213" i="4" s="1"/>
  <c r="E214" i="4" a="1"/>
  <c r="E214" i="4" s="1"/>
  <c r="E215" i="4" a="1"/>
  <c r="E215" i="4" s="1"/>
  <c r="E216" i="4" a="1"/>
  <c r="E216" i="4" s="1"/>
  <c r="E217" i="4" a="1"/>
  <c r="E217" i="4" s="1"/>
  <c r="E218" i="4" a="1"/>
  <c r="E218" i="4" s="1"/>
  <c r="E219" i="4" a="1"/>
  <c r="E219" i="4" s="1"/>
  <c r="E220" i="4" a="1"/>
  <c r="E220" i="4" s="1"/>
  <c r="E221" i="4" a="1"/>
  <c r="E221" i="4" s="1"/>
  <c r="E222" i="4" a="1"/>
  <c r="E222" i="4" s="1"/>
  <c r="E223" i="4" a="1"/>
  <c r="E223" i="4" s="1"/>
  <c r="E224" i="4" a="1"/>
  <c r="E224" i="4" s="1"/>
  <c r="E225" i="4" a="1"/>
  <c r="E225" i="4" s="1"/>
  <c r="E226" i="4" a="1"/>
  <c r="E226" i="4" s="1"/>
  <c r="E227" i="4" a="1"/>
  <c r="E227" i="4" s="1"/>
  <c r="E228" i="4" a="1"/>
  <c r="E228" i="4" s="1"/>
  <c r="E229" i="4" a="1"/>
  <c r="E229" i="4" s="1"/>
  <c r="E230" i="4" a="1"/>
  <c r="E230" i="4" s="1"/>
  <c r="E231" i="4" a="1"/>
  <c r="E231" i="4" s="1"/>
  <c r="E232" i="4" a="1"/>
  <c r="E232" i="4" s="1"/>
  <c r="E233" i="4" a="1"/>
  <c r="E233" i="4" s="1"/>
  <c r="E234" i="4" a="1"/>
  <c r="E234" i="4" s="1"/>
  <c r="E235" i="4" a="1"/>
  <c r="E235" i="4" s="1"/>
  <c r="E236" i="4" a="1"/>
  <c r="E236" i="4" s="1"/>
  <c r="E237" i="4" a="1"/>
  <c r="E237" i="4" s="1"/>
  <c r="E238" i="4" a="1"/>
  <c r="E238" i="4" s="1"/>
  <c r="E239" i="4" a="1"/>
  <c r="E239" i="4" s="1"/>
  <c r="E240" i="4" a="1"/>
  <c r="E240" i="4" s="1"/>
  <c r="E241" i="4" a="1"/>
  <c r="E241" i="4" s="1"/>
  <c r="E242" i="4" a="1"/>
  <c r="E242" i="4" s="1"/>
  <c r="E243" i="4" a="1"/>
  <c r="E243" i="4" s="1"/>
  <c r="E244" i="4" a="1"/>
  <c r="E244" i="4" s="1"/>
  <c r="E245" i="4" a="1"/>
  <c r="E245" i="4" s="1"/>
  <c r="E246" i="4" a="1"/>
  <c r="E246" i="4" s="1"/>
  <c r="E247" i="4" a="1"/>
  <c r="E247" i="4" s="1"/>
  <c r="E248" i="4" a="1"/>
  <c r="E248" i="4" s="1"/>
  <c r="E249" i="4" a="1"/>
  <c r="E249" i="4" s="1"/>
  <c r="E250" i="4" a="1"/>
  <c r="E250" i="4" s="1"/>
  <c r="E251" i="4" a="1"/>
  <c r="E251" i="4" s="1"/>
  <c r="E252" i="4" a="1"/>
  <c r="E252" i="4" s="1"/>
  <c r="E253" i="4" a="1"/>
  <c r="E253" i="4" s="1"/>
  <c r="E254" i="4" a="1"/>
  <c r="E254" i="4" s="1"/>
  <c r="E255" i="4" a="1"/>
  <c r="E255" i="4" s="1"/>
  <c r="E256" i="4" a="1"/>
  <c r="E256" i="4" s="1"/>
  <c r="E257" i="4" a="1"/>
  <c r="E257" i="4" s="1"/>
  <c r="E258" i="4" a="1"/>
  <c r="E258" i="4" s="1"/>
  <c r="E259" i="4" a="1"/>
  <c r="E259" i="4" s="1"/>
  <c r="E260" i="4" a="1"/>
  <c r="E260" i="4" s="1"/>
  <c r="E261" i="4" a="1"/>
  <c r="E261" i="4" s="1"/>
  <c r="E262" i="4" a="1"/>
  <c r="E262" i="4" s="1"/>
  <c r="E263" i="4" a="1"/>
  <c r="E263" i="4" s="1"/>
  <c r="E264" i="4" a="1"/>
  <c r="E264" i="4" s="1"/>
  <c r="E265" i="4" a="1"/>
  <c r="E265" i="4" s="1"/>
  <c r="E266" i="4" a="1"/>
  <c r="E266" i="4" s="1"/>
  <c r="E267" i="4" a="1"/>
  <c r="E267" i="4" s="1"/>
  <c r="E268" i="4" a="1"/>
  <c r="E268" i="4" s="1"/>
  <c r="E269" i="4" a="1"/>
  <c r="E269" i="4" s="1"/>
  <c r="E270" i="4" a="1"/>
  <c r="E270" i="4" s="1"/>
  <c r="E271" i="4" a="1"/>
  <c r="E271" i="4" s="1"/>
  <c r="E272" i="4" a="1"/>
  <c r="E272" i="4" s="1"/>
  <c r="E273" i="4" a="1"/>
  <c r="E273" i="4" s="1"/>
  <c r="E274" i="4" a="1"/>
  <c r="E274" i="4" s="1"/>
  <c r="E275" i="4" a="1"/>
  <c r="E275" i="4" s="1"/>
  <c r="E276" i="4" a="1"/>
  <c r="E276" i="4" s="1"/>
  <c r="E277" i="4" a="1"/>
  <c r="E277" i="4" s="1"/>
  <c r="E278" i="4" a="1"/>
  <c r="E278" i="4" s="1"/>
  <c r="E279" i="4" a="1"/>
  <c r="E279" i="4" s="1"/>
  <c r="E280" i="4" a="1"/>
  <c r="E280" i="4" s="1"/>
  <c r="E281" i="4" a="1"/>
  <c r="E281" i="4" s="1"/>
  <c r="E282" i="4" a="1"/>
  <c r="E282" i="4" s="1"/>
  <c r="E283" i="4" a="1"/>
  <c r="E283" i="4" s="1"/>
  <c r="E284" i="4" a="1"/>
  <c r="E284" i="4" s="1"/>
  <c r="E285" i="4" a="1"/>
  <c r="E285" i="4" s="1"/>
  <c r="E286" i="4" a="1"/>
  <c r="E286" i="4" s="1"/>
  <c r="E287" i="4" a="1"/>
  <c r="E287" i="4" s="1"/>
  <c r="E288" i="4" a="1"/>
  <c r="E288" i="4" s="1"/>
  <c r="E289" i="4" a="1"/>
  <c r="E289" i="4" s="1"/>
  <c r="E290" i="4" a="1"/>
  <c r="E290" i="4" s="1"/>
  <c r="E291" i="4" a="1"/>
  <c r="E291" i="4" s="1"/>
  <c r="E292" i="4" a="1"/>
  <c r="E292" i="4" s="1"/>
  <c r="E293" i="4" a="1"/>
  <c r="E293" i="4" s="1"/>
  <c r="E294" i="4" a="1"/>
  <c r="E294" i="4" s="1"/>
  <c r="E295" i="4" a="1"/>
  <c r="E295" i="4" s="1"/>
  <c r="E296" i="4" a="1"/>
  <c r="E296" i="4" s="1"/>
  <c r="E297" i="4" a="1"/>
  <c r="E297" i="4" s="1"/>
  <c r="E298" i="4" a="1"/>
  <c r="E298" i="4" s="1"/>
  <c r="E299" i="4" a="1"/>
  <c r="E299" i="4" s="1"/>
  <c r="E300" i="4" a="1"/>
  <c r="E300" i="4" s="1"/>
  <c r="E301" i="4" a="1"/>
  <c r="E301" i="4" s="1"/>
  <c r="E302" i="4" a="1"/>
  <c r="E302" i="4" s="1"/>
  <c r="E303" i="4" a="1"/>
  <c r="E303" i="4" s="1"/>
  <c r="E304" i="4" a="1"/>
  <c r="E304" i="4" s="1"/>
  <c r="E305" i="4" a="1"/>
  <c r="E305" i="4" s="1"/>
  <c r="E306" i="4" a="1"/>
  <c r="E306" i="4" s="1"/>
  <c r="E307" i="4" a="1"/>
  <c r="E307" i="4" s="1"/>
  <c r="E308" i="4" a="1"/>
  <c r="E308" i="4" s="1"/>
  <c r="E309" i="4" a="1"/>
  <c r="E309" i="4" s="1"/>
  <c r="E310" i="4" a="1"/>
  <c r="E310" i="4" s="1"/>
  <c r="E311" i="4" a="1"/>
  <c r="E311" i="4" s="1"/>
  <c r="E312" i="4" a="1"/>
  <c r="E312" i="4" s="1"/>
  <c r="E313" i="4" a="1"/>
  <c r="E313" i="4" s="1"/>
  <c r="E314" i="4" a="1"/>
  <c r="E314" i="4" s="1"/>
  <c r="E315" i="4" a="1"/>
  <c r="E315" i="4" s="1"/>
  <c r="E316" i="4" a="1"/>
  <c r="E316" i="4" s="1"/>
  <c r="E317" i="4" a="1"/>
  <c r="E317" i="4" s="1"/>
  <c r="E318" i="4" a="1"/>
  <c r="E318" i="4" s="1"/>
  <c r="E319" i="4" a="1"/>
  <c r="E319" i="4" s="1"/>
  <c r="E320" i="4" a="1"/>
  <c r="E320" i="4" s="1"/>
  <c r="E321" i="4" a="1"/>
  <c r="E321" i="4" s="1"/>
  <c r="E322" i="4" a="1"/>
  <c r="E322" i="4" s="1"/>
  <c r="E323" i="4" a="1"/>
  <c r="E323" i="4" s="1"/>
  <c r="E324" i="4" a="1"/>
  <c r="E324" i="4" s="1"/>
  <c r="E325" i="4" a="1"/>
  <c r="E325" i="4" s="1"/>
  <c r="E326" i="4" a="1"/>
  <c r="E326" i="4" s="1"/>
  <c r="E327" i="4" a="1"/>
  <c r="E327" i="4" s="1"/>
  <c r="E328" i="4" a="1"/>
  <c r="E328" i="4" s="1"/>
  <c r="E329" i="4" a="1"/>
  <c r="E329" i="4" s="1"/>
  <c r="E330" i="4" a="1"/>
  <c r="E330" i="4" s="1"/>
  <c r="E331" i="4" a="1"/>
  <c r="E331" i="4" s="1"/>
  <c r="E332" i="4" a="1"/>
  <c r="E332" i="4" s="1"/>
  <c r="E333" i="4" a="1"/>
  <c r="E333" i="4" s="1"/>
  <c r="E334" i="4" a="1"/>
  <c r="E334" i="4" s="1"/>
  <c r="E335" i="4" a="1"/>
  <c r="E335" i="4" s="1"/>
  <c r="E336" i="4" a="1"/>
  <c r="E336" i="4" s="1"/>
  <c r="E337" i="4" a="1"/>
  <c r="E337" i="4" s="1"/>
  <c r="E338" i="4" a="1"/>
  <c r="E338" i="4" s="1"/>
  <c r="E339" i="4" a="1"/>
  <c r="E339" i="4" s="1"/>
  <c r="E340" i="4" a="1"/>
  <c r="E340" i="4" s="1"/>
  <c r="E341" i="4" a="1"/>
  <c r="E341" i="4" s="1"/>
  <c r="E342" i="4" a="1"/>
  <c r="E342" i="4" s="1"/>
  <c r="E343" i="4" a="1"/>
  <c r="E343" i="4" s="1"/>
  <c r="E344" i="4" a="1"/>
  <c r="E344" i="4" s="1"/>
  <c r="E345" i="4" a="1"/>
  <c r="E345" i="4" s="1"/>
  <c r="E346" i="4" a="1"/>
  <c r="E346" i="4" s="1"/>
  <c r="E347" i="4" a="1"/>
  <c r="E347" i="4" s="1"/>
  <c r="E348" i="4" a="1"/>
  <c r="E348" i="4" s="1"/>
  <c r="E349" i="4" a="1"/>
  <c r="E349" i="4" s="1"/>
  <c r="E350" i="4" a="1"/>
  <c r="E350" i="4" s="1"/>
  <c r="E351" i="4" a="1"/>
  <c r="E351" i="4" s="1"/>
  <c r="E352" i="4" a="1"/>
  <c r="E352" i="4" s="1"/>
  <c r="E353" i="4" a="1"/>
  <c r="E353" i="4" s="1"/>
  <c r="E354" i="4" a="1"/>
  <c r="E354" i="4" s="1"/>
  <c r="E355" i="4" a="1"/>
  <c r="E355" i="4" s="1"/>
  <c r="E356" i="4" a="1"/>
  <c r="E356" i="4" s="1"/>
  <c r="E357" i="4" a="1"/>
  <c r="E357" i="4" s="1"/>
  <c r="E358" i="4" a="1"/>
  <c r="E358" i="4" s="1"/>
  <c r="E359" i="4" a="1"/>
  <c r="E359" i="4" s="1"/>
  <c r="E360" i="4" a="1"/>
  <c r="E360" i="4" s="1"/>
  <c r="E361" i="4" a="1"/>
  <c r="E361" i="4" s="1"/>
  <c r="E362" i="4" a="1"/>
  <c r="E362" i="4" s="1"/>
  <c r="E363" i="4" a="1"/>
  <c r="E363" i="4" s="1"/>
  <c r="E364" i="4" a="1"/>
  <c r="E364" i="4" s="1"/>
  <c r="E365" i="4" a="1"/>
  <c r="E365" i="4" s="1"/>
  <c r="E366" i="4" a="1"/>
  <c r="E366" i="4" s="1"/>
  <c r="E367" i="4" a="1"/>
  <c r="E367" i="4" s="1"/>
  <c r="E368" i="4" a="1"/>
  <c r="E368" i="4" s="1"/>
  <c r="E369" i="4" a="1"/>
  <c r="E369" i="4" s="1"/>
  <c r="E370" i="4" a="1"/>
  <c r="E370" i="4" s="1"/>
  <c r="E371" i="4" a="1"/>
  <c r="E371" i="4" s="1"/>
  <c r="E372" i="4" a="1"/>
  <c r="E372" i="4" s="1"/>
  <c r="E373" i="4" a="1"/>
  <c r="E373" i="4" s="1"/>
  <c r="E374" i="4" a="1"/>
  <c r="E374" i="4" s="1"/>
  <c r="E375" i="4" a="1"/>
  <c r="E375" i="4" s="1"/>
  <c r="E376" i="4" a="1"/>
  <c r="E376" i="4" s="1"/>
  <c r="E377" i="4" a="1"/>
  <c r="E377" i="4" s="1"/>
  <c r="E378" i="4" a="1"/>
  <c r="E378" i="4" s="1"/>
  <c r="E379" i="4" a="1"/>
  <c r="E379" i="4" s="1"/>
  <c r="E380" i="4" a="1"/>
  <c r="E380" i="4" s="1"/>
  <c r="E381" i="4" a="1"/>
  <c r="E381" i="4" s="1"/>
  <c r="E382" i="4" a="1"/>
  <c r="E382" i="4" s="1"/>
  <c r="E383" i="4" a="1"/>
  <c r="E383" i="4" s="1"/>
  <c r="E384" i="4" a="1"/>
  <c r="E384" i="4" s="1"/>
  <c r="E385" i="4" a="1"/>
  <c r="E385" i="4" s="1"/>
  <c r="E386" i="4" a="1"/>
  <c r="E386" i="4" s="1"/>
  <c r="E387" i="4" a="1"/>
  <c r="E387" i="4" s="1"/>
  <c r="E388" i="4" a="1"/>
  <c r="E388" i="4" s="1"/>
  <c r="E389" i="4" a="1"/>
  <c r="E389" i="4" s="1"/>
  <c r="E390" i="4" a="1"/>
  <c r="E390" i="4" s="1"/>
  <c r="E391" i="4" a="1"/>
  <c r="E391" i="4" s="1"/>
  <c r="E392" i="4" a="1"/>
  <c r="E392" i="4" s="1"/>
  <c r="E393" i="4" a="1"/>
  <c r="E393" i="4" s="1"/>
  <c r="E394" i="4" a="1"/>
  <c r="E394" i="4" s="1"/>
  <c r="E395" i="4" a="1"/>
  <c r="E395" i="4" s="1"/>
  <c r="E396" i="4" a="1"/>
  <c r="E396" i="4" s="1"/>
  <c r="E397" i="4" a="1"/>
  <c r="E397" i="4" s="1"/>
  <c r="E398" i="4" a="1"/>
  <c r="E398" i="4" s="1"/>
  <c r="E399" i="4" a="1"/>
  <c r="E399" i="4" s="1"/>
  <c r="E400" i="4" a="1"/>
  <c r="E400" i="4" s="1"/>
  <c r="E401" i="4" a="1"/>
  <c r="E401" i="4" s="1"/>
  <c r="E402" i="4" a="1"/>
  <c r="E402" i="4" s="1"/>
  <c r="E403" i="4" a="1"/>
  <c r="E403" i="4" s="1"/>
  <c r="E404" i="4" a="1"/>
  <c r="E404" i="4" s="1"/>
  <c r="E405" i="4" a="1"/>
  <c r="E405" i="4" s="1"/>
  <c r="E406" i="4" a="1"/>
  <c r="E406" i="4" s="1"/>
  <c r="E407" i="4" a="1"/>
  <c r="E407" i="4" s="1"/>
  <c r="E408" i="4" a="1"/>
  <c r="E408" i="4" s="1"/>
  <c r="E409" i="4" a="1"/>
  <c r="E409" i="4" s="1"/>
  <c r="E410" i="4" a="1"/>
  <c r="E410" i="4" s="1"/>
  <c r="E411" i="4" a="1"/>
  <c r="E411" i="4" s="1"/>
  <c r="E412" i="4" a="1"/>
  <c r="E412" i="4" s="1"/>
  <c r="E413" i="4" a="1"/>
  <c r="E413" i="4" s="1"/>
  <c r="E414" i="4" a="1"/>
  <c r="E414" i="4" s="1"/>
  <c r="E415" i="4" a="1"/>
  <c r="E415" i="4" s="1"/>
  <c r="E416" i="4" a="1"/>
  <c r="E416" i="4" s="1"/>
  <c r="E417" i="4" a="1"/>
  <c r="E417" i="4" s="1"/>
  <c r="E418" i="4" a="1"/>
  <c r="E418" i="4" s="1"/>
  <c r="E419" i="4" a="1"/>
  <c r="E419" i="4" s="1"/>
  <c r="E420" i="4" a="1"/>
  <c r="E420" i="4" s="1"/>
  <c r="E421" i="4" a="1"/>
  <c r="E421" i="4" s="1"/>
  <c r="E422" i="4" a="1"/>
  <c r="E422" i="4" s="1"/>
  <c r="E423" i="4" a="1"/>
  <c r="E423" i="4" s="1"/>
  <c r="E424" i="4" a="1"/>
  <c r="E424" i="4" s="1"/>
  <c r="E425" i="4" a="1"/>
  <c r="E425" i="4" s="1"/>
  <c r="E426" i="4" a="1"/>
  <c r="E426" i="4" s="1"/>
  <c r="E427" i="4" a="1"/>
  <c r="E427" i="4" s="1"/>
  <c r="E428" i="4" a="1"/>
  <c r="E428" i="4" s="1"/>
  <c r="E429" i="4" a="1"/>
  <c r="E429" i="4" s="1"/>
  <c r="E430" i="4" a="1"/>
  <c r="E430" i="4" s="1"/>
  <c r="E431" i="4" a="1"/>
  <c r="E431" i="4" s="1"/>
  <c r="E432" i="4" a="1"/>
  <c r="E432" i="4" s="1"/>
  <c r="E433" i="4" a="1"/>
  <c r="E433" i="4" s="1"/>
  <c r="E434" i="4" a="1"/>
  <c r="E434" i="4" s="1"/>
  <c r="E435" i="4" a="1"/>
  <c r="E435" i="4" s="1"/>
  <c r="E436" i="4" a="1"/>
  <c r="E436" i="4" s="1"/>
  <c r="E437" i="4" a="1"/>
  <c r="E437" i="4" s="1"/>
  <c r="E438" i="4" a="1"/>
  <c r="E438" i="4" s="1"/>
  <c r="E439" i="4" a="1"/>
  <c r="E439" i="4" s="1"/>
  <c r="E440" i="4" a="1"/>
  <c r="E440" i="4" s="1"/>
  <c r="E441" i="4" a="1"/>
  <c r="E441" i="4" s="1"/>
  <c r="E442" i="4" a="1"/>
  <c r="E442" i="4" s="1"/>
  <c r="E443" i="4" a="1"/>
  <c r="E443" i="4" s="1"/>
  <c r="E444" i="4" a="1"/>
  <c r="E444" i="4" s="1"/>
  <c r="E445" i="4" a="1"/>
  <c r="E445" i="4" s="1"/>
  <c r="E446" i="4" a="1"/>
  <c r="E446" i="4" s="1"/>
  <c r="E447" i="4" a="1"/>
  <c r="E447" i="4" s="1"/>
  <c r="E448" i="4" a="1"/>
  <c r="E448" i="4" s="1"/>
  <c r="E449" i="4" a="1"/>
  <c r="E449" i="4" s="1"/>
  <c r="E450" i="4" a="1"/>
  <c r="E450" i="4" s="1"/>
  <c r="E451" i="4" a="1"/>
  <c r="E451" i="4" s="1"/>
  <c r="E452" i="4" a="1"/>
  <c r="E452" i="4" s="1"/>
  <c r="E453" i="4" a="1"/>
  <c r="E453" i="4" s="1"/>
  <c r="E454" i="4" a="1"/>
  <c r="E454" i="4" s="1"/>
  <c r="E455" i="4" a="1"/>
  <c r="E455" i="4" s="1"/>
  <c r="E456" i="4" a="1"/>
  <c r="E456" i="4" s="1"/>
  <c r="E457" i="4" a="1"/>
  <c r="E457" i="4" s="1"/>
  <c r="E458" i="4" a="1"/>
  <c r="E458" i="4" s="1"/>
  <c r="E459" i="4" a="1"/>
  <c r="E459" i="4" s="1"/>
  <c r="E460" i="4" a="1"/>
  <c r="E460" i="4" s="1"/>
  <c r="E461" i="4" a="1"/>
  <c r="E461" i="4" s="1"/>
  <c r="E462" i="4" a="1"/>
  <c r="E462" i="4" s="1"/>
  <c r="E463" i="4" a="1"/>
  <c r="E463" i="4" s="1"/>
  <c r="E464" i="4" a="1"/>
  <c r="E464" i="4" s="1"/>
  <c r="E465" i="4" a="1"/>
  <c r="E465" i="4" s="1"/>
  <c r="E466" i="4" a="1"/>
  <c r="E466" i="4" s="1"/>
  <c r="E467" i="4" a="1"/>
  <c r="E467" i="4" s="1"/>
  <c r="E468" i="4" a="1"/>
  <c r="E468" i="4" s="1"/>
  <c r="E469" i="4" a="1"/>
  <c r="E469" i="4" s="1"/>
  <c r="E470" i="4" a="1"/>
  <c r="E470" i="4" s="1"/>
  <c r="E471" i="4" a="1"/>
  <c r="E471" i="4" s="1"/>
  <c r="E472" i="4" a="1"/>
  <c r="E472" i="4" s="1"/>
  <c r="E473" i="4" a="1"/>
  <c r="E473" i="4" s="1"/>
  <c r="E474" i="4" a="1"/>
  <c r="E474" i="4" s="1"/>
  <c r="E475" i="4" a="1"/>
  <c r="E475" i="4" s="1"/>
  <c r="E476" i="4" a="1"/>
  <c r="E476" i="4" s="1"/>
  <c r="E477" i="4" a="1"/>
  <c r="E477" i="4" s="1"/>
  <c r="E478" i="4" a="1"/>
  <c r="E478" i="4" s="1"/>
  <c r="E479" i="4" a="1"/>
  <c r="E479" i="4" s="1"/>
  <c r="E480" i="4" a="1"/>
  <c r="E480" i="4" s="1"/>
  <c r="E481" i="4" a="1"/>
  <c r="E481" i="4" s="1"/>
  <c r="E482" i="4" a="1"/>
  <c r="E482" i="4" s="1"/>
  <c r="E483" i="4" a="1"/>
  <c r="E483" i="4" s="1"/>
  <c r="E484" i="4" a="1"/>
  <c r="E484" i="4" s="1"/>
  <c r="E485" i="4" a="1"/>
  <c r="E485" i="4" s="1"/>
  <c r="E486" i="4" a="1"/>
  <c r="E486" i="4" s="1"/>
  <c r="E487" i="4" a="1"/>
  <c r="E487" i="4" s="1"/>
  <c r="E488" i="4" a="1"/>
  <c r="E488" i="4" s="1"/>
  <c r="E489" i="4" a="1"/>
  <c r="E489" i="4" s="1"/>
  <c r="E490" i="4" a="1"/>
  <c r="E490" i="4" s="1"/>
  <c r="E491" i="4" a="1"/>
  <c r="E491" i="4" s="1"/>
  <c r="E492" i="4" a="1"/>
  <c r="E492" i="4" s="1"/>
  <c r="E493" i="4" a="1"/>
  <c r="E493" i="4" s="1"/>
  <c r="E494" i="4" a="1"/>
  <c r="E494" i="4" s="1"/>
  <c r="E495" i="4" a="1"/>
  <c r="E495" i="4" s="1"/>
  <c r="E496" i="4" a="1"/>
  <c r="E496" i="4" s="1"/>
  <c r="E497" i="4" a="1"/>
  <c r="E497" i="4" s="1"/>
  <c r="E498" i="4" a="1"/>
  <c r="E498" i="4" s="1"/>
  <c r="E499" i="4" a="1"/>
  <c r="E499" i="4" s="1"/>
  <c r="E500" i="4" a="1"/>
  <c r="E500" i="4" s="1"/>
  <c r="E501" i="4" a="1"/>
  <c r="E501" i="4" s="1"/>
  <c r="E502" i="4" a="1"/>
  <c r="E502" i="4" s="1"/>
  <c r="E503" i="4" a="1"/>
  <c r="E503" i="4" s="1"/>
  <c r="E504" i="4" a="1"/>
  <c r="E504" i="4" s="1"/>
  <c r="E505" i="4" a="1"/>
  <c r="E505" i="4" s="1"/>
  <c r="E506" i="4" a="1"/>
  <c r="E506" i="4" s="1"/>
  <c r="E507" i="4" a="1"/>
  <c r="E507" i="4" s="1"/>
  <c r="E508" i="4" a="1"/>
  <c r="E508" i="4" s="1"/>
  <c r="E509" i="4" a="1"/>
  <c r="E509" i="4" s="1"/>
  <c r="E510" i="4" a="1"/>
  <c r="E510" i="4" s="1"/>
  <c r="E511" i="4" a="1"/>
  <c r="E511" i="4" s="1"/>
  <c r="E512" i="4" a="1"/>
  <c r="E512" i="4" s="1"/>
  <c r="E513" i="4" a="1"/>
  <c r="E513" i="4" s="1"/>
  <c r="E514" i="4" a="1"/>
  <c r="E514" i="4" s="1"/>
  <c r="E515" i="4" a="1"/>
  <c r="E515" i="4" s="1"/>
  <c r="E516" i="4" a="1"/>
  <c r="E516" i="4" s="1"/>
  <c r="E517" i="4" a="1"/>
  <c r="E517" i="4" s="1"/>
  <c r="E518" i="4" a="1"/>
  <c r="E518" i="4" s="1"/>
  <c r="E519" i="4" a="1"/>
  <c r="E519" i="4" s="1"/>
  <c r="E520" i="4" a="1"/>
  <c r="E520" i="4" s="1"/>
  <c r="E521" i="4" a="1"/>
  <c r="E521" i="4" s="1"/>
  <c r="E522" i="4" a="1"/>
  <c r="E522" i="4" s="1"/>
  <c r="E523" i="4" a="1"/>
  <c r="E523" i="4" s="1"/>
  <c r="E524" i="4" a="1"/>
  <c r="E524" i="4" s="1"/>
  <c r="E525" i="4" a="1"/>
  <c r="E525" i="4" s="1"/>
  <c r="E526" i="4" a="1"/>
  <c r="E526" i="4" s="1"/>
  <c r="E527" i="4" a="1"/>
  <c r="E527" i="4" s="1"/>
  <c r="E528" i="4" a="1"/>
  <c r="E528" i="4" s="1"/>
  <c r="E529" i="4" a="1"/>
  <c r="E529" i="4" s="1"/>
  <c r="E530" i="4" a="1"/>
  <c r="E530" i="4" s="1"/>
  <c r="E531" i="4" a="1"/>
  <c r="E531" i="4" s="1"/>
  <c r="E532" i="4" a="1"/>
  <c r="E532" i="4" s="1"/>
  <c r="E533" i="4" a="1"/>
  <c r="E533" i="4" s="1"/>
  <c r="E534" i="4" a="1"/>
  <c r="E534" i="4" s="1"/>
  <c r="E535" i="4" a="1"/>
  <c r="E535" i="4" s="1"/>
  <c r="E536" i="4" a="1"/>
  <c r="E536" i="4" s="1"/>
  <c r="E537" i="4" a="1"/>
  <c r="E537" i="4" s="1"/>
  <c r="E538" i="4" a="1"/>
  <c r="E538" i="4" s="1"/>
  <c r="E539" i="4" a="1"/>
  <c r="E539" i="4" s="1"/>
  <c r="E540" i="4" a="1"/>
  <c r="E540" i="4" s="1"/>
  <c r="E541" i="4" a="1"/>
  <c r="E541" i="4" s="1"/>
  <c r="E542" i="4" a="1"/>
  <c r="E542" i="4" s="1"/>
  <c r="E543" i="4" a="1"/>
  <c r="E543" i="4" s="1"/>
  <c r="E544" i="4" a="1"/>
  <c r="E544" i="4" s="1"/>
  <c r="E545" i="4" a="1"/>
  <c r="E545" i="4" s="1"/>
  <c r="E546" i="4" a="1"/>
  <c r="E546" i="4" s="1"/>
  <c r="E547" i="4" a="1"/>
  <c r="E547" i="4" s="1"/>
  <c r="E548" i="4" a="1"/>
  <c r="E548" i="4" s="1"/>
  <c r="E549" i="4" a="1"/>
  <c r="E549" i="4" s="1"/>
  <c r="E550" i="4" a="1"/>
  <c r="E550" i="4" s="1"/>
  <c r="E551" i="4" a="1"/>
  <c r="E551" i="4" s="1"/>
  <c r="E552" i="4" a="1"/>
  <c r="E552" i="4" s="1"/>
  <c r="E553" i="4" a="1"/>
  <c r="E553" i="4" s="1"/>
  <c r="E554" i="4" a="1"/>
  <c r="E554" i="4" s="1"/>
  <c r="E555" i="4" a="1"/>
  <c r="E555" i="4" s="1"/>
  <c r="E556" i="4" a="1"/>
  <c r="E556" i="4" s="1"/>
  <c r="E557" i="4" a="1"/>
  <c r="E557" i="4" s="1"/>
  <c r="E558" i="4" a="1"/>
  <c r="E558" i="4" s="1"/>
  <c r="E559" i="4" a="1"/>
  <c r="E559" i="4" s="1"/>
  <c r="E560" i="4" a="1"/>
  <c r="E560" i="4" s="1"/>
  <c r="E561" i="4" a="1"/>
  <c r="E561" i="4" s="1"/>
  <c r="E562" i="4" a="1"/>
  <c r="E562" i="4" s="1"/>
  <c r="E563" i="4" a="1"/>
  <c r="E563" i="4" s="1"/>
  <c r="E564" i="4" a="1"/>
  <c r="E564" i="4" s="1"/>
  <c r="E565" i="4" a="1"/>
  <c r="E565" i="4" s="1"/>
  <c r="E566" i="4" a="1"/>
  <c r="E566" i="4" s="1"/>
  <c r="E567" i="4" a="1"/>
  <c r="E567" i="4" s="1"/>
  <c r="E568" i="4" a="1"/>
  <c r="E568" i="4" s="1"/>
  <c r="E569" i="4" a="1"/>
  <c r="E569" i="4" s="1"/>
  <c r="E570" i="4" a="1"/>
  <c r="E570" i="4" s="1"/>
  <c r="E571" i="4" a="1"/>
  <c r="E571" i="4" s="1"/>
  <c r="E572" i="4" a="1"/>
  <c r="E572" i="4" s="1"/>
  <c r="E573" i="4" a="1"/>
  <c r="E573" i="4" s="1"/>
  <c r="E574" i="4" a="1"/>
  <c r="E574" i="4" s="1"/>
  <c r="E575" i="4" a="1"/>
  <c r="E575" i="4" s="1"/>
  <c r="E576" i="4" a="1"/>
  <c r="E576" i="4" s="1"/>
  <c r="E577" i="4" a="1"/>
  <c r="E577" i="4" s="1"/>
  <c r="E578" i="4" a="1"/>
  <c r="E578" i="4" s="1"/>
  <c r="E579" i="4" a="1"/>
  <c r="E579" i="4" s="1"/>
  <c r="E580" i="4" a="1"/>
  <c r="E580" i="4" s="1"/>
  <c r="W174" i="4" a="1"/>
  <c r="W174" i="4" s="1"/>
  <c r="W175" i="4" a="1"/>
  <c r="W175" i="4" s="1"/>
  <c r="W31" i="4" a="1"/>
  <c r="W31" i="4" s="1"/>
  <c r="W32" i="4" a="1"/>
  <c r="W32" i="4" s="1"/>
  <c r="W33" i="4" a="1"/>
  <c r="W33" i="4" s="1"/>
  <c r="W45" i="4" a="1"/>
  <c r="W45" i="4" s="1"/>
  <c r="W34" i="4" a="1"/>
  <c r="W34" i="4" s="1"/>
  <c r="W35" i="4" a="1"/>
  <c r="W35" i="4" s="1"/>
  <c r="W36" i="4" a="1"/>
  <c r="W36" i="4" s="1"/>
  <c r="W37" i="4" a="1"/>
  <c r="W37" i="4" s="1"/>
  <c r="W38" i="4" a="1"/>
  <c r="W38" i="4" s="1"/>
  <c r="W39" i="4" a="1"/>
  <c r="W39" i="4" s="1"/>
  <c r="W40" i="4" a="1"/>
  <c r="W40" i="4" s="1"/>
  <c r="W41" i="4" a="1"/>
  <c r="W41" i="4" s="1"/>
  <c r="W42" i="4" a="1"/>
  <c r="W42" i="4" s="1"/>
  <c r="W43" i="4" a="1"/>
  <c r="W43" i="4" s="1"/>
  <c r="W44" i="4" a="1"/>
  <c r="W44" i="4" s="1"/>
  <c r="W114" i="4" a="1"/>
  <c r="W114" i="4" s="1"/>
  <c r="W115" i="4" a="1"/>
  <c r="W115" i="4" s="1"/>
  <c r="W116" i="4" a="1"/>
  <c r="W116" i="4" s="1"/>
  <c r="W176" i="4" a="1"/>
  <c r="W176" i="4" s="1"/>
  <c r="W177" i="4" a="1"/>
  <c r="W177" i="4" s="1"/>
  <c r="W178" i="4" a="1"/>
  <c r="W178" i="4" s="1"/>
  <c r="W179" i="4" a="1"/>
  <c r="W179" i="4" s="1"/>
  <c r="W180" i="4" a="1"/>
  <c r="W180" i="4" s="1"/>
  <c r="W181" i="4" a="1"/>
  <c r="W181" i="4" s="1"/>
  <c r="W182" i="4" a="1"/>
  <c r="W182" i="4" s="1"/>
  <c r="W183" i="4" a="1"/>
  <c r="W183" i="4" s="1"/>
  <c r="W184" i="4" a="1"/>
  <c r="W184" i="4" s="1"/>
  <c r="W56" i="4" a="1"/>
  <c r="W56" i="4" s="1"/>
  <c r="U56" i="4" s="1"/>
  <c r="W57" i="4" a="1"/>
  <c r="W57" i="4" s="1"/>
  <c r="V57" i="4" s="1"/>
  <c r="D57" i="4" s="1" a="1"/>
  <c r="D57" i="4" s="1"/>
  <c r="W58" i="4" a="1"/>
  <c r="W58" i="4" s="1"/>
  <c r="U58" i="4" s="1"/>
  <c r="W59" i="4" a="1"/>
  <c r="W59" i="4" s="1"/>
  <c r="U59" i="4" s="1"/>
  <c r="W60" i="4" a="1"/>
  <c r="W60" i="4" s="1"/>
  <c r="U60" i="4" s="1"/>
  <c r="W61" i="4" a="1"/>
  <c r="W61" i="4" s="1"/>
  <c r="V61" i="4" s="1"/>
  <c r="W62" i="4" a="1"/>
  <c r="W62" i="4" s="1"/>
  <c r="U62" i="4" s="1"/>
  <c r="W63" i="4" a="1"/>
  <c r="W63" i="4" s="1"/>
  <c r="U63" i="4" s="1"/>
  <c r="W64" i="4" a="1"/>
  <c r="W64" i="4" s="1"/>
  <c r="U64" i="4" s="1"/>
  <c r="W65" i="4" a="1"/>
  <c r="W65" i="4" s="1"/>
  <c r="V65" i="4" s="1"/>
  <c r="D65" i="4" s="1" a="1"/>
  <c r="D65" i="4" s="1"/>
  <c r="W66" i="4" a="1"/>
  <c r="W66" i="4" s="1"/>
  <c r="U66" i="4" s="1"/>
  <c r="W67" i="4" a="1"/>
  <c r="W67" i="4" s="1"/>
  <c r="U67" i="4" s="1"/>
  <c r="W206" i="4" a="1"/>
  <c r="W206" i="4" s="1"/>
  <c r="U206" i="4" s="1"/>
  <c r="W207" i="4" a="1"/>
  <c r="W207" i="4" s="1"/>
  <c r="V207" i="4" s="1"/>
  <c r="W208" i="4" a="1"/>
  <c r="W208" i="4" s="1"/>
  <c r="U208" i="4" s="1"/>
  <c r="W209" i="4" a="1"/>
  <c r="W209" i="4" s="1"/>
  <c r="U209" i="4" s="1"/>
  <c r="W210" i="4" a="1"/>
  <c r="W210" i="4" s="1"/>
  <c r="U210" i="4" s="1"/>
  <c r="W211" i="4" a="1"/>
  <c r="W211" i="4" s="1"/>
  <c r="V211" i="4" s="1"/>
  <c r="D211" i="4" s="1" a="1"/>
  <c r="D211" i="4" s="1"/>
  <c r="W212" i="4" a="1"/>
  <c r="W212" i="4" s="1"/>
  <c r="U212" i="4" s="1"/>
  <c r="W213" i="4" a="1"/>
  <c r="W213" i="4" s="1"/>
  <c r="U213" i="4" s="1"/>
  <c r="W214" i="4" a="1"/>
  <c r="W214" i="4" s="1"/>
  <c r="U214" i="4" s="1"/>
  <c r="W215" i="4" a="1"/>
  <c r="W215" i="4" s="1"/>
  <c r="V215" i="4" s="1"/>
  <c r="D215" i="4" s="1" a="1"/>
  <c r="D215" i="4" s="1"/>
  <c r="W216" i="4" a="1"/>
  <c r="W216" i="4" s="1"/>
  <c r="U216" i="4" s="1"/>
  <c r="W217" i="4" a="1"/>
  <c r="W217" i="4" s="1"/>
  <c r="U217" i="4" s="1"/>
  <c r="W218" i="4" a="1"/>
  <c r="W218" i="4" s="1"/>
  <c r="W219" i="4" a="1"/>
  <c r="W219" i="4" s="1"/>
  <c r="V219" i="4" s="1"/>
  <c r="W220" i="4" a="1"/>
  <c r="W220" i="4" s="1"/>
  <c r="V220" i="4" s="1"/>
  <c r="W221" i="4" a="1"/>
  <c r="W221" i="4" s="1"/>
  <c r="W222" i="4" a="1"/>
  <c r="W222" i="4" s="1"/>
  <c r="U222" i="4" s="1"/>
  <c r="W223" i="4" a="1"/>
  <c r="W223" i="4" s="1"/>
  <c r="U223" i="4" s="1"/>
  <c r="W224" i="4" a="1"/>
  <c r="W224" i="4" s="1"/>
  <c r="U224" i="4" s="1"/>
  <c r="W225" i="4" a="1"/>
  <c r="W225" i="4" s="1"/>
  <c r="U225" i="4" s="1"/>
  <c r="W226" i="4" a="1"/>
  <c r="W226" i="4" s="1"/>
  <c r="U226" i="4" s="1"/>
  <c r="W227" i="4" a="1"/>
  <c r="W227" i="4" s="1"/>
  <c r="U227" i="4" s="1"/>
  <c r="W228" i="4" a="1"/>
  <c r="W228" i="4" s="1"/>
  <c r="U228" i="4" s="1"/>
  <c r="W229" i="4" a="1"/>
  <c r="W229" i="4" s="1"/>
  <c r="W230" i="4" a="1"/>
  <c r="W230" i="4" s="1"/>
  <c r="U230" i="4" s="1"/>
  <c r="W231" i="4" a="1"/>
  <c r="W231" i="4" s="1"/>
  <c r="U231" i="4" s="1"/>
  <c r="W232" i="4" a="1"/>
  <c r="W232" i="4" s="1"/>
  <c r="U232" i="4" s="1"/>
  <c r="W233" i="4" a="1"/>
  <c r="W233" i="4" s="1"/>
  <c r="U233" i="4" s="1"/>
  <c r="W234" i="4" a="1"/>
  <c r="W234" i="4" s="1"/>
  <c r="U234" i="4" s="1"/>
  <c r="W235" i="4" a="1"/>
  <c r="W235" i="4" s="1"/>
  <c r="W236" i="4" a="1"/>
  <c r="W236" i="4" s="1"/>
  <c r="U236" i="4" s="1"/>
  <c r="W237" i="4" a="1"/>
  <c r="W237" i="4" s="1"/>
  <c r="W238" i="4" a="1"/>
  <c r="W238" i="4" s="1"/>
  <c r="U238" i="4" s="1"/>
  <c r="W239" i="4" a="1"/>
  <c r="W239" i="4" s="1"/>
  <c r="U239" i="4" s="1"/>
  <c r="W240" i="4" a="1"/>
  <c r="W240" i="4" s="1"/>
  <c r="U240" i="4" s="1"/>
  <c r="W241" i="4" a="1"/>
  <c r="W241" i="4" s="1"/>
  <c r="W242" i="4" a="1"/>
  <c r="W242" i="4" s="1"/>
  <c r="U242" i="4" s="1"/>
  <c r="W243" i="4" a="1"/>
  <c r="W243" i="4" s="1"/>
  <c r="U243" i="4" s="1"/>
  <c r="W244" i="4" a="1"/>
  <c r="W244" i="4" s="1"/>
  <c r="U244" i="4" s="1"/>
  <c r="W245" i="4" a="1"/>
  <c r="W245" i="4" s="1"/>
  <c r="W246" i="4" a="1"/>
  <c r="W246" i="4" s="1"/>
  <c r="U246" i="4" s="1"/>
  <c r="W247" i="4" a="1"/>
  <c r="W247" i="4" s="1"/>
  <c r="W248" i="4" a="1"/>
  <c r="W248" i="4" s="1"/>
  <c r="U248" i="4" s="1"/>
  <c r="W249" i="4" a="1"/>
  <c r="W249" i="4" s="1"/>
  <c r="U249" i="4" s="1"/>
  <c r="W250" i="4" a="1"/>
  <c r="W250" i="4" s="1"/>
  <c r="U250" i="4" s="1"/>
  <c r="W251" i="4" a="1"/>
  <c r="W251" i="4" s="1"/>
  <c r="U251" i="4" s="1"/>
  <c r="W252" i="4" a="1"/>
  <c r="W252" i="4" s="1"/>
  <c r="U252" i="4" s="1"/>
  <c r="W253" i="4" a="1"/>
  <c r="W253" i="4" s="1"/>
  <c r="U253" i="4" s="1"/>
  <c r="W254" i="4" a="1"/>
  <c r="W254" i="4" s="1"/>
  <c r="V254" i="4" s="1"/>
  <c r="W255" i="4" a="1"/>
  <c r="W255" i="4" s="1"/>
  <c r="W256" i="4" a="1"/>
  <c r="W256" i="4" s="1"/>
  <c r="W257" i="4" a="1"/>
  <c r="W257" i="4" s="1"/>
  <c r="U257" i="4" s="1"/>
  <c r="W258" i="4" a="1"/>
  <c r="W258" i="4" s="1"/>
  <c r="W259" i="4" a="1"/>
  <c r="W259" i="4" s="1"/>
  <c r="U259" i="4" s="1"/>
  <c r="W260" i="4" a="1"/>
  <c r="W260" i="4" s="1"/>
  <c r="U260" i="4" s="1"/>
  <c r="W261" i="4" a="1"/>
  <c r="W261" i="4" s="1"/>
  <c r="U261" i="4" s="1"/>
  <c r="W262" i="4" a="1"/>
  <c r="W262" i="4" s="1"/>
  <c r="W263" i="4" a="1"/>
  <c r="W263" i="4" s="1"/>
  <c r="W264" i="4" a="1"/>
  <c r="W264" i="4" s="1"/>
  <c r="W265" i="4" a="1"/>
  <c r="W265" i="4" s="1"/>
  <c r="W266" i="4" a="1"/>
  <c r="W266" i="4" s="1"/>
  <c r="V266" i="4" s="1"/>
  <c r="D266" i="4" s="1" a="1"/>
  <c r="D266" i="4" s="1"/>
  <c r="W267" i="4" a="1"/>
  <c r="W267" i="4" s="1"/>
  <c r="W268" i="4" a="1"/>
  <c r="W268" i="4" s="1"/>
  <c r="W269" i="4" a="1"/>
  <c r="W269" i="4" s="1"/>
  <c r="W270" i="4" a="1"/>
  <c r="W270" i="4" s="1"/>
  <c r="W271" i="4" a="1"/>
  <c r="W271" i="4" s="1"/>
  <c r="W272" i="4" a="1"/>
  <c r="W272" i="4" s="1"/>
  <c r="U272" i="4" s="1"/>
  <c r="W273" i="4" a="1"/>
  <c r="W273" i="4" s="1"/>
  <c r="W274" i="4" a="1"/>
  <c r="W274" i="4" s="1"/>
  <c r="V274" i="4" s="1"/>
  <c r="D274" i="4" s="1" a="1"/>
  <c r="D274" i="4" s="1"/>
  <c r="W275" i="4" a="1"/>
  <c r="W275" i="4" s="1"/>
  <c r="U275" i="4" s="1"/>
  <c r="W276" i="4" a="1"/>
  <c r="W276" i="4" s="1"/>
  <c r="U276" i="4" s="1"/>
  <c r="W277" i="4" a="1"/>
  <c r="W277" i="4" s="1"/>
  <c r="W278" i="4" a="1"/>
  <c r="W278" i="4" s="1"/>
  <c r="V278" i="4" s="1"/>
  <c r="D278" i="4" s="1" a="1"/>
  <c r="D278" i="4" s="1"/>
  <c r="W279" i="4" a="1"/>
  <c r="W279" i="4" s="1"/>
  <c r="U279" i="4" s="1"/>
  <c r="W280" i="4" a="1"/>
  <c r="W280" i="4" s="1"/>
  <c r="U280" i="4" s="1"/>
  <c r="W281" i="4" a="1"/>
  <c r="W281" i="4" s="1"/>
  <c r="W282" i="4" a="1"/>
  <c r="W282" i="4" s="1"/>
  <c r="W283" i="4" a="1"/>
  <c r="W283" i="4" s="1"/>
  <c r="W284" i="4" a="1"/>
  <c r="W284" i="4" s="1"/>
  <c r="W285" i="4" a="1"/>
  <c r="W285" i="4" s="1"/>
  <c r="W286" i="4" a="1"/>
  <c r="W286" i="4" s="1"/>
  <c r="W287" i="4" a="1"/>
  <c r="W287" i="4" s="1"/>
  <c r="V287" i="4" s="1"/>
  <c r="W288" i="4" a="1"/>
  <c r="W288" i="4" s="1"/>
  <c r="V288" i="4" s="1"/>
  <c r="W289" i="4" a="1"/>
  <c r="W289" i="4" s="1"/>
  <c r="W290" i="4" a="1"/>
  <c r="W290" i="4" s="1"/>
  <c r="W291" i="4" a="1"/>
  <c r="W291" i="4" s="1"/>
  <c r="V291" i="4" s="1"/>
  <c r="W292" i="4" a="1"/>
  <c r="W292" i="4" s="1"/>
  <c r="V292" i="4" s="1"/>
  <c r="W293" i="4" a="1"/>
  <c r="W293" i="4" s="1"/>
  <c r="W294" i="4" a="1"/>
  <c r="W294" i="4" s="1"/>
  <c r="W295" i="4" a="1"/>
  <c r="W295" i="4" s="1"/>
  <c r="V295" i="4" s="1"/>
  <c r="W296" i="4" a="1"/>
  <c r="W296" i="4" s="1"/>
  <c r="V296" i="4" s="1"/>
  <c r="W297" i="4" a="1"/>
  <c r="W297" i="4" s="1"/>
  <c r="W298" i="4" a="1"/>
  <c r="W298" i="4" s="1"/>
  <c r="V298" i="4" s="1"/>
  <c r="D298" i="4" s="1" a="1"/>
  <c r="D298" i="4" s="1"/>
  <c r="W299" i="4" a="1"/>
  <c r="W299" i="4" s="1"/>
  <c r="V299" i="4" s="1"/>
  <c r="W300" i="4" a="1"/>
  <c r="W300" i="4" s="1"/>
  <c r="V300" i="4" s="1"/>
  <c r="D300" i="4" s="1" a="1"/>
  <c r="D300" i="4" s="1"/>
  <c r="W301" i="4" a="1"/>
  <c r="W301" i="4" s="1"/>
  <c r="W302" i="4" a="1"/>
  <c r="W302" i="4" s="1"/>
  <c r="V302" i="4" s="1"/>
  <c r="D302" i="4" s="1" a="1"/>
  <c r="D302" i="4" s="1"/>
  <c r="W303" i="4" a="1"/>
  <c r="W303" i="4" s="1"/>
  <c r="V303" i="4" s="1"/>
  <c r="W304" i="4" a="1"/>
  <c r="W304" i="4" s="1"/>
  <c r="V304" i="4" s="1"/>
  <c r="W305" i="4" a="1"/>
  <c r="W305" i="4" s="1"/>
  <c r="W306" i="4" a="1"/>
  <c r="W306" i="4" s="1"/>
  <c r="V306" i="4" s="1"/>
  <c r="D306" i="4" s="1" a="1"/>
  <c r="D306" i="4" s="1"/>
  <c r="W307" i="4" a="1"/>
  <c r="W307" i="4" s="1"/>
  <c r="V307" i="4" s="1"/>
  <c r="W308" i="4" a="1"/>
  <c r="W308" i="4" s="1"/>
  <c r="V308" i="4" s="1"/>
  <c r="D308" i="4" s="1" a="1"/>
  <c r="D308" i="4" s="1"/>
  <c r="W309" i="4" a="1"/>
  <c r="W309" i="4" s="1"/>
  <c r="W310" i="4" a="1"/>
  <c r="W310" i="4" s="1"/>
  <c r="V310" i="4" s="1"/>
  <c r="D310" i="4" s="1" a="1"/>
  <c r="D310" i="4" s="1"/>
  <c r="W311" i="4" a="1"/>
  <c r="W311" i="4" s="1"/>
  <c r="V311" i="4" s="1"/>
  <c r="W312" i="4" a="1"/>
  <c r="W312" i="4" s="1"/>
  <c r="V312" i="4" s="1"/>
  <c r="W313" i="4" a="1"/>
  <c r="W313" i="4" s="1"/>
  <c r="W314" i="4" a="1"/>
  <c r="W314" i="4" s="1"/>
  <c r="V314" i="4" s="1"/>
  <c r="D314" i="4" s="1" a="1"/>
  <c r="D314" i="4" s="1"/>
  <c r="W315" i="4" a="1"/>
  <c r="W315" i="4" s="1"/>
  <c r="V315" i="4" s="1"/>
  <c r="D315" i="4" s="1" a="1"/>
  <c r="D315" i="4" s="1"/>
  <c r="W316" i="4" a="1"/>
  <c r="W316" i="4" s="1"/>
  <c r="V316" i="4" s="1"/>
  <c r="W317" i="4" a="1"/>
  <c r="W317" i="4" s="1"/>
  <c r="W318" i="4" a="1"/>
  <c r="W318" i="4" s="1"/>
  <c r="V318" i="4" s="1"/>
  <c r="D318" i="4" s="1" a="1"/>
  <c r="D318" i="4" s="1"/>
  <c r="W319" i="4" a="1"/>
  <c r="W319" i="4" s="1"/>
  <c r="V319" i="4" s="1"/>
  <c r="W320" i="4" a="1"/>
  <c r="W320" i="4" s="1"/>
  <c r="V320" i="4" s="1"/>
  <c r="W321" i="4" a="1"/>
  <c r="W321" i="4" s="1"/>
  <c r="W322" i="4" a="1"/>
  <c r="W322" i="4" s="1"/>
  <c r="V322" i="4" s="1"/>
  <c r="D322" i="4" s="1" a="1"/>
  <c r="D322" i="4" s="1"/>
  <c r="W323" i="4" a="1"/>
  <c r="W323" i="4" s="1"/>
  <c r="W324" i="4" a="1"/>
  <c r="W324" i="4" s="1"/>
  <c r="W325" i="4" a="1"/>
  <c r="W325" i="4" s="1"/>
  <c r="W326" i="4" a="1"/>
  <c r="W326" i="4" s="1"/>
  <c r="V326" i="4" s="1"/>
  <c r="D326" i="4" s="1" a="1"/>
  <c r="D326" i="4" s="1"/>
  <c r="W327" i="4" a="1"/>
  <c r="W327" i="4" s="1"/>
  <c r="W328" i="4" a="1"/>
  <c r="W328" i="4" s="1"/>
  <c r="W329" i="4" a="1"/>
  <c r="W329" i="4" s="1"/>
  <c r="W330" i="4" a="1"/>
  <c r="W330" i="4" s="1"/>
  <c r="V330" i="4" s="1"/>
  <c r="D330" i="4" s="1" a="1"/>
  <c r="D330" i="4" s="1"/>
  <c r="W331" i="4" a="1"/>
  <c r="W331" i="4" s="1"/>
  <c r="W332" i="4" a="1"/>
  <c r="W332" i="4" s="1"/>
  <c r="W333" i="4" a="1"/>
  <c r="W333" i="4" s="1"/>
  <c r="W334" i="4" a="1"/>
  <c r="W334" i="4" s="1"/>
  <c r="V334" i="4" s="1"/>
  <c r="D334" i="4" s="1" a="1"/>
  <c r="D334" i="4" s="1"/>
  <c r="W335" i="4" a="1"/>
  <c r="W335" i="4" s="1"/>
  <c r="W336" i="4" a="1"/>
  <c r="W336" i="4" s="1"/>
  <c r="W337" i="4" a="1"/>
  <c r="W337" i="4" s="1"/>
  <c r="W338" i="4" a="1"/>
  <c r="W338" i="4" s="1"/>
  <c r="V338" i="4" s="1"/>
  <c r="D338" i="4" s="1" a="1"/>
  <c r="D338" i="4" s="1"/>
  <c r="W339" i="4" a="1"/>
  <c r="W339" i="4" s="1"/>
  <c r="W340" i="4" a="1"/>
  <c r="W340" i="4" s="1"/>
  <c r="W341" i="4" a="1"/>
  <c r="W341" i="4" s="1"/>
  <c r="W342" i="4" a="1"/>
  <c r="W342" i="4" s="1"/>
  <c r="V342" i="4" s="1"/>
  <c r="D342" i="4" s="1" a="1"/>
  <c r="D342" i="4" s="1"/>
  <c r="W343" i="4" a="1"/>
  <c r="W343" i="4" s="1"/>
  <c r="W344" i="4" a="1"/>
  <c r="W344" i="4" s="1"/>
  <c r="W345" i="4" a="1"/>
  <c r="W345" i="4" s="1"/>
  <c r="W346" i="4" a="1"/>
  <c r="W346" i="4" s="1"/>
  <c r="W347" i="4" a="1"/>
  <c r="W347" i="4" s="1"/>
  <c r="W348" i="4" a="1"/>
  <c r="W348" i="4" s="1"/>
  <c r="W349" i="4" a="1"/>
  <c r="W349" i="4" s="1"/>
  <c r="W350" i="4" a="1"/>
  <c r="W350" i="4" s="1"/>
  <c r="W351" i="4" a="1"/>
  <c r="W351" i="4" s="1"/>
  <c r="W352" i="4" a="1"/>
  <c r="W352" i="4" s="1"/>
  <c r="W353" i="4" a="1"/>
  <c r="W353" i="4" s="1"/>
  <c r="W354" i="4" a="1"/>
  <c r="W354" i="4" s="1"/>
  <c r="W355" i="4" a="1"/>
  <c r="W355" i="4" s="1"/>
  <c r="W356" i="4" a="1"/>
  <c r="W356" i="4" s="1"/>
  <c r="W357" i="4" a="1"/>
  <c r="W357" i="4" s="1"/>
  <c r="W358" i="4" a="1"/>
  <c r="W358" i="4" s="1"/>
  <c r="W359" i="4" a="1"/>
  <c r="W359" i="4" s="1"/>
  <c r="W360" i="4" a="1"/>
  <c r="W360" i="4" s="1"/>
  <c r="W361" i="4" a="1"/>
  <c r="W361" i="4" s="1"/>
  <c r="W362" i="4" a="1"/>
  <c r="W362" i="4" s="1"/>
  <c r="W363" i="4" a="1"/>
  <c r="W363" i="4" s="1"/>
  <c r="W364" i="4" a="1"/>
  <c r="W364" i="4" s="1"/>
  <c r="W365" i="4" a="1"/>
  <c r="W365" i="4" s="1"/>
  <c r="W366" i="4" a="1"/>
  <c r="W366" i="4" s="1"/>
  <c r="W367" i="4" a="1"/>
  <c r="W367" i="4" s="1"/>
  <c r="W368" i="4" a="1"/>
  <c r="W368" i="4" s="1"/>
  <c r="W369" i="4" a="1"/>
  <c r="W369" i="4" s="1"/>
  <c r="W370" i="4" a="1"/>
  <c r="W370" i="4" s="1"/>
  <c r="W371" i="4" a="1"/>
  <c r="W371" i="4" s="1"/>
  <c r="W372" i="4" a="1"/>
  <c r="W372" i="4" s="1"/>
  <c r="W373" i="4" a="1"/>
  <c r="W373" i="4" s="1"/>
  <c r="W374" i="4" a="1"/>
  <c r="W374" i="4" s="1"/>
  <c r="W375" i="4" a="1"/>
  <c r="W375" i="4" s="1"/>
  <c r="W376" i="4" a="1"/>
  <c r="W376" i="4" s="1"/>
  <c r="W377" i="4" a="1"/>
  <c r="W377" i="4" s="1"/>
  <c r="W378" i="4" a="1"/>
  <c r="W378" i="4" s="1"/>
  <c r="W379" i="4" a="1"/>
  <c r="W379" i="4" s="1"/>
  <c r="W380" i="4" a="1"/>
  <c r="W380" i="4" s="1"/>
  <c r="W381" i="4" a="1"/>
  <c r="W381" i="4" s="1"/>
  <c r="W382" i="4" a="1"/>
  <c r="W382" i="4" s="1"/>
  <c r="W383" i="4" a="1"/>
  <c r="W383" i="4" s="1"/>
  <c r="W384" i="4" a="1"/>
  <c r="W384" i="4" s="1"/>
  <c r="W385" i="4" a="1"/>
  <c r="W385" i="4" s="1"/>
  <c r="W386" i="4" a="1"/>
  <c r="W386" i="4" s="1"/>
  <c r="W387" i="4" a="1"/>
  <c r="W387" i="4" s="1"/>
  <c r="W388" i="4" a="1"/>
  <c r="W388" i="4" s="1"/>
  <c r="W389" i="4" a="1"/>
  <c r="W389" i="4" s="1"/>
  <c r="W390" i="4" a="1"/>
  <c r="W390" i="4" s="1"/>
  <c r="W391" i="4" a="1"/>
  <c r="W391" i="4" s="1"/>
  <c r="W392" i="4" a="1"/>
  <c r="W392" i="4" s="1"/>
  <c r="W393" i="4" a="1"/>
  <c r="W393" i="4" s="1"/>
  <c r="W394" i="4" a="1"/>
  <c r="W394" i="4" s="1"/>
  <c r="W395" i="4" a="1"/>
  <c r="W395" i="4" s="1"/>
  <c r="W396" i="4" a="1"/>
  <c r="W396" i="4" s="1"/>
  <c r="W397" i="4" a="1"/>
  <c r="W397" i="4" s="1"/>
  <c r="W398" i="4" a="1"/>
  <c r="W398" i="4" s="1"/>
  <c r="W399" i="4" a="1"/>
  <c r="W399" i="4" s="1"/>
  <c r="W400" i="4" a="1"/>
  <c r="W400" i="4" s="1"/>
  <c r="W401" i="4" a="1"/>
  <c r="W401" i="4" s="1"/>
  <c r="W402" i="4" a="1"/>
  <c r="W402" i="4" s="1"/>
  <c r="W403" i="4" a="1"/>
  <c r="W403" i="4" s="1"/>
  <c r="W404" i="4" a="1"/>
  <c r="W404" i="4" s="1"/>
  <c r="W405" i="4" a="1"/>
  <c r="W405" i="4" s="1"/>
  <c r="W406" i="4" a="1"/>
  <c r="W406" i="4" s="1"/>
  <c r="U406" i="4" s="1"/>
  <c r="W407" i="4" a="1"/>
  <c r="W407" i="4" s="1"/>
  <c r="V407" i="4" s="1"/>
  <c r="W408" i="4" a="1"/>
  <c r="W408" i="4" s="1"/>
  <c r="W409" i="4" a="1"/>
  <c r="W409" i="4" s="1"/>
  <c r="W410" i="4" a="1"/>
  <c r="W410" i="4" s="1"/>
  <c r="V410" i="4" s="1"/>
  <c r="D410" i="4" s="1" a="1"/>
  <c r="D410" i="4" s="1"/>
  <c r="W411" i="4" a="1"/>
  <c r="W411" i="4" s="1"/>
  <c r="V411" i="4" s="1"/>
  <c r="W412" i="4" a="1"/>
  <c r="W412" i="4" s="1"/>
  <c r="W413" i="4" a="1"/>
  <c r="W413" i="4" s="1"/>
  <c r="W414" i="4" a="1"/>
  <c r="W414" i="4" s="1"/>
  <c r="W415" i="4" a="1"/>
  <c r="W415" i="4" s="1"/>
  <c r="W416" i="4" a="1"/>
  <c r="W416" i="4" s="1"/>
  <c r="W417" i="4" a="1"/>
  <c r="W417" i="4" s="1"/>
  <c r="W418" i="4" a="1"/>
  <c r="W418" i="4" s="1"/>
  <c r="U418" i="4" s="1"/>
  <c r="W419" i="4" a="1"/>
  <c r="W419" i="4" s="1"/>
  <c r="V419" i="4" s="1"/>
  <c r="W420" i="4" a="1"/>
  <c r="W420" i="4" s="1"/>
  <c r="W421" i="4" a="1"/>
  <c r="W421" i="4" s="1"/>
  <c r="W422" i="4" a="1"/>
  <c r="W422" i="4" s="1"/>
  <c r="W423" i="4" a="1"/>
  <c r="W423" i="4" s="1"/>
  <c r="W424" i="4" a="1"/>
  <c r="W424" i="4" s="1"/>
  <c r="W425" i="4" a="1"/>
  <c r="W425" i="4" s="1"/>
  <c r="W426" i="4" a="1"/>
  <c r="W426" i="4" s="1"/>
  <c r="W427" i="4" a="1"/>
  <c r="W427" i="4" s="1"/>
  <c r="W428" i="4" a="1"/>
  <c r="W428" i="4" s="1"/>
  <c r="W429" i="4" a="1"/>
  <c r="W429" i="4" s="1"/>
  <c r="W430" i="4" a="1"/>
  <c r="W430" i="4" s="1"/>
  <c r="W431" i="4" a="1"/>
  <c r="W431" i="4" s="1"/>
  <c r="W432" i="4" a="1"/>
  <c r="W432" i="4" s="1"/>
  <c r="W433" i="4" a="1"/>
  <c r="W433" i="4" s="1"/>
  <c r="W434" i="4" a="1"/>
  <c r="W434" i="4" s="1"/>
  <c r="W435" i="4" a="1"/>
  <c r="W435" i="4" s="1"/>
  <c r="W436" i="4" a="1"/>
  <c r="W436" i="4" s="1"/>
  <c r="W437" i="4" a="1"/>
  <c r="W437" i="4" s="1"/>
  <c r="W438" i="4" a="1"/>
  <c r="W438" i="4" s="1"/>
  <c r="W439" i="4" a="1"/>
  <c r="W439" i="4" s="1"/>
  <c r="W440" i="4" a="1"/>
  <c r="W440" i="4" s="1"/>
  <c r="W441" i="4" a="1"/>
  <c r="W441" i="4" s="1"/>
  <c r="W442" i="4" a="1"/>
  <c r="W442" i="4" s="1"/>
  <c r="W443" i="4" a="1"/>
  <c r="W443" i="4" s="1"/>
  <c r="W444" i="4" a="1"/>
  <c r="W444" i="4" s="1"/>
  <c r="W445" i="4" a="1"/>
  <c r="W445" i="4" s="1"/>
  <c r="W446" i="4" a="1"/>
  <c r="W446" i="4" s="1"/>
  <c r="W447" i="4" a="1"/>
  <c r="W447" i="4" s="1"/>
  <c r="W448" i="4" a="1"/>
  <c r="W448" i="4" s="1"/>
  <c r="W449" i="4" a="1"/>
  <c r="W449" i="4" s="1"/>
  <c r="W450" i="4" a="1"/>
  <c r="W450" i="4" s="1"/>
  <c r="W451" i="4" a="1"/>
  <c r="W451" i="4" s="1"/>
  <c r="W452" i="4" a="1"/>
  <c r="W452" i="4" s="1"/>
  <c r="W453" i="4" a="1"/>
  <c r="W453" i="4" s="1"/>
  <c r="W454" i="4" a="1"/>
  <c r="W454" i="4" s="1"/>
  <c r="W455" i="4" a="1"/>
  <c r="W455" i="4" s="1"/>
  <c r="W456" i="4" a="1"/>
  <c r="W456" i="4" s="1"/>
  <c r="W457" i="4" a="1"/>
  <c r="W457" i="4" s="1"/>
  <c r="W458" i="4" a="1"/>
  <c r="W458" i="4" s="1"/>
  <c r="W459" i="4" a="1"/>
  <c r="W459" i="4" s="1"/>
  <c r="W460" i="4" a="1"/>
  <c r="W460" i="4" s="1"/>
  <c r="W461" i="4" a="1"/>
  <c r="W461" i="4" s="1"/>
  <c r="W462" i="4" a="1"/>
  <c r="W462" i="4" s="1"/>
  <c r="W463" i="4" a="1"/>
  <c r="W463" i="4" s="1"/>
  <c r="W464" i="4" a="1"/>
  <c r="W464" i="4" s="1"/>
  <c r="W465" i="4" a="1"/>
  <c r="W465" i="4" s="1"/>
  <c r="W466" i="4" a="1"/>
  <c r="W466" i="4" s="1"/>
  <c r="W467" i="4" a="1"/>
  <c r="W467" i="4" s="1"/>
  <c r="W468" i="4" a="1"/>
  <c r="W468" i="4" s="1"/>
  <c r="W469" i="4" a="1"/>
  <c r="W469" i="4" s="1"/>
  <c r="W470" i="4" a="1"/>
  <c r="W470" i="4" s="1"/>
  <c r="W471" i="4" a="1"/>
  <c r="W471" i="4" s="1"/>
  <c r="W472" i="4" a="1"/>
  <c r="W472" i="4" s="1"/>
  <c r="W473" i="4" a="1"/>
  <c r="W473" i="4" s="1"/>
  <c r="W474" i="4" a="1"/>
  <c r="W474" i="4" s="1"/>
  <c r="W475" i="4" a="1"/>
  <c r="W475" i="4" s="1"/>
  <c r="W476" i="4" a="1"/>
  <c r="W476" i="4" s="1"/>
  <c r="W477" i="4" a="1"/>
  <c r="W477" i="4" s="1"/>
  <c r="W478" i="4" a="1"/>
  <c r="W478" i="4" s="1"/>
  <c r="W479" i="4" a="1"/>
  <c r="W479" i="4" s="1"/>
  <c r="W480" i="4" a="1"/>
  <c r="W480" i="4" s="1"/>
  <c r="W481" i="4" a="1"/>
  <c r="W481" i="4" s="1"/>
  <c r="W482" i="4" a="1"/>
  <c r="W482" i="4" s="1"/>
  <c r="W483" i="4" a="1"/>
  <c r="W483" i="4" s="1"/>
  <c r="W484" i="4" a="1"/>
  <c r="W484" i="4" s="1"/>
  <c r="W485" i="4" a="1"/>
  <c r="W485" i="4" s="1"/>
  <c r="W486" i="4" a="1"/>
  <c r="W486" i="4" s="1"/>
  <c r="W487" i="4" a="1"/>
  <c r="W487" i="4" s="1"/>
  <c r="W488" i="4" a="1"/>
  <c r="W488" i="4" s="1"/>
  <c r="W489" i="4" a="1"/>
  <c r="W489" i="4" s="1"/>
  <c r="W490" i="4" a="1"/>
  <c r="W490" i="4" s="1"/>
  <c r="W491" i="4" a="1"/>
  <c r="W491" i="4" s="1"/>
  <c r="W492" i="4" a="1"/>
  <c r="W492" i="4" s="1"/>
  <c r="W493" i="4" a="1"/>
  <c r="W493" i="4" s="1"/>
  <c r="W494" i="4" a="1"/>
  <c r="W494" i="4" s="1"/>
  <c r="W495" i="4" a="1"/>
  <c r="W495" i="4" s="1"/>
  <c r="W496" i="4" a="1"/>
  <c r="W496" i="4" s="1"/>
  <c r="W497" i="4" a="1"/>
  <c r="W497" i="4" s="1"/>
  <c r="W498" i="4" a="1"/>
  <c r="W498" i="4" s="1"/>
  <c r="W499" i="4" a="1"/>
  <c r="W499" i="4" s="1"/>
  <c r="W500" i="4" a="1"/>
  <c r="W500" i="4" s="1"/>
  <c r="W501" i="4" a="1"/>
  <c r="W501" i="4" s="1"/>
  <c r="W502" i="4" a="1"/>
  <c r="W502" i="4" s="1"/>
  <c r="W503" i="4" a="1"/>
  <c r="W503" i="4" s="1"/>
  <c r="W504" i="4" a="1"/>
  <c r="W504" i="4" s="1"/>
  <c r="W505" i="4" a="1"/>
  <c r="W505" i="4" s="1"/>
  <c r="W506" i="4" a="1"/>
  <c r="W506" i="4" s="1"/>
  <c r="W507" i="4" a="1"/>
  <c r="W507" i="4" s="1"/>
  <c r="W508" i="4" a="1"/>
  <c r="W508" i="4" s="1"/>
  <c r="W509" i="4" a="1"/>
  <c r="W509" i="4" s="1"/>
  <c r="W510" i="4" a="1"/>
  <c r="W510" i="4" s="1"/>
  <c r="W511" i="4" a="1"/>
  <c r="W511" i="4" s="1"/>
  <c r="W512" i="4" a="1"/>
  <c r="W512" i="4" s="1"/>
  <c r="W513" i="4" a="1"/>
  <c r="W513" i="4" s="1"/>
  <c r="W514" i="4" a="1"/>
  <c r="W514" i="4" s="1"/>
  <c r="W515" i="4" a="1"/>
  <c r="W515" i="4" s="1"/>
  <c r="W516" i="4" a="1"/>
  <c r="W516" i="4" s="1"/>
  <c r="W517" i="4" a="1"/>
  <c r="W517" i="4" s="1"/>
  <c r="W518" i="4" a="1"/>
  <c r="W518" i="4" s="1"/>
  <c r="W519" i="4" a="1"/>
  <c r="W519" i="4" s="1"/>
  <c r="W520" i="4" a="1"/>
  <c r="W520" i="4" s="1"/>
  <c r="W521" i="4" a="1"/>
  <c r="W521" i="4" s="1"/>
  <c r="W522" i="4" a="1"/>
  <c r="W522" i="4" s="1"/>
  <c r="W523" i="4" a="1"/>
  <c r="W523" i="4" s="1"/>
  <c r="W524" i="4" a="1"/>
  <c r="W524" i="4" s="1"/>
  <c r="W525" i="4" a="1"/>
  <c r="W525" i="4" s="1"/>
  <c r="W526" i="4" a="1"/>
  <c r="W526" i="4" s="1"/>
  <c r="W527" i="4" a="1"/>
  <c r="W527" i="4" s="1"/>
  <c r="W528" i="4" a="1"/>
  <c r="W528" i="4" s="1"/>
  <c r="W529" i="4" a="1"/>
  <c r="W529" i="4" s="1"/>
  <c r="W530" i="4" a="1"/>
  <c r="W530" i="4" s="1"/>
  <c r="W531" i="4" a="1"/>
  <c r="W531" i="4" s="1"/>
  <c r="W532" i="4" a="1"/>
  <c r="W532" i="4" s="1"/>
  <c r="W533" i="4" a="1"/>
  <c r="W533" i="4" s="1"/>
  <c r="W534" i="4" a="1"/>
  <c r="W534" i="4" s="1"/>
  <c r="W535" i="4" a="1"/>
  <c r="W535" i="4" s="1"/>
  <c r="W536" i="4" a="1"/>
  <c r="W536" i="4" s="1"/>
  <c r="W537" i="4" a="1"/>
  <c r="W537" i="4" s="1"/>
  <c r="W538" i="4" a="1"/>
  <c r="W538" i="4" s="1"/>
  <c r="W539" i="4" a="1"/>
  <c r="W539" i="4" s="1"/>
  <c r="W540" i="4" a="1"/>
  <c r="W540" i="4" s="1"/>
  <c r="W541" i="4" a="1"/>
  <c r="W541" i="4" s="1"/>
  <c r="W542" i="4" a="1"/>
  <c r="W542" i="4" s="1"/>
  <c r="W543" i="4" a="1"/>
  <c r="W543" i="4" s="1"/>
  <c r="W544" i="4" a="1"/>
  <c r="W544" i="4" s="1"/>
  <c r="W545" i="4" a="1"/>
  <c r="W545" i="4" s="1"/>
  <c r="W546" i="4" a="1"/>
  <c r="W546" i="4" s="1"/>
  <c r="W547" i="4" a="1"/>
  <c r="W547" i="4" s="1"/>
  <c r="W548" i="4" a="1"/>
  <c r="W548" i="4" s="1"/>
  <c r="W549" i="4" a="1"/>
  <c r="W549" i="4" s="1"/>
  <c r="W550" i="4" a="1"/>
  <c r="W550" i="4" s="1"/>
  <c r="W551" i="4" a="1"/>
  <c r="W551" i="4" s="1"/>
  <c r="W552" i="4" a="1"/>
  <c r="W552" i="4" s="1"/>
  <c r="W553" i="4" a="1"/>
  <c r="W553" i="4" s="1"/>
  <c r="W554" i="4" a="1"/>
  <c r="W554" i="4" s="1"/>
  <c r="W555" i="4" a="1"/>
  <c r="W555" i="4" s="1"/>
  <c r="W556" i="4" a="1"/>
  <c r="W556" i="4" s="1"/>
  <c r="W557" i="4" a="1"/>
  <c r="W557" i="4" s="1"/>
  <c r="W558" i="4" a="1"/>
  <c r="W558" i="4" s="1"/>
  <c r="W559" i="4" a="1"/>
  <c r="W559" i="4" s="1"/>
  <c r="W560" i="4" a="1"/>
  <c r="W560" i="4" s="1"/>
  <c r="W561" i="4" a="1"/>
  <c r="W561" i="4" s="1"/>
  <c r="W562" i="4" a="1"/>
  <c r="W562" i="4" s="1"/>
  <c r="W563" i="4" a="1"/>
  <c r="W563" i="4" s="1"/>
  <c r="W564" i="4" a="1"/>
  <c r="W564" i="4" s="1"/>
  <c r="W565" i="4" a="1"/>
  <c r="W565" i="4" s="1"/>
  <c r="W566" i="4" a="1"/>
  <c r="W566" i="4" s="1"/>
  <c r="W567" i="4" a="1"/>
  <c r="W567" i="4" s="1"/>
  <c r="W568" i="4" a="1"/>
  <c r="W568" i="4" s="1"/>
  <c r="W569" i="4" a="1"/>
  <c r="W569" i="4" s="1"/>
  <c r="W570" i="4" a="1"/>
  <c r="W570" i="4" s="1"/>
  <c r="W571" i="4" a="1"/>
  <c r="W571" i="4" s="1"/>
  <c r="W572" i="4" a="1"/>
  <c r="W572" i="4" s="1"/>
  <c r="W573" i="4" a="1"/>
  <c r="W573" i="4" s="1"/>
  <c r="W574" i="4" a="1"/>
  <c r="W574" i="4" s="1"/>
  <c r="W575" i="4" a="1"/>
  <c r="W575" i="4" s="1"/>
  <c r="W576" i="4" a="1"/>
  <c r="W576" i="4" s="1"/>
  <c r="W577" i="4" a="1"/>
  <c r="W577" i="4" s="1"/>
  <c r="W578" i="4" a="1"/>
  <c r="W578" i="4" s="1"/>
  <c r="W579" i="4" a="1"/>
  <c r="W579" i="4" s="1"/>
  <c r="W580" i="4" a="1"/>
  <c r="W580" i="4" s="1"/>
  <c r="W581" i="4" a="1"/>
  <c r="W581" i="4" s="1"/>
  <c r="U581" i="4" s="1"/>
  <c r="W582" i="4" a="1"/>
  <c r="W582" i="4" s="1"/>
  <c r="U582" i="4" s="1"/>
  <c r="W583" i="4" a="1"/>
  <c r="W583" i="4" s="1"/>
  <c r="W584" i="4" a="1"/>
  <c r="W584" i="4" s="1"/>
  <c r="U584" i="4" s="1"/>
  <c r="W585" i="4" a="1"/>
  <c r="W585" i="4" s="1"/>
  <c r="U585" i="4" s="1"/>
  <c r="W586" i="4" a="1"/>
  <c r="W586" i="4" s="1"/>
  <c r="W587" i="4" a="1"/>
  <c r="W587" i="4" s="1"/>
  <c r="W588" i="4" a="1"/>
  <c r="W588" i="4" s="1"/>
  <c r="U588" i="4" s="1"/>
  <c r="W589" i="4" a="1"/>
  <c r="W589" i="4" s="1"/>
  <c r="U589" i="4" s="1"/>
  <c r="W590" i="4" a="1"/>
  <c r="W590" i="4" s="1"/>
  <c r="W591" i="4" a="1"/>
  <c r="W591" i="4" s="1"/>
  <c r="W592" i="4" a="1"/>
  <c r="W592" i="4" s="1"/>
  <c r="U592" i="4" s="1"/>
  <c r="W593" i="4" a="1"/>
  <c r="W593" i="4" s="1"/>
  <c r="U593" i="4" s="1"/>
  <c r="W594" i="4" a="1"/>
  <c r="W594" i="4" s="1"/>
  <c r="U594" i="4" s="1"/>
  <c r="W595" i="4" a="1"/>
  <c r="W595" i="4" s="1"/>
  <c r="U595" i="4" s="1"/>
  <c r="W596" i="4" a="1"/>
  <c r="W596" i="4" s="1"/>
  <c r="W597" i="4" a="1"/>
  <c r="W597" i="4" s="1"/>
  <c r="U597" i="4" s="1"/>
  <c r="W598" i="4" a="1"/>
  <c r="W598" i="4" s="1"/>
  <c r="U598" i="4" s="1"/>
  <c r="W599" i="4" a="1"/>
  <c r="W599" i="4" s="1"/>
  <c r="U599" i="4" s="1"/>
  <c r="W600" i="4" a="1"/>
  <c r="W600" i="4" s="1"/>
  <c r="U600" i="4" s="1"/>
  <c r="W601" i="4" a="1"/>
  <c r="W601" i="4" s="1"/>
  <c r="U601" i="4" s="1"/>
  <c r="W602" i="4" a="1"/>
  <c r="W602" i="4" s="1"/>
  <c r="U602" i="4" s="1"/>
  <c r="W603" i="4" a="1"/>
  <c r="W603" i="4" s="1"/>
  <c r="W604" i="4" a="1"/>
  <c r="W604" i="4" s="1"/>
  <c r="U604" i="4" s="1"/>
  <c r="W605" i="4" a="1"/>
  <c r="W605" i="4" s="1"/>
  <c r="U605" i="4" s="1"/>
  <c r="W606" i="4" a="1"/>
  <c r="W606" i="4" s="1"/>
  <c r="U606" i="4" s="1"/>
  <c r="W607" i="4" a="1"/>
  <c r="W607" i="4" s="1"/>
  <c r="W608" i="4" a="1"/>
  <c r="W608" i="4" s="1"/>
  <c r="U608" i="4" s="1"/>
  <c r="W609" i="4" a="1"/>
  <c r="W609" i="4" s="1"/>
  <c r="U609" i="4" s="1"/>
  <c r="W610" i="4" a="1"/>
  <c r="W610" i="4" s="1"/>
  <c r="U610" i="4" s="1"/>
  <c r="W611" i="4" a="1"/>
  <c r="W611" i="4" s="1"/>
  <c r="U611" i="4" s="1"/>
  <c r="W612" i="4" a="1"/>
  <c r="W612" i="4" s="1"/>
  <c r="W613" i="4" a="1"/>
  <c r="W613" i="4" s="1"/>
  <c r="U613" i="4" s="1"/>
  <c r="W614" i="4" a="1"/>
  <c r="W614" i="4" s="1"/>
  <c r="U614" i="4" s="1"/>
  <c r="W615" i="4" a="1"/>
  <c r="W615" i="4" s="1"/>
  <c r="W616" i="4" a="1"/>
  <c r="W616" i="4" s="1"/>
  <c r="U616" i="4" s="1"/>
  <c r="W617" i="4" a="1"/>
  <c r="W617" i="4" s="1"/>
  <c r="U617" i="4" s="1"/>
  <c r="W618" i="4" a="1"/>
  <c r="W618" i="4" s="1"/>
  <c r="W619" i="4" a="1"/>
  <c r="W619" i="4" s="1"/>
  <c r="U619" i="4" s="1"/>
  <c r="W620" i="4" a="1"/>
  <c r="W620" i="4" s="1"/>
  <c r="U620" i="4" s="1"/>
  <c r="W621" i="4" a="1"/>
  <c r="W621" i="4" s="1"/>
  <c r="U621" i="4" s="1"/>
  <c r="W622" i="4" a="1"/>
  <c r="W622" i="4" s="1"/>
  <c r="W623" i="4" a="1"/>
  <c r="W623" i="4" s="1"/>
  <c r="W624" i="4" a="1"/>
  <c r="W624" i="4" s="1"/>
  <c r="U624" i="4" s="1"/>
  <c r="W625" i="4" a="1"/>
  <c r="W625" i="4" s="1"/>
  <c r="U625" i="4" s="1"/>
  <c r="W626" i="4" a="1"/>
  <c r="W626" i="4" s="1"/>
  <c r="U626" i="4" s="1"/>
  <c r="W627" i="4" a="1"/>
  <c r="W627" i="4" s="1"/>
  <c r="W628" i="4" a="1"/>
  <c r="W628" i="4" s="1"/>
  <c r="W629" i="4" a="1"/>
  <c r="W629" i="4" s="1"/>
  <c r="U629" i="4" s="1"/>
  <c r="W630" i="4" a="1"/>
  <c r="W630" i="4" s="1"/>
  <c r="U630" i="4" s="1"/>
  <c r="W631" i="4" a="1"/>
  <c r="W631" i="4" s="1"/>
  <c r="W632" i="4" a="1"/>
  <c r="W632" i="4" s="1"/>
  <c r="U632" i="4" s="1"/>
  <c r="W633" i="4" a="1"/>
  <c r="W633" i="4" s="1"/>
  <c r="U633" i="4" s="1"/>
  <c r="W634" i="4" a="1"/>
  <c r="W634" i="4" s="1"/>
  <c r="W635" i="4" a="1"/>
  <c r="W635" i="4" s="1"/>
  <c r="U635" i="4" s="1"/>
  <c r="W636" i="4" a="1"/>
  <c r="W636" i="4" s="1"/>
  <c r="U636" i="4" s="1"/>
  <c r="W637" i="4" a="1"/>
  <c r="W637" i="4" s="1"/>
  <c r="U637" i="4" s="1"/>
  <c r="W638" i="4" a="1"/>
  <c r="W638" i="4" s="1"/>
  <c r="W639" i="4" a="1"/>
  <c r="W639" i="4" s="1"/>
  <c r="W640" i="4" a="1"/>
  <c r="W640" i="4" s="1"/>
  <c r="U640" i="4" s="1"/>
  <c r="W641" i="4" a="1"/>
  <c r="W641" i="4" s="1"/>
  <c r="U641" i="4" s="1"/>
  <c r="W642" i="4" a="1"/>
  <c r="W642" i="4" s="1"/>
  <c r="U642" i="4" s="1"/>
  <c r="W643" i="4" a="1"/>
  <c r="W643" i="4" s="1"/>
  <c r="W644" i="4" a="1"/>
  <c r="W644" i="4" s="1"/>
  <c r="W645" i="4" a="1"/>
  <c r="W645" i="4" s="1"/>
  <c r="U645" i="4" s="1"/>
  <c r="W646" i="4" a="1"/>
  <c r="W646" i="4" s="1"/>
  <c r="U646" i="4" s="1"/>
  <c r="W647" i="4" a="1"/>
  <c r="W647" i="4" s="1"/>
  <c r="W648" i="4" a="1"/>
  <c r="W648" i="4" s="1"/>
  <c r="W649" i="4" a="1"/>
  <c r="W649" i="4" s="1"/>
  <c r="U649" i="4" s="1"/>
  <c r="W650" i="4" a="1"/>
  <c r="W650" i="4" s="1"/>
  <c r="W651" i="4" a="1"/>
  <c r="W651" i="4" s="1"/>
  <c r="W652" i="4" a="1"/>
  <c r="W652" i="4" s="1"/>
  <c r="U652" i="4" s="1"/>
  <c r="W653" i="4" a="1"/>
  <c r="W653" i="4" s="1"/>
  <c r="U653" i="4" s="1"/>
  <c r="W654" i="4" a="1"/>
  <c r="W654" i="4" s="1"/>
  <c r="U654" i="4" s="1"/>
  <c r="W655" i="4" a="1"/>
  <c r="W655" i="4" s="1"/>
  <c r="W656" i="4" a="1"/>
  <c r="W656" i="4" s="1"/>
  <c r="U656" i="4" s="1"/>
  <c r="W657" i="4" a="1"/>
  <c r="W657" i="4" s="1"/>
  <c r="U657" i="4" s="1"/>
  <c r="W658" i="4" a="1"/>
  <c r="W658" i="4" s="1"/>
  <c r="U658" i="4" s="1"/>
  <c r="W659" i="4" a="1"/>
  <c r="W659" i="4" s="1"/>
  <c r="U659" i="4" s="1"/>
  <c r="W660" i="4" a="1"/>
  <c r="W660" i="4" s="1"/>
  <c r="W661" i="4" a="1"/>
  <c r="W661" i="4" s="1"/>
  <c r="U661" i="4" s="1"/>
  <c r="W662" i="4" a="1"/>
  <c r="W662" i="4" s="1"/>
  <c r="U662" i="4" s="1"/>
  <c r="W663" i="4" a="1"/>
  <c r="W663" i="4" s="1"/>
  <c r="U663" i="4" s="1"/>
  <c r="W664" i="4" a="1"/>
  <c r="W664" i="4" s="1"/>
  <c r="W665" i="4" a="1"/>
  <c r="W665" i="4" s="1"/>
  <c r="U665" i="4" s="1"/>
  <c r="W666" i="4" a="1"/>
  <c r="W666" i="4" s="1"/>
  <c r="U666" i="4" s="1"/>
  <c r="W667" i="4" a="1"/>
  <c r="W667" i="4" s="1"/>
  <c r="W668" i="4" a="1"/>
  <c r="W668" i="4" s="1"/>
  <c r="U668" i="4" s="1"/>
  <c r="W669" i="4" a="1"/>
  <c r="W669" i="4" s="1"/>
  <c r="U669" i="4" s="1"/>
  <c r="W670" i="4" a="1"/>
  <c r="W670" i="4" s="1"/>
  <c r="W671" i="4" a="1"/>
  <c r="W671" i="4" s="1"/>
  <c r="W672" i="4" a="1"/>
  <c r="W672" i="4" s="1"/>
  <c r="U672" i="4" s="1"/>
  <c r="W673" i="4" a="1"/>
  <c r="W673" i="4" s="1"/>
  <c r="U673" i="4" s="1"/>
  <c r="W674" i="4" a="1"/>
  <c r="W674" i="4" s="1"/>
  <c r="U674" i="4" s="1"/>
  <c r="W675" i="4" a="1"/>
  <c r="W675" i="4" s="1"/>
  <c r="W676" i="4" a="1"/>
  <c r="W676" i="4" s="1"/>
  <c r="W677" i="4" a="1"/>
  <c r="W677" i="4" s="1"/>
  <c r="W678" i="4" a="1"/>
  <c r="W678" i="4" s="1"/>
  <c r="U678" i="4" s="1"/>
  <c r="W679" i="4" a="1"/>
  <c r="W679" i="4" s="1"/>
  <c r="U679" i="4" s="1"/>
  <c r="W680" i="4" a="1"/>
  <c r="W680" i="4" s="1"/>
  <c r="W681" i="4" a="1"/>
  <c r="W681" i="4" s="1"/>
  <c r="W682" i="4" a="1"/>
  <c r="W682" i="4" s="1"/>
  <c r="U682" i="4" s="1"/>
  <c r="W683" i="4" a="1"/>
  <c r="W683" i="4" s="1"/>
  <c r="W684" i="4" a="1"/>
  <c r="W684" i="4" s="1"/>
  <c r="U684" i="4" s="1"/>
  <c r="W685" i="4" a="1"/>
  <c r="W685" i="4" s="1"/>
  <c r="W686" i="4" a="1"/>
  <c r="W686" i="4" s="1"/>
  <c r="U686" i="4" s="1"/>
  <c r="W687" i="4" a="1"/>
  <c r="W687" i="4" s="1"/>
  <c r="W688" i="4" a="1"/>
  <c r="W688" i="4" s="1"/>
  <c r="U688" i="4" s="1"/>
  <c r="W689" i="4" a="1"/>
  <c r="W689" i="4" s="1"/>
  <c r="W690" i="4" a="1"/>
  <c r="W690" i="4" s="1"/>
  <c r="U690" i="4" s="1"/>
  <c r="W691" i="4" a="1"/>
  <c r="W691" i="4" s="1"/>
  <c r="U691" i="4" s="1"/>
  <c r="W692" i="4" a="1"/>
  <c r="W692" i="4" s="1"/>
  <c r="W693" i="4" a="1"/>
  <c r="W693" i="4" s="1"/>
  <c r="W694" i="4" a="1"/>
  <c r="W694" i="4" s="1"/>
  <c r="U694" i="4" s="1"/>
  <c r="W695" i="4" a="1"/>
  <c r="W695" i="4" s="1"/>
  <c r="U695" i="4" s="1"/>
  <c r="W696" i="4" a="1"/>
  <c r="W696" i="4" s="1"/>
  <c r="W697" i="4" a="1"/>
  <c r="W697" i="4" s="1"/>
  <c r="W698" i="4" a="1"/>
  <c r="W698" i="4" s="1"/>
  <c r="U698" i="4" s="1"/>
  <c r="W699" i="4" a="1"/>
  <c r="W699" i="4" s="1"/>
  <c r="W700" i="4" a="1"/>
  <c r="W700" i="4" s="1"/>
  <c r="U700" i="4" s="1"/>
  <c r="W701" i="4" a="1"/>
  <c r="W701" i="4" s="1"/>
  <c r="W702" i="4" a="1"/>
  <c r="W702" i="4" s="1"/>
  <c r="W703" i="4" a="1"/>
  <c r="W703" i="4" s="1"/>
  <c r="U703" i="4" s="1"/>
  <c r="W704" i="4" a="1"/>
  <c r="W704" i="4" s="1"/>
  <c r="W705" i="4" a="1"/>
  <c r="W705" i="4" s="1"/>
  <c r="W706" i="4" a="1"/>
  <c r="W706" i="4" s="1"/>
  <c r="W707" i="4" a="1"/>
  <c r="W707" i="4" s="1"/>
  <c r="U707" i="4" s="1"/>
  <c r="W708" i="4" a="1"/>
  <c r="W708" i="4" s="1"/>
  <c r="W709" i="4" a="1"/>
  <c r="W709" i="4" s="1"/>
  <c r="W710" i="4" a="1"/>
  <c r="W710" i="4" s="1"/>
  <c r="W711" i="4" a="1"/>
  <c r="W711" i="4" s="1"/>
  <c r="W712" i="4" a="1"/>
  <c r="W712" i="4" s="1"/>
  <c r="W713" i="4" a="1"/>
  <c r="W713" i="4" s="1"/>
  <c r="W714" i="4" a="1"/>
  <c r="W714" i="4" s="1"/>
  <c r="W715" i="4" a="1"/>
  <c r="W715" i="4" s="1"/>
  <c r="U715" i="4" s="1"/>
  <c r="W716" i="4" a="1"/>
  <c r="W716" i="4" s="1"/>
  <c r="W717" i="4" a="1"/>
  <c r="W717" i="4" s="1"/>
  <c r="W718" i="4" a="1"/>
  <c r="W718" i="4" s="1"/>
  <c r="U718" i="4" s="1"/>
  <c r="W719" i="4" a="1"/>
  <c r="W719" i="4" s="1"/>
  <c r="W720" i="4" a="1"/>
  <c r="W720" i="4" s="1"/>
  <c r="W721" i="4" a="1"/>
  <c r="W721" i="4" s="1"/>
  <c r="W722" i="4" a="1"/>
  <c r="W722" i="4" s="1"/>
  <c r="W723" i="4" a="1"/>
  <c r="W723" i="4" s="1"/>
  <c r="U723" i="4" s="1"/>
  <c r="W724" i="4" a="1"/>
  <c r="W724" i="4" s="1"/>
  <c r="W725" i="4" a="1"/>
  <c r="W725" i="4" s="1"/>
  <c r="W726" i="4" a="1"/>
  <c r="W726" i="4" s="1"/>
  <c r="U726" i="4" s="1"/>
  <c r="W727" i="4" a="1"/>
  <c r="W727" i="4" s="1"/>
  <c r="W728" i="4" a="1"/>
  <c r="W728" i="4" s="1"/>
  <c r="W729" i="4" a="1"/>
  <c r="W729" i="4" s="1"/>
  <c r="W730" i="4" a="1"/>
  <c r="W730" i="4" s="1"/>
  <c r="W731" i="4" a="1"/>
  <c r="W731" i="4" s="1"/>
  <c r="U731" i="4" s="1"/>
  <c r="W732" i="4" a="1"/>
  <c r="W732" i="4" s="1"/>
  <c r="W733" i="4" a="1"/>
  <c r="W733" i="4" s="1"/>
  <c r="W734" i="4" a="1"/>
  <c r="W734" i="4" s="1"/>
  <c r="W735" i="4" a="1"/>
  <c r="W735" i="4" s="1"/>
  <c r="W736" i="4" a="1"/>
  <c r="W736" i="4" s="1"/>
  <c r="W737" i="4" a="1"/>
  <c r="W737" i="4" s="1"/>
  <c r="W738" i="4" a="1"/>
  <c r="W738" i="4" s="1"/>
  <c r="W739" i="4" a="1"/>
  <c r="W739" i="4" s="1"/>
  <c r="U739" i="4" s="1"/>
  <c r="W740" i="4" a="1"/>
  <c r="W740" i="4" s="1"/>
  <c r="W741" i="4" a="1"/>
  <c r="W741" i="4" s="1"/>
  <c r="W742" i="4" a="1"/>
  <c r="W742" i="4" s="1"/>
  <c r="U742" i="4" s="1"/>
  <c r="W743" i="4" a="1"/>
  <c r="W743" i="4" s="1"/>
  <c r="W744" i="4" a="1"/>
  <c r="W744" i="4" s="1"/>
  <c r="W745" i="4" a="1"/>
  <c r="W745" i="4" s="1"/>
  <c r="W746" i="4" a="1"/>
  <c r="W746" i="4" s="1"/>
  <c r="U746" i="4" s="1"/>
  <c r="W747" i="4" a="1"/>
  <c r="W747" i="4" s="1"/>
  <c r="W748" i="4" a="1"/>
  <c r="W748" i="4" s="1"/>
  <c r="W749" i="4" a="1"/>
  <c r="W749" i="4" s="1"/>
  <c r="W750" i="4" a="1"/>
  <c r="W750" i="4" s="1"/>
  <c r="W751" i="4" a="1"/>
  <c r="W751" i="4" s="1"/>
  <c r="W752" i="4" a="1"/>
  <c r="W752" i="4" s="1"/>
  <c r="W753" i="4" a="1"/>
  <c r="W753" i="4" s="1"/>
  <c r="W754" i="4" a="1"/>
  <c r="W754" i="4" s="1"/>
  <c r="U754" i="4" s="1"/>
  <c r="W755" i="4" a="1"/>
  <c r="W755" i="4" s="1"/>
  <c r="W756" i="4" a="1"/>
  <c r="W756" i="4" s="1"/>
  <c r="W757" i="4" a="1"/>
  <c r="W757" i="4" s="1"/>
  <c r="W758" i="4" a="1"/>
  <c r="W758" i="4" s="1"/>
  <c r="W759" i="4" a="1"/>
  <c r="W759" i="4" s="1"/>
  <c r="W760" i="4" a="1"/>
  <c r="W760" i="4" s="1"/>
  <c r="W761" i="4" a="1"/>
  <c r="W761" i="4" s="1"/>
  <c r="W762" i="4" a="1"/>
  <c r="W762" i="4" s="1"/>
  <c r="U762" i="4" s="1"/>
  <c r="W763" i="4" a="1"/>
  <c r="W763" i="4" s="1"/>
  <c r="W764" i="4" a="1"/>
  <c r="W764" i="4" s="1"/>
  <c r="W765" i="4" a="1"/>
  <c r="W765" i="4" s="1"/>
  <c r="W766" i="4" a="1"/>
  <c r="W766" i="4" s="1"/>
  <c r="W767" i="4" a="1"/>
  <c r="W767" i="4" s="1"/>
  <c r="W768" i="4" a="1"/>
  <c r="W768" i="4" s="1"/>
  <c r="W769" i="4" a="1"/>
  <c r="W769" i="4" s="1"/>
  <c r="W770" i="4" a="1"/>
  <c r="W770" i="4" s="1"/>
  <c r="U770" i="4" s="1"/>
  <c r="W771" i="4" a="1"/>
  <c r="W771" i="4" s="1"/>
  <c r="W772" i="4" a="1"/>
  <c r="W772" i="4" s="1"/>
  <c r="W773" i="4" a="1"/>
  <c r="W773" i="4" s="1"/>
  <c r="W774" i="4" a="1"/>
  <c r="W774" i="4" s="1"/>
  <c r="U774" i="4" s="1"/>
  <c r="W775" i="4" a="1"/>
  <c r="W775" i="4" s="1"/>
  <c r="W776" i="4" a="1"/>
  <c r="W776" i="4" s="1"/>
  <c r="W777" i="4" a="1"/>
  <c r="W777" i="4" s="1"/>
  <c r="W778" i="4" a="1"/>
  <c r="W778" i="4" s="1"/>
  <c r="U778" i="4" s="1"/>
  <c r="W779" i="4" a="1"/>
  <c r="W779" i="4" s="1"/>
  <c r="W780" i="4" a="1"/>
  <c r="W780" i="4" s="1"/>
  <c r="W781" i="4" a="1"/>
  <c r="W781" i="4" s="1"/>
  <c r="W782" i="4" a="1"/>
  <c r="W782" i="4" s="1"/>
  <c r="W783" i="4" a="1"/>
  <c r="W783" i="4" s="1"/>
  <c r="W784" i="4" a="1"/>
  <c r="W784" i="4" s="1"/>
  <c r="W785" i="4" a="1"/>
  <c r="W785" i="4" s="1"/>
  <c r="W786" i="4" a="1"/>
  <c r="W786" i="4" s="1"/>
  <c r="W787" i="4" a="1"/>
  <c r="W787" i="4" s="1"/>
  <c r="W788" i="4" a="1"/>
  <c r="W788" i="4" s="1"/>
  <c r="U788" i="4" s="1"/>
  <c r="W789" i="4" a="1"/>
  <c r="W789" i="4" s="1"/>
  <c r="W790" i="4" a="1"/>
  <c r="W790" i="4" s="1"/>
  <c r="W791" i="4" a="1"/>
  <c r="W791" i="4" s="1"/>
  <c r="W792" i="4" a="1"/>
  <c r="W792" i="4" s="1"/>
  <c r="W793" i="4" a="1"/>
  <c r="W793" i="4" s="1"/>
  <c r="W794" i="4" a="1"/>
  <c r="W794" i="4" s="1"/>
  <c r="W795" i="4" a="1"/>
  <c r="W795" i="4" s="1"/>
  <c r="W796" i="4" a="1"/>
  <c r="W796" i="4" s="1"/>
  <c r="U796" i="4" s="1"/>
  <c r="W797" i="4" a="1"/>
  <c r="W797" i="4" s="1"/>
  <c r="W798" i="4" a="1"/>
  <c r="W798" i="4" s="1"/>
  <c r="W799" i="4" a="1"/>
  <c r="W799" i="4" s="1"/>
  <c r="U799" i="4" s="1"/>
  <c r="W800" i="4" a="1"/>
  <c r="W800" i="4" s="1"/>
  <c r="W801" i="4" a="1"/>
  <c r="W801" i="4" s="1"/>
  <c r="W802" i="4" a="1"/>
  <c r="W802" i="4" s="1"/>
  <c r="W803" i="4" a="1"/>
  <c r="W803" i="4" s="1"/>
  <c r="W804" i="4" a="1"/>
  <c r="W804" i="4" s="1"/>
  <c r="U804" i="4" s="1"/>
  <c r="W805" i="4" a="1"/>
  <c r="W805" i="4" s="1"/>
  <c r="W806" i="4" a="1"/>
  <c r="W806" i="4" s="1"/>
  <c r="W807" i="4" a="1"/>
  <c r="W807" i="4" s="1"/>
  <c r="U807" i="4" s="1"/>
  <c r="W808" i="4" a="1"/>
  <c r="W808" i="4" s="1"/>
  <c r="W809" i="4" a="1"/>
  <c r="W809" i="4" s="1"/>
  <c r="W810" i="4" a="1"/>
  <c r="W810" i="4" s="1"/>
  <c r="W811" i="4" a="1"/>
  <c r="W811" i="4" s="1"/>
  <c r="W812" i="4" a="1"/>
  <c r="W812" i="4" s="1"/>
  <c r="U812" i="4" s="1"/>
  <c r="W813" i="4" a="1"/>
  <c r="W813" i="4" s="1"/>
  <c r="W814" i="4" a="1"/>
  <c r="W814" i="4" s="1"/>
  <c r="W815" i="4" a="1"/>
  <c r="W815" i="4" s="1"/>
  <c r="U815" i="4" s="1"/>
  <c r="W816" i="4" a="1"/>
  <c r="W816" i="4" s="1"/>
  <c r="W817" i="4" a="1"/>
  <c r="W817" i="4" s="1"/>
  <c r="W818" i="4" a="1"/>
  <c r="W818" i="4" s="1"/>
  <c r="W819" i="4" a="1"/>
  <c r="W819" i="4" s="1"/>
  <c r="W820" i="4" a="1"/>
  <c r="W820" i="4" s="1"/>
  <c r="U820" i="4" s="1"/>
  <c r="W821" i="4" a="1"/>
  <c r="W821" i="4" s="1"/>
  <c r="W822" i="4" a="1"/>
  <c r="W822" i="4" s="1"/>
  <c r="W823" i="4" a="1"/>
  <c r="W823" i="4" s="1"/>
  <c r="U823" i="4" s="1"/>
  <c r="W824" i="4" a="1"/>
  <c r="W824" i="4" s="1"/>
  <c r="W825" i="4" a="1"/>
  <c r="W825" i="4" s="1"/>
  <c r="W826" i="4" a="1"/>
  <c r="W826" i="4" s="1"/>
  <c r="U826" i="4" s="1"/>
  <c r="W827" i="4" a="1"/>
  <c r="W827" i="4" s="1"/>
  <c r="W828" i="4" a="1"/>
  <c r="W828" i="4" s="1"/>
  <c r="U828" i="4" s="1"/>
  <c r="W829" i="4" a="1"/>
  <c r="W829" i="4" s="1"/>
  <c r="W830" i="4" a="1"/>
  <c r="W830" i="4" s="1"/>
  <c r="W831" i="4" a="1"/>
  <c r="W831" i="4" s="1"/>
  <c r="U831" i="4" s="1"/>
  <c r="W832" i="4" a="1"/>
  <c r="W832" i="4" s="1"/>
  <c r="W833" i="4" a="1"/>
  <c r="W833" i="4" s="1"/>
  <c r="W834" i="4" a="1"/>
  <c r="W834" i="4" s="1"/>
  <c r="U834" i="4" s="1"/>
  <c r="W835" i="4" a="1"/>
  <c r="W835" i="4" s="1"/>
  <c r="U835" i="4" s="1"/>
  <c r="W836" i="4" a="1"/>
  <c r="W836" i="4" s="1"/>
  <c r="U836" i="4" s="1"/>
  <c r="W837" i="4" a="1"/>
  <c r="W837" i="4" s="1"/>
  <c r="W838" i="4" a="1"/>
  <c r="W838" i="4" s="1"/>
  <c r="W839" i="4" a="1"/>
  <c r="W839" i="4" s="1"/>
  <c r="U839" i="4" s="1"/>
  <c r="W840" i="4" a="1"/>
  <c r="W840" i="4" s="1"/>
  <c r="U840" i="4" s="1"/>
  <c r="W841" i="4" a="1"/>
  <c r="W841" i="4" s="1"/>
  <c r="U841" i="4" s="1"/>
  <c r="W842" i="4" a="1"/>
  <c r="W842" i="4" s="1"/>
  <c r="W843" i="4" a="1"/>
  <c r="W843" i="4" s="1"/>
  <c r="U843" i="4" s="1"/>
  <c r="W844" i="4" a="1"/>
  <c r="W844" i="4" s="1"/>
  <c r="U844" i="4" s="1"/>
  <c r="W845" i="4" a="1"/>
  <c r="W845" i="4" s="1"/>
  <c r="W846" i="4" a="1"/>
  <c r="W846" i="4" s="1"/>
  <c r="W847" i="4" a="1"/>
  <c r="W847" i="4" s="1"/>
  <c r="U847" i="4" s="1"/>
  <c r="W848" i="4" a="1"/>
  <c r="W848" i="4" s="1"/>
  <c r="U848" i="4" s="1"/>
  <c r="W849" i="4" a="1"/>
  <c r="W849" i="4" s="1"/>
  <c r="W850" i="4" a="1"/>
  <c r="W850" i="4" s="1"/>
  <c r="W851" i="4" a="1"/>
  <c r="W851" i="4" s="1"/>
  <c r="U851" i="4" s="1"/>
  <c r="W852" i="4" a="1"/>
  <c r="W852" i="4" s="1"/>
  <c r="U852" i="4" s="1"/>
  <c r="W853" i="4" a="1"/>
  <c r="W853" i="4" s="1"/>
  <c r="W854" i="4" a="1"/>
  <c r="W854" i="4" s="1"/>
  <c r="W855" i="4" a="1"/>
  <c r="W855" i="4" s="1"/>
  <c r="U855" i="4" s="1"/>
  <c r="W856" i="4" a="1"/>
  <c r="W856" i="4" s="1"/>
  <c r="U856" i="4" s="1"/>
  <c r="W857" i="4" a="1"/>
  <c r="W857" i="4" s="1"/>
  <c r="U857" i="4" s="1"/>
  <c r="W858" i="4" a="1"/>
  <c r="W858" i="4" s="1"/>
  <c r="U858" i="4" s="1"/>
  <c r="W859" i="4" a="1"/>
  <c r="W859" i="4" s="1"/>
  <c r="U859" i="4" s="1"/>
  <c r="W860" i="4" a="1"/>
  <c r="W860" i="4" s="1"/>
  <c r="W861" i="4" a="1"/>
  <c r="W861" i="4" s="1"/>
  <c r="U861" i="4" s="1"/>
  <c r="W862" i="4" a="1"/>
  <c r="W862" i="4" s="1"/>
  <c r="V862" i="4" s="1"/>
  <c r="W863" i="4" a="1"/>
  <c r="W863" i="4" s="1"/>
  <c r="U863" i="4" s="1"/>
  <c r="W864" i="4" a="1"/>
  <c r="W864" i="4" s="1"/>
  <c r="V864" i="4" s="1"/>
  <c r="W865" i="4" a="1"/>
  <c r="W865" i="4" s="1"/>
  <c r="V865" i="4" s="1"/>
  <c r="W866" i="4" a="1"/>
  <c r="W866" i="4" s="1"/>
  <c r="U866" i="4" s="1"/>
  <c r="W867" i="4" a="1"/>
  <c r="W867" i="4" s="1"/>
  <c r="U867" i="4" s="1"/>
  <c r="W868" i="4" a="1"/>
  <c r="W868" i="4" s="1"/>
  <c r="W869" i="4" a="1"/>
  <c r="W869" i="4" s="1"/>
  <c r="V869" i="4" s="1"/>
  <c r="W870" i="4" a="1"/>
  <c r="W870" i="4" s="1"/>
  <c r="V870" i="4" s="1"/>
  <c r="W871" i="4" a="1"/>
  <c r="W871" i="4" s="1"/>
  <c r="U871" i="4" s="1"/>
  <c r="W872" i="4" a="1"/>
  <c r="W872" i="4" s="1"/>
  <c r="V872" i="4" s="1"/>
  <c r="W873" i="4" a="1"/>
  <c r="W873" i="4" s="1"/>
  <c r="U873" i="4" s="1"/>
  <c r="W874" i="4" a="1"/>
  <c r="W874" i="4" s="1"/>
  <c r="U874" i="4" s="1"/>
  <c r="W875" i="4" a="1"/>
  <c r="W875" i="4" s="1"/>
  <c r="U875" i="4" s="1"/>
  <c r="W876" i="4" a="1"/>
  <c r="W876" i="4" s="1"/>
  <c r="W877" i="4" a="1"/>
  <c r="W877" i="4" s="1"/>
  <c r="U877" i="4" s="1"/>
  <c r="W878" i="4" a="1"/>
  <c r="W878" i="4" s="1"/>
  <c r="V878" i="4" s="1"/>
  <c r="W879" i="4" a="1"/>
  <c r="W879" i="4" s="1"/>
  <c r="U879" i="4" s="1"/>
  <c r="W880" i="4" a="1"/>
  <c r="W880" i="4" s="1"/>
  <c r="V880" i="4" s="1"/>
  <c r="W881" i="4" a="1"/>
  <c r="W881" i="4" s="1"/>
  <c r="U881" i="4" s="1"/>
  <c r="W882" i="4" a="1"/>
  <c r="W882" i="4" s="1"/>
  <c r="U882" i="4" s="1"/>
  <c r="W883" i="4" a="1"/>
  <c r="W883" i="4" s="1"/>
  <c r="U883" i="4" s="1"/>
  <c r="W884" i="4" a="1"/>
  <c r="W884" i="4" s="1"/>
  <c r="W885" i="4" a="1"/>
  <c r="W885" i="4" s="1"/>
  <c r="W886" i="4" a="1"/>
  <c r="W886" i="4" s="1"/>
  <c r="W887" i="4" a="1"/>
  <c r="W887" i="4" s="1"/>
  <c r="U887" i="4" s="1"/>
  <c r="W888" i="4" a="1"/>
  <c r="W888" i="4" s="1"/>
  <c r="W889" i="4" a="1"/>
  <c r="W889" i="4" s="1"/>
  <c r="W890" i="4" a="1"/>
  <c r="W890" i="4" s="1"/>
  <c r="W891" i="4" a="1"/>
  <c r="W891" i="4" s="1"/>
  <c r="U891" i="4" s="1"/>
  <c r="W892" i="4" a="1"/>
  <c r="W892" i="4" s="1"/>
  <c r="U892" i="4" s="1"/>
  <c r="W893" i="4" a="1"/>
  <c r="W893" i="4" s="1"/>
  <c r="W894" i="4" a="1"/>
  <c r="W894" i="4" s="1"/>
  <c r="W895" i="4" a="1"/>
  <c r="W895" i="4" s="1"/>
  <c r="U895" i="4" s="1"/>
  <c r="W896" i="4" a="1"/>
  <c r="W896" i="4" s="1"/>
  <c r="U896" i="4" s="1"/>
  <c r="W897" i="4" a="1"/>
  <c r="W897" i="4" s="1"/>
  <c r="W898" i="4" a="1"/>
  <c r="W898" i="4" s="1"/>
  <c r="W899" i="4" a="1"/>
  <c r="W899" i="4" s="1"/>
  <c r="U899" i="4" s="1"/>
  <c r="W900" i="4" a="1"/>
  <c r="W900" i="4" s="1"/>
  <c r="U900" i="4" s="1"/>
  <c r="W901" i="4" a="1"/>
  <c r="W901" i="4" s="1"/>
  <c r="W902" i="4" a="1"/>
  <c r="W902" i="4" s="1"/>
  <c r="W903" i="4" a="1"/>
  <c r="W903" i="4" s="1"/>
  <c r="U903" i="4" s="1"/>
  <c r="W904" i="4" a="1"/>
  <c r="W904" i="4" s="1"/>
  <c r="W905" i="4" a="1"/>
  <c r="W905" i="4" s="1"/>
  <c r="W906" i="4" a="1"/>
  <c r="W906" i="4" s="1"/>
  <c r="W907" i="4" a="1"/>
  <c r="W907" i="4" s="1"/>
  <c r="U907" i="4" s="1"/>
  <c r="W908" i="4" a="1"/>
  <c r="W908" i="4" s="1"/>
  <c r="U908" i="4" s="1"/>
  <c r="W909" i="4" a="1"/>
  <c r="W909" i="4" s="1"/>
  <c r="W910" i="4" a="1"/>
  <c r="W910" i="4" s="1"/>
  <c r="W911" i="4" a="1"/>
  <c r="W911" i="4" s="1"/>
  <c r="U911" i="4" s="1"/>
  <c r="W912" i="4" a="1"/>
  <c r="W912" i="4" s="1"/>
  <c r="U912" i="4" s="1"/>
  <c r="W913" i="4" a="1"/>
  <c r="W913" i="4" s="1"/>
  <c r="W914" i="4" a="1"/>
  <c r="W914" i="4" s="1"/>
  <c r="W915" i="4" a="1"/>
  <c r="W915" i="4" s="1"/>
  <c r="U915" i="4" s="1"/>
  <c r="W916" i="4" a="1"/>
  <c r="W916" i="4" s="1"/>
  <c r="U916" i="4" s="1"/>
  <c r="W917" i="4" a="1"/>
  <c r="W917" i="4" s="1"/>
  <c r="W918" i="4" a="1"/>
  <c r="W918" i="4" s="1"/>
  <c r="W919" i="4" a="1"/>
  <c r="W919" i="4" s="1"/>
  <c r="U919" i="4" s="1"/>
  <c r="W920" i="4" a="1"/>
  <c r="W920" i="4" s="1"/>
  <c r="W921" i="4" a="1"/>
  <c r="W921" i="4" s="1"/>
  <c r="W922" i="4" a="1"/>
  <c r="W922" i="4" s="1"/>
  <c r="W923" i="4" a="1"/>
  <c r="W923" i="4" s="1"/>
  <c r="U923" i="4" s="1"/>
  <c r="W924" i="4" a="1"/>
  <c r="W924" i="4" s="1"/>
  <c r="W925" i="4" a="1"/>
  <c r="W925" i="4" s="1"/>
  <c r="W926" i="4" a="1"/>
  <c r="W926" i="4" s="1"/>
  <c r="W927" i="4" a="1"/>
  <c r="W927" i="4" s="1"/>
  <c r="U927" i="4" s="1"/>
  <c r="W928" i="4" a="1"/>
  <c r="W928" i="4" s="1"/>
  <c r="U928" i="4" s="1"/>
  <c r="W929" i="4" a="1"/>
  <c r="W929" i="4" s="1"/>
  <c r="W930" i="4" a="1"/>
  <c r="W930" i="4" s="1"/>
  <c r="W931" i="4" a="1"/>
  <c r="W931" i="4" s="1"/>
  <c r="U931" i="4" s="1"/>
  <c r="W932" i="4" a="1"/>
  <c r="W932" i="4" s="1"/>
  <c r="W933" i="4" a="1"/>
  <c r="W933" i="4" s="1"/>
  <c r="W934" i="4" a="1"/>
  <c r="W934" i="4" s="1"/>
  <c r="W935" i="4" a="1"/>
  <c r="W935" i="4" s="1"/>
  <c r="U935" i="4" s="1"/>
  <c r="W936" i="4" a="1"/>
  <c r="W936" i="4" s="1"/>
  <c r="W937" i="4" a="1"/>
  <c r="W937" i="4" s="1"/>
  <c r="W938" i="4" a="1"/>
  <c r="W938" i="4" s="1"/>
  <c r="W939" i="4" a="1"/>
  <c r="W939" i="4" s="1"/>
  <c r="U939" i="4" s="1"/>
  <c r="W940" i="4" a="1"/>
  <c r="W940" i="4" s="1"/>
  <c r="U940" i="4" s="1"/>
  <c r="W941" i="4" a="1"/>
  <c r="W941" i="4" s="1"/>
  <c r="W942" i="4" a="1"/>
  <c r="W942" i="4" s="1"/>
  <c r="W943" i="4" a="1"/>
  <c r="W943" i="4" s="1"/>
  <c r="U943" i="4" s="1"/>
  <c r="W944" i="4" a="1"/>
  <c r="W944" i="4" s="1"/>
  <c r="U944" i="4" s="1"/>
  <c r="W945" i="4" a="1"/>
  <c r="W945" i="4" s="1"/>
  <c r="W946" i="4" a="1"/>
  <c r="W946" i="4" s="1"/>
  <c r="W947" i="4" a="1"/>
  <c r="W947" i="4" s="1"/>
  <c r="U947" i="4" s="1"/>
  <c r="W948" i="4" a="1"/>
  <c r="W948" i="4" s="1"/>
  <c r="W949" i="4" a="1"/>
  <c r="W949" i="4" s="1"/>
  <c r="W950" i="4" a="1"/>
  <c r="W950" i="4" s="1"/>
  <c r="W951" i="4" a="1"/>
  <c r="W951" i="4" s="1"/>
  <c r="U951" i="4" s="1"/>
  <c r="W952" i="4" a="1"/>
  <c r="W952" i="4" s="1"/>
  <c r="W953" i="4" a="1"/>
  <c r="W953" i="4" s="1"/>
  <c r="W954" i="4" a="1"/>
  <c r="W954" i="4" s="1"/>
  <c r="W955" i="4" a="1"/>
  <c r="W955" i="4" s="1"/>
  <c r="U955" i="4" s="1"/>
  <c r="W956" i="4" a="1"/>
  <c r="W956" i="4" s="1"/>
  <c r="U956" i="4" s="1"/>
  <c r="W957" i="4" a="1"/>
  <c r="W957" i="4" s="1"/>
  <c r="W958" i="4" a="1"/>
  <c r="W958" i="4" s="1"/>
  <c r="W959" i="4" a="1"/>
  <c r="W959" i="4" s="1"/>
  <c r="U959" i="4" s="1"/>
  <c r="W960" i="4" a="1"/>
  <c r="W960" i="4" s="1"/>
  <c r="U960" i="4" s="1"/>
  <c r="W961" i="4" a="1"/>
  <c r="W961" i="4" s="1"/>
  <c r="W962" i="4" a="1"/>
  <c r="W962" i="4" s="1"/>
  <c r="W963" i="4" a="1"/>
  <c r="W963" i="4" s="1"/>
  <c r="U963" i="4" s="1"/>
  <c r="W964" i="4" a="1"/>
  <c r="W964" i="4" s="1"/>
  <c r="U964" i="4" s="1"/>
  <c r="W965" i="4" a="1"/>
  <c r="W965" i="4" s="1"/>
  <c r="W966" i="4" a="1"/>
  <c r="W966" i="4" s="1"/>
  <c r="W967" i="4" a="1"/>
  <c r="W967" i="4" s="1"/>
  <c r="U967" i="4" s="1"/>
  <c r="W968" i="4" a="1"/>
  <c r="W968" i="4" s="1"/>
  <c r="W969" i="4" a="1"/>
  <c r="W969" i="4" s="1"/>
  <c r="W970" i="4" a="1"/>
  <c r="W970" i="4" s="1"/>
  <c r="W971" i="4" a="1"/>
  <c r="W971" i="4" s="1"/>
  <c r="U971" i="4" s="1"/>
  <c r="W972" i="4" a="1"/>
  <c r="W972" i="4" s="1"/>
  <c r="U972" i="4" s="1"/>
  <c r="W973" i="4" a="1"/>
  <c r="W973" i="4" s="1"/>
  <c r="W974" i="4" a="1"/>
  <c r="W974" i="4" s="1"/>
  <c r="W975" i="4" a="1"/>
  <c r="W975" i="4" s="1"/>
  <c r="U975" i="4" s="1"/>
  <c r="W976" i="4" a="1"/>
  <c r="W976" i="4" s="1"/>
  <c r="U976" i="4" s="1"/>
  <c r="W977" i="4" a="1"/>
  <c r="W977" i="4" s="1"/>
  <c r="W978" i="4" a="1"/>
  <c r="W978" i="4" s="1"/>
  <c r="W979" i="4" a="1"/>
  <c r="W979" i="4" s="1"/>
  <c r="U979" i="4" s="1"/>
  <c r="W980" i="4" a="1"/>
  <c r="W980" i="4" s="1"/>
  <c r="U980" i="4" s="1"/>
  <c r="W981" i="4" a="1"/>
  <c r="W981" i="4" s="1"/>
  <c r="W982" i="4" a="1"/>
  <c r="W982" i="4" s="1"/>
  <c r="W983" i="4" a="1"/>
  <c r="W983" i="4" s="1"/>
  <c r="U983" i="4" s="1"/>
  <c r="W984" i="4" a="1"/>
  <c r="W984" i="4" s="1"/>
  <c r="W985" i="4" a="1"/>
  <c r="W985" i="4" s="1"/>
  <c r="W986" i="4" a="1"/>
  <c r="W986" i="4" s="1"/>
  <c r="W987" i="4" a="1"/>
  <c r="W987" i="4" s="1"/>
  <c r="U987" i="4" s="1"/>
  <c r="W988" i="4" a="1"/>
  <c r="W988" i="4" s="1"/>
  <c r="W989" i="4" a="1"/>
  <c r="W989" i="4" s="1"/>
  <c r="W990" i="4" a="1"/>
  <c r="W990" i="4" s="1"/>
  <c r="W991" i="4" a="1"/>
  <c r="W991" i="4" s="1"/>
  <c r="U991" i="4" s="1"/>
  <c r="W992" i="4" a="1"/>
  <c r="W992" i="4" s="1"/>
  <c r="U992" i="4" s="1"/>
  <c r="W993" i="4" a="1"/>
  <c r="W993" i="4" s="1"/>
  <c r="W994" i="4" a="1"/>
  <c r="W994" i="4" s="1"/>
  <c r="W995" i="4" a="1"/>
  <c r="W995" i="4" s="1"/>
  <c r="U995" i="4" s="1"/>
  <c r="W996" i="4" a="1"/>
  <c r="W996" i="4" s="1"/>
  <c r="W997" i="4" a="1"/>
  <c r="W997" i="4" s="1"/>
  <c r="W998" i="4" a="1"/>
  <c r="W998" i="4" s="1"/>
  <c r="W999" i="4" a="1"/>
  <c r="W999" i="4" s="1"/>
  <c r="U999" i="4" s="1"/>
  <c r="W1000" i="4" a="1"/>
  <c r="W1000" i="4" s="1"/>
  <c r="W1001" i="4" a="1"/>
  <c r="W1001" i="4" s="1"/>
  <c r="W1002" i="4" a="1"/>
  <c r="W1002" i="4" s="1"/>
  <c r="W1003" i="4" a="1"/>
  <c r="W1003" i="4" s="1"/>
  <c r="U1003" i="4" s="1"/>
  <c r="W1004" i="4" a="1"/>
  <c r="W1004" i="4" s="1"/>
  <c r="U1004" i="4" s="1"/>
  <c r="W1005" i="4" a="1"/>
  <c r="W1005" i="4" s="1"/>
  <c r="W1006" i="4" a="1"/>
  <c r="W1006" i="4" s="1"/>
  <c r="W1007" i="4" a="1"/>
  <c r="W1007" i="4" s="1"/>
  <c r="U1007" i="4" s="1"/>
  <c r="W1008" i="4" a="1"/>
  <c r="W1008" i="4" s="1"/>
  <c r="U1008" i="4" s="1"/>
  <c r="W1009" i="4" a="1"/>
  <c r="W1009" i="4" s="1"/>
  <c r="W1010" i="4" a="1"/>
  <c r="W1010" i="4" s="1"/>
  <c r="W1011" i="4" a="1"/>
  <c r="W1011" i="4" s="1"/>
  <c r="U1011" i="4" s="1"/>
  <c r="W1012" i="4" a="1"/>
  <c r="W1012" i="4" s="1"/>
  <c r="W1013" i="4" a="1"/>
  <c r="W1013" i="4" s="1"/>
  <c r="W1014" i="4" a="1"/>
  <c r="W1014" i="4" s="1"/>
  <c r="W1015" i="4" a="1"/>
  <c r="W1015" i="4" s="1"/>
  <c r="U1015" i="4" s="1"/>
  <c r="W1016" i="4" a="1"/>
  <c r="W1016" i="4" s="1"/>
  <c r="W1017" i="4" a="1"/>
  <c r="W1017" i="4" s="1"/>
  <c r="W1018" i="4" a="1"/>
  <c r="W1018" i="4" s="1"/>
  <c r="W1019" i="4" a="1"/>
  <c r="W1019" i="4" s="1"/>
  <c r="U1019" i="4" s="1"/>
  <c r="W1020" i="4" a="1"/>
  <c r="W1020" i="4" s="1"/>
  <c r="U1020" i="4" s="1"/>
  <c r="W1021" i="4" a="1"/>
  <c r="W1021" i="4" s="1"/>
  <c r="W1022" i="4" a="1"/>
  <c r="W1022" i="4" s="1"/>
  <c r="W1023" i="4" a="1"/>
  <c r="W1023" i="4" s="1"/>
  <c r="U1023" i="4" s="1"/>
  <c r="W1024" i="4" a="1"/>
  <c r="W1024" i="4" s="1"/>
  <c r="U1024" i="4" s="1"/>
  <c r="W1025" i="4" a="1"/>
  <c r="W1025" i="4" s="1"/>
  <c r="W1026" i="4" a="1"/>
  <c r="W1026" i="4" s="1"/>
  <c r="W1027" i="4" a="1"/>
  <c r="W1027" i="4" s="1"/>
  <c r="U1027" i="4" s="1"/>
  <c r="W1028" i="4" a="1"/>
  <c r="W1028" i="4" s="1"/>
  <c r="U1028" i="4" s="1"/>
  <c r="W1029" i="4" a="1"/>
  <c r="W1029" i="4" s="1"/>
  <c r="U1029" i="4" s="1"/>
  <c r="W1030" i="4" a="1"/>
  <c r="W1030" i="4" s="1"/>
  <c r="U1030" i="4" s="1"/>
  <c r="W1031" i="4" a="1"/>
  <c r="W1031" i="4" s="1"/>
  <c r="U1031" i="4" s="1"/>
  <c r="W1032" i="4" a="1"/>
  <c r="W1032" i="4" s="1"/>
  <c r="U1032" i="4" s="1"/>
  <c r="W1033" i="4" a="1"/>
  <c r="W1033" i="4" s="1"/>
  <c r="U1033" i="4" s="1"/>
  <c r="W1034" i="4" a="1"/>
  <c r="W1034" i="4" s="1"/>
  <c r="U1034" i="4" s="1"/>
  <c r="W1035" i="4" a="1"/>
  <c r="W1035" i="4" s="1"/>
  <c r="U1035" i="4" s="1"/>
  <c r="W1036" i="4" a="1"/>
  <c r="W1036" i="4" s="1"/>
  <c r="U1036" i="4" s="1"/>
  <c r="W1037" i="4" a="1"/>
  <c r="W1037" i="4" s="1"/>
  <c r="U1037" i="4" s="1"/>
  <c r="W1038" i="4" a="1"/>
  <c r="W1038" i="4" s="1"/>
  <c r="U1038" i="4" s="1"/>
  <c r="W1039" i="4" a="1"/>
  <c r="W1039" i="4" s="1"/>
  <c r="V1039" i="4" s="1"/>
  <c r="W1040" i="4" a="1"/>
  <c r="W1040" i="4" s="1"/>
  <c r="W1041" i="4" a="1"/>
  <c r="W1041" i="4" s="1"/>
  <c r="W1042" i="4" a="1"/>
  <c r="W1042" i="4" s="1"/>
  <c r="V1042" i="4" s="1"/>
  <c r="W1043" i="4" a="1"/>
  <c r="W1043" i="4" s="1"/>
  <c r="W1044" i="4" a="1"/>
  <c r="W1044" i="4" s="1"/>
  <c r="U1044" i="4" s="1"/>
  <c r="W1045" i="4" a="1"/>
  <c r="W1045" i="4" s="1"/>
  <c r="V1045" i="4" s="1"/>
  <c r="W1046" i="4" a="1"/>
  <c r="W1046" i="4" s="1"/>
  <c r="U1046" i="4" s="1"/>
  <c r="W1047" i="4" a="1"/>
  <c r="W1047" i="4" s="1"/>
  <c r="U1047" i="4" s="1"/>
  <c r="W1048" i="4" a="1"/>
  <c r="W1048" i="4" s="1"/>
  <c r="U1048" i="4" s="1"/>
  <c r="W1049" i="4" a="1"/>
  <c r="W1049" i="4" s="1"/>
  <c r="V1049" i="4" s="1"/>
  <c r="W1050" i="4" a="1"/>
  <c r="W1050" i="4" s="1"/>
  <c r="U1050" i="4" s="1"/>
  <c r="W1051" i="4" a="1"/>
  <c r="W1051" i="4" s="1"/>
  <c r="V1051" i="4" s="1"/>
  <c r="W1052" i="4" a="1"/>
  <c r="W1052" i="4" s="1"/>
  <c r="U1052" i="4" s="1"/>
  <c r="W1053" i="4" a="1"/>
  <c r="W1053" i="4" s="1"/>
  <c r="V1053" i="4" s="1"/>
  <c r="W1054" i="4" a="1"/>
  <c r="W1054" i="4" s="1"/>
  <c r="W1055" i="4" a="1"/>
  <c r="W1055" i="4" s="1"/>
  <c r="U1055" i="4" s="1"/>
  <c r="W1056" i="4" a="1"/>
  <c r="W1056" i="4" s="1"/>
  <c r="U1056" i="4" s="1"/>
  <c r="W1057" i="4" a="1"/>
  <c r="W1057" i="4" s="1"/>
  <c r="V1057" i="4" s="1"/>
  <c r="W1058" i="4" a="1"/>
  <c r="W1058" i="4" s="1"/>
  <c r="U1058" i="4" s="1"/>
  <c r="W1059" i="4" a="1"/>
  <c r="W1059" i="4" s="1"/>
  <c r="W1060" i="4" a="1"/>
  <c r="W1060" i="4" s="1"/>
  <c r="U1060" i="4" s="1"/>
  <c r="W1061" i="4" a="1"/>
  <c r="W1061" i="4" s="1"/>
  <c r="V1061" i="4" s="1"/>
  <c r="W1062" i="4" a="1"/>
  <c r="W1062" i="4" s="1"/>
  <c r="U1062" i="4" s="1"/>
  <c r="W1063" i="4" a="1"/>
  <c r="W1063" i="4" s="1"/>
  <c r="U1063" i="4" s="1"/>
  <c r="W1064" i="4" a="1"/>
  <c r="W1064" i="4" s="1"/>
  <c r="U1064" i="4" s="1"/>
  <c r="W1065" i="4" a="1"/>
  <c r="W1065" i="4" s="1"/>
  <c r="V1065" i="4" s="1"/>
  <c r="W1066" i="4" a="1"/>
  <c r="W1066" i="4" s="1"/>
  <c r="U1066" i="4" s="1"/>
  <c r="W1067" i="4" a="1"/>
  <c r="W1067" i="4" s="1"/>
  <c r="V1067" i="4" s="1"/>
  <c r="W1068" i="4" a="1"/>
  <c r="W1068" i="4" s="1"/>
  <c r="U1068" i="4" s="1"/>
  <c r="W1069" i="4" a="1"/>
  <c r="W1069" i="4" s="1"/>
  <c r="V1069" i="4" s="1"/>
  <c r="W1070" i="4" a="1"/>
  <c r="W1070" i="4" s="1"/>
  <c r="W1071" i="4" a="1"/>
  <c r="W1071" i="4" s="1"/>
  <c r="U1071" i="4" s="1"/>
  <c r="W1072" i="4" a="1"/>
  <c r="W1072" i="4" s="1"/>
  <c r="U1072" i="4" s="1"/>
  <c r="W1073" i="4" a="1"/>
  <c r="W1073" i="4" s="1"/>
  <c r="V1073" i="4" s="1"/>
  <c r="W1074" i="4" a="1"/>
  <c r="W1074" i="4" s="1"/>
  <c r="V1074" i="4" s="1"/>
  <c r="W1075" i="4" a="1"/>
  <c r="W1075" i="4" s="1"/>
  <c r="V1075" i="4" s="1"/>
  <c r="W1076" i="4" a="1"/>
  <c r="W1076" i="4" s="1"/>
  <c r="U1076" i="4" s="1"/>
  <c r="W1077" i="4" a="1"/>
  <c r="W1077" i="4" s="1"/>
  <c r="V1077" i="4" s="1"/>
  <c r="W1078" i="4" a="1"/>
  <c r="W1078" i="4" s="1"/>
  <c r="U1078" i="4" s="1"/>
  <c r="W1079" i="4" a="1"/>
  <c r="W1079" i="4" s="1"/>
  <c r="U1079" i="4" s="1"/>
  <c r="W1080" i="4" a="1"/>
  <c r="W1080" i="4" s="1"/>
  <c r="U1080" i="4" s="1"/>
  <c r="W1081" i="4" a="1"/>
  <c r="W1081" i="4" s="1"/>
  <c r="V1081" i="4" s="1"/>
  <c r="W1082" i="4" a="1"/>
  <c r="W1082" i="4" s="1"/>
  <c r="U1082" i="4" s="1"/>
  <c r="W1083" i="4" a="1"/>
  <c r="W1083" i="4" s="1"/>
  <c r="V1083" i="4" s="1"/>
  <c r="W1084" i="4" a="1"/>
  <c r="W1084" i="4" s="1"/>
  <c r="U1084" i="4" s="1"/>
  <c r="W1085" i="4" a="1"/>
  <c r="W1085" i="4" s="1"/>
  <c r="V1085" i="4" s="1"/>
  <c r="W1086" i="4" a="1"/>
  <c r="W1086" i="4" s="1"/>
  <c r="V1086" i="4" s="1"/>
  <c r="W1087" i="4" a="1"/>
  <c r="W1087" i="4" s="1"/>
  <c r="U1087" i="4" s="1"/>
  <c r="W1088" i="4" a="1"/>
  <c r="W1088" i="4" s="1"/>
  <c r="U1088" i="4" s="1"/>
  <c r="W1089" i="4" a="1"/>
  <c r="W1089" i="4" s="1"/>
  <c r="V1089" i="4" s="1"/>
  <c r="W1090" i="4" a="1"/>
  <c r="W1090" i="4" s="1"/>
  <c r="U1090" i="4" s="1"/>
  <c r="W1091" i="4" a="1"/>
  <c r="W1091" i="4" s="1"/>
  <c r="W1092" i="4" a="1"/>
  <c r="W1092" i="4" s="1"/>
  <c r="U1092" i="4" s="1"/>
  <c r="W1093" i="4" a="1"/>
  <c r="W1093" i="4" s="1"/>
  <c r="V1093" i="4" s="1"/>
  <c r="W1094" i="4" a="1"/>
  <c r="W1094" i="4" s="1"/>
  <c r="U1094" i="4" s="1"/>
  <c r="W1095" i="4" a="1"/>
  <c r="W1095" i="4" s="1"/>
  <c r="U1095" i="4" s="1"/>
  <c r="W1096" i="4" a="1"/>
  <c r="W1096" i="4" s="1"/>
  <c r="U1096" i="4" s="1"/>
  <c r="W1097" i="4" a="1"/>
  <c r="W1097" i="4" s="1"/>
  <c r="V1097" i="4" s="1"/>
  <c r="W1098" i="4" a="1"/>
  <c r="W1098" i="4" s="1"/>
  <c r="U1098" i="4" s="1"/>
  <c r="W1099" i="4" a="1"/>
  <c r="W1099" i="4" s="1"/>
  <c r="V1099" i="4" s="1"/>
  <c r="W1100" i="4" a="1"/>
  <c r="W1100" i="4" s="1"/>
  <c r="U1100" i="4" s="1"/>
  <c r="W1101" i="4" a="1"/>
  <c r="W1101" i="4" s="1"/>
  <c r="V1101" i="4" s="1"/>
  <c r="W1102" i="4" a="1"/>
  <c r="W1102" i="4" s="1"/>
  <c r="U1102" i="4" s="1"/>
  <c r="W1103" i="4" a="1"/>
  <c r="W1103" i="4" s="1"/>
  <c r="U1103" i="4" s="1"/>
  <c r="W1104" i="4" a="1"/>
  <c r="W1104" i="4" s="1"/>
  <c r="U1104" i="4" s="1"/>
  <c r="W1105" i="4" a="1"/>
  <c r="W1105" i="4" s="1"/>
  <c r="V1105" i="4" s="1"/>
  <c r="W1106" i="4" a="1"/>
  <c r="W1106" i="4" s="1"/>
  <c r="W1107" i="4" a="1"/>
  <c r="W1107" i="4" s="1"/>
  <c r="V1107" i="4" s="1"/>
  <c r="W1108" i="4" a="1"/>
  <c r="W1108" i="4" s="1"/>
  <c r="U1108" i="4" s="1"/>
  <c r="W1109" i="4" a="1"/>
  <c r="W1109" i="4" s="1"/>
  <c r="V1109" i="4" s="1"/>
  <c r="W1110" i="4" a="1"/>
  <c r="W1110" i="4" s="1"/>
  <c r="V1110" i="4" s="1"/>
  <c r="W1111" i="4" a="1"/>
  <c r="W1111" i="4" s="1"/>
  <c r="U1111" i="4" s="1"/>
  <c r="W1112" i="4" a="1"/>
  <c r="W1112" i="4" s="1"/>
  <c r="U1112" i="4" s="1"/>
  <c r="W1113" i="4" a="1"/>
  <c r="W1113" i="4" s="1"/>
  <c r="V1113" i="4" s="1"/>
  <c r="W1114" i="4" a="1"/>
  <c r="W1114" i="4" s="1"/>
  <c r="W1115" i="4" a="1"/>
  <c r="W1115" i="4" s="1"/>
  <c r="V1115" i="4" s="1"/>
  <c r="W1116" i="4" a="1"/>
  <c r="W1116" i="4" s="1"/>
  <c r="U1116" i="4" s="1"/>
  <c r="W1117" i="4" a="1"/>
  <c r="W1117" i="4" s="1"/>
  <c r="V1117" i="4" s="1"/>
  <c r="W1118" i="4" a="1"/>
  <c r="W1118" i="4" s="1"/>
  <c r="V1118" i="4" s="1"/>
  <c r="W1119" i="4" a="1"/>
  <c r="W1119" i="4" s="1"/>
  <c r="U1119" i="4" s="1"/>
  <c r="W1120" i="4" a="1"/>
  <c r="W1120" i="4" s="1"/>
  <c r="U1120" i="4" s="1"/>
  <c r="W1121" i="4" a="1"/>
  <c r="W1121" i="4" s="1"/>
  <c r="V1121" i="4" s="1"/>
  <c r="W1122" i="4" a="1"/>
  <c r="W1122" i="4" s="1"/>
  <c r="W1123" i="4" a="1"/>
  <c r="W1123" i="4" s="1"/>
  <c r="V1123" i="4" s="1"/>
  <c r="W1124" i="4" a="1"/>
  <c r="W1124" i="4" s="1"/>
  <c r="U1124" i="4" s="1"/>
  <c r="W1125" i="4" a="1"/>
  <c r="W1125" i="4" s="1"/>
  <c r="W1126" i="4" a="1"/>
  <c r="W1126" i="4" s="1"/>
  <c r="V1126" i="4" s="1"/>
  <c r="W1127" i="4" a="1"/>
  <c r="W1127" i="4" s="1"/>
  <c r="U1127" i="4" s="1"/>
  <c r="W1128" i="4" a="1"/>
  <c r="W1128" i="4" s="1"/>
  <c r="W1129" i="4" a="1"/>
  <c r="W1129" i="4" s="1"/>
  <c r="V1129" i="4" s="1"/>
  <c r="W1130" i="4" a="1"/>
  <c r="W1130" i="4" s="1"/>
  <c r="W1131" i="4" a="1"/>
  <c r="W1131" i="4" s="1"/>
  <c r="V1131" i="4" s="1"/>
  <c r="W1132" i="4" a="1"/>
  <c r="W1132" i="4" s="1"/>
  <c r="U1132" i="4" s="1"/>
  <c r="W1133" i="4" a="1"/>
  <c r="W1133" i="4" s="1"/>
  <c r="W1134" i="4" a="1"/>
  <c r="W1134" i="4" s="1"/>
  <c r="U1134" i="4" s="1"/>
  <c r="W1135" i="4" a="1"/>
  <c r="W1135" i="4" s="1"/>
  <c r="V1135" i="4" s="1"/>
  <c r="W1136" i="4" a="1"/>
  <c r="W1136" i="4" s="1"/>
  <c r="W1137" i="4" a="1"/>
  <c r="W1137" i="4" s="1"/>
  <c r="W1138" i="4" a="1"/>
  <c r="W1138" i="4" s="1"/>
  <c r="U1138" i="4" s="1"/>
  <c r="W1139" i="4" a="1"/>
  <c r="W1139" i="4" s="1"/>
  <c r="W1140" i="4" a="1"/>
  <c r="W1140" i="4" s="1"/>
  <c r="U1140" i="4" s="1"/>
  <c r="W1141" i="4" a="1"/>
  <c r="W1141" i="4" s="1"/>
  <c r="W1142" i="4" a="1"/>
  <c r="W1142" i="4" s="1"/>
  <c r="U1142" i="4" s="1"/>
  <c r="W1143" i="4" a="1"/>
  <c r="W1143" i="4" s="1"/>
  <c r="U1143" i="4" s="1"/>
  <c r="W1144" i="4" a="1"/>
  <c r="W1144" i="4" s="1"/>
  <c r="W1145" i="4" a="1"/>
  <c r="W1145" i="4" s="1"/>
  <c r="V1145" i="4" s="1"/>
  <c r="W1146" i="4" a="1"/>
  <c r="W1146" i="4" s="1"/>
  <c r="V1146" i="4" s="1"/>
  <c r="W1147" i="4" a="1"/>
  <c r="W1147" i="4" s="1"/>
  <c r="V1147" i="4" s="1"/>
  <c r="W1148" i="4" a="1"/>
  <c r="W1148" i="4" s="1"/>
  <c r="U1148" i="4" s="1"/>
  <c r="W1149" i="4" a="1"/>
  <c r="W1149" i="4" s="1"/>
  <c r="W1150" i="4" a="1"/>
  <c r="W1150" i="4" s="1"/>
  <c r="U1150" i="4" s="1"/>
  <c r="W1151" i="4" a="1"/>
  <c r="W1151" i="4" s="1"/>
  <c r="U1151" i="4" s="1"/>
  <c r="W1152" i="4" a="1"/>
  <c r="W1152" i="4" s="1"/>
  <c r="W1153" i="4" a="1"/>
  <c r="W1153" i="4" s="1"/>
  <c r="V1153" i="4" s="1"/>
  <c r="W1154" i="4" a="1"/>
  <c r="W1154" i="4" s="1"/>
  <c r="U1154" i="4" s="1"/>
  <c r="W1155" i="4" a="1"/>
  <c r="W1155" i="4" s="1"/>
  <c r="V1155" i="4" s="1"/>
  <c r="W1156" i="4" a="1"/>
  <c r="W1156" i="4" s="1"/>
  <c r="W1157" i="4" a="1"/>
  <c r="W1157" i="4" s="1"/>
  <c r="W1158" i="4" a="1"/>
  <c r="W1158" i="4" s="1"/>
  <c r="V1158" i="4" s="1"/>
  <c r="W1159" i="4" a="1"/>
  <c r="W1159" i="4" s="1"/>
  <c r="U1159" i="4" s="1"/>
  <c r="W1160" i="4" a="1"/>
  <c r="W1160" i="4" s="1"/>
  <c r="W1161" i="4" a="1"/>
  <c r="W1161" i="4" s="1"/>
  <c r="V1161" i="4" s="1"/>
  <c r="W1162" i="4" a="1"/>
  <c r="W1162" i="4" s="1"/>
  <c r="V1162" i="4" s="1"/>
  <c r="W1163" i="4" a="1"/>
  <c r="W1163" i="4" s="1"/>
  <c r="W1164" i="4" a="1"/>
  <c r="W1164" i="4" s="1"/>
  <c r="U1164" i="4" s="1"/>
  <c r="W1165" i="4" a="1"/>
  <c r="W1165" i="4" s="1"/>
  <c r="W1166" i="4" a="1"/>
  <c r="W1166" i="4" s="1"/>
  <c r="V1166" i="4" s="1"/>
  <c r="W1167" i="4" a="1"/>
  <c r="W1167" i="4" s="1"/>
  <c r="W1168" i="4" a="1"/>
  <c r="W1168" i="4" s="1"/>
  <c r="W1169" i="4" a="1"/>
  <c r="W1169" i="4" s="1"/>
  <c r="V1169" i="4" s="1"/>
  <c r="W1170" i="4" a="1"/>
  <c r="W1170" i="4" s="1"/>
  <c r="V1170" i="4" s="1"/>
  <c r="W1171" i="4" a="1"/>
  <c r="W1171" i="4" s="1"/>
  <c r="V1171" i="4" s="1"/>
  <c r="W1172" i="4" a="1"/>
  <c r="W1172" i="4" s="1"/>
  <c r="U1172" i="4" s="1"/>
  <c r="W1173" i="4" a="1"/>
  <c r="W1173" i="4" s="1"/>
  <c r="W1174" i="4" a="1"/>
  <c r="W1174" i="4" s="1"/>
  <c r="U1174" i="4" s="1"/>
  <c r="W1175" i="4" a="1"/>
  <c r="W1175" i="4" s="1"/>
  <c r="U1175" i="4" s="1"/>
  <c r="W1176" i="4" a="1"/>
  <c r="W1176" i="4" s="1"/>
  <c r="W1177" i="4" a="1"/>
  <c r="W1177" i="4" s="1"/>
  <c r="V1177" i="4" s="1"/>
  <c r="W1178" i="4" a="1"/>
  <c r="W1178" i="4" s="1"/>
  <c r="V1178" i="4" s="1"/>
  <c r="W1179" i="4" a="1"/>
  <c r="W1179" i="4" s="1"/>
  <c r="V1179" i="4" s="1"/>
  <c r="W1180" i="4" a="1"/>
  <c r="W1180" i="4" s="1"/>
  <c r="U1180" i="4" s="1"/>
  <c r="W1181" i="4" a="1"/>
  <c r="W1181" i="4" s="1"/>
  <c r="W1182" i="4" a="1"/>
  <c r="W1182" i="4" s="1"/>
  <c r="U1182" i="4" s="1"/>
  <c r="W1183" i="4" a="1"/>
  <c r="W1183" i="4" s="1"/>
  <c r="U1183" i="4" s="1"/>
  <c r="W1184" i="4" a="1"/>
  <c r="W1184" i="4" s="1"/>
  <c r="W1185" i="4" a="1"/>
  <c r="W1185" i="4" s="1"/>
  <c r="V1185" i="4" s="1"/>
  <c r="W1186" i="4" a="1"/>
  <c r="W1186" i="4" s="1"/>
  <c r="V1186" i="4" s="1"/>
  <c r="W1187" i="4" a="1"/>
  <c r="W1187" i="4" s="1"/>
  <c r="V1187" i="4" s="1"/>
  <c r="W1188" i="4" a="1"/>
  <c r="W1188" i="4" s="1"/>
  <c r="U1188" i="4" s="1"/>
  <c r="W1189" i="4" a="1"/>
  <c r="W1189" i="4" s="1"/>
  <c r="W1190" i="4" a="1"/>
  <c r="W1190" i="4" s="1"/>
  <c r="V1190" i="4" s="1"/>
  <c r="W1191" i="4" a="1"/>
  <c r="W1191" i="4" s="1"/>
  <c r="W1192" i="4" a="1"/>
  <c r="W1192" i="4" s="1"/>
  <c r="V1192" i="4" s="1"/>
  <c r="W1193" i="4" a="1"/>
  <c r="W1193" i="4" s="1"/>
  <c r="W1194" i="4" a="1"/>
  <c r="W1194" i="4" s="1"/>
  <c r="W1195" i="4" a="1"/>
  <c r="W1195" i="4" s="1"/>
  <c r="V1195" i="4" s="1"/>
  <c r="W1196" i="4" a="1"/>
  <c r="W1196" i="4" s="1"/>
  <c r="U1196" i="4" s="1"/>
  <c r="W1197" i="4" a="1"/>
  <c r="W1197" i="4" s="1"/>
  <c r="U1197" i="4" s="1"/>
  <c r="W1198" i="4" a="1"/>
  <c r="W1198" i="4" s="1"/>
  <c r="U1198" i="4" s="1"/>
  <c r="W1199" i="4" a="1"/>
  <c r="W1199" i="4" s="1"/>
  <c r="U1199" i="4" s="1"/>
  <c r="W1200" i="4" a="1"/>
  <c r="W1200" i="4" s="1"/>
  <c r="W1201" i="4" a="1"/>
  <c r="W1201" i="4" s="1"/>
  <c r="U1201" i="4" s="1"/>
  <c r="W1202" i="4" a="1"/>
  <c r="W1202" i="4" s="1"/>
  <c r="U1202" i="4" s="1"/>
  <c r="W1203" i="4" a="1"/>
  <c r="W1203" i="4" s="1"/>
  <c r="U1203" i="4" s="1"/>
  <c r="W1204" i="4" a="1"/>
  <c r="W1204" i="4" s="1"/>
  <c r="U1204" i="4" s="1"/>
  <c r="W1205" i="4" a="1"/>
  <c r="W1205" i="4" s="1"/>
  <c r="U1205" i="4" s="1"/>
  <c r="W1206" i="4" a="1"/>
  <c r="W1206" i="4" s="1"/>
  <c r="V1206" i="4" s="1"/>
  <c r="W1207" i="4" a="1"/>
  <c r="W1207" i="4" s="1"/>
  <c r="U1207" i="4" s="1"/>
  <c r="W1208" i="4" a="1"/>
  <c r="W1208" i="4" s="1"/>
  <c r="U1208" i="4" s="1"/>
  <c r="W1209" i="4" a="1"/>
  <c r="W1209" i="4" s="1"/>
  <c r="W1210" i="4" a="1"/>
  <c r="W1210" i="4" s="1"/>
  <c r="U1210" i="4" s="1"/>
  <c r="W1211" i="4" a="1"/>
  <c r="W1211" i="4" s="1"/>
  <c r="U1211" i="4" s="1"/>
  <c r="W1212" i="4" a="1"/>
  <c r="W1212" i="4" s="1"/>
  <c r="U1212" i="4" s="1"/>
  <c r="W1213" i="4" a="1"/>
  <c r="W1213" i="4" s="1"/>
  <c r="U1213" i="4" s="1"/>
  <c r="W1214" i="4" a="1"/>
  <c r="W1214" i="4" s="1"/>
  <c r="U1214" i="4" s="1"/>
  <c r="W1215" i="4" a="1"/>
  <c r="W1215" i="4" s="1"/>
  <c r="U1215" i="4" s="1"/>
  <c r="W1216" i="4" a="1"/>
  <c r="W1216" i="4" s="1"/>
  <c r="W1217" i="4" a="1"/>
  <c r="W1217" i="4" s="1"/>
  <c r="U1217" i="4" s="1"/>
  <c r="W1218" i="4" a="1"/>
  <c r="W1218" i="4" s="1"/>
  <c r="V1218" i="4" s="1"/>
  <c r="W1219" i="4" a="1"/>
  <c r="W1219" i="4" s="1"/>
  <c r="U1219" i="4" s="1"/>
  <c r="W1220" i="4" a="1"/>
  <c r="W1220" i="4" s="1"/>
  <c r="U1220" i="4" s="1"/>
  <c r="W1221" i="4" a="1"/>
  <c r="W1221" i="4" s="1"/>
  <c r="U1221" i="4" s="1"/>
  <c r="W1222" i="4" a="1"/>
  <c r="W1222" i="4" s="1"/>
  <c r="U1222" i="4" s="1"/>
  <c r="W1223" i="4" a="1"/>
  <c r="W1223" i="4" s="1"/>
  <c r="U1223" i="4" s="1"/>
  <c r="W1224" i="4" a="1"/>
  <c r="W1224" i="4" s="1"/>
  <c r="V1224" i="4" s="1"/>
  <c r="W1225" i="4" a="1"/>
  <c r="W1225" i="4" s="1"/>
  <c r="W1226" i="4" a="1"/>
  <c r="W1226" i="4" s="1"/>
  <c r="U1226" i="4" s="1"/>
  <c r="W1227" i="4" a="1"/>
  <c r="W1227" i="4" s="1"/>
  <c r="U1227" i="4" s="1"/>
  <c r="W1228" i="4" a="1"/>
  <c r="W1228" i="4" s="1"/>
  <c r="U1228" i="4" s="1"/>
  <c r="W1229" i="4" a="1"/>
  <c r="W1229" i="4" s="1"/>
  <c r="U1229" i="4" s="1"/>
  <c r="W1230" i="4" a="1"/>
  <c r="W1230" i="4" s="1"/>
  <c r="V1230" i="4" s="1"/>
  <c r="W1231" i="4" a="1"/>
  <c r="W1231" i="4" s="1"/>
  <c r="U1231" i="4" s="1"/>
  <c r="W1232" i="4" a="1"/>
  <c r="W1232" i="4" s="1"/>
  <c r="W1233" i="4" a="1"/>
  <c r="W1233" i="4" s="1"/>
  <c r="U1233" i="4" s="1"/>
  <c r="W1234" i="4" a="1"/>
  <c r="W1234" i="4" s="1"/>
  <c r="V1234" i="4" s="1"/>
  <c r="W1235" i="4" a="1"/>
  <c r="W1235" i="4" s="1"/>
  <c r="U1235" i="4" s="1"/>
  <c r="W1236" i="4" a="1"/>
  <c r="W1236" i="4" s="1"/>
  <c r="U1236" i="4" s="1"/>
  <c r="W1237" i="4" a="1"/>
  <c r="W1237" i="4" s="1"/>
  <c r="U1237" i="4" s="1"/>
  <c r="W1238" i="4" a="1"/>
  <c r="W1238" i="4" s="1"/>
  <c r="U1238" i="4" s="1"/>
  <c r="W1239" i="4" a="1"/>
  <c r="W1239" i="4" s="1"/>
  <c r="U1239" i="4" s="1"/>
  <c r="W1240" i="4" a="1"/>
  <c r="W1240" i="4" s="1"/>
  <c r="V1240" i="4" s="1"/>
  <c r="W1241" i="4" a="1"/>
  <c r="W1241" i="4" s="1"/>
  <c r="W1242" i="4" a="1"/>
  <c r="W1242" i="4" s="1"/>
  <c r="U1242" i="4" s="1"/>
  <c r="W1243" i="4" a="1"/>
  <c r="W1243" i="4" s="1"/>
  <c r="U1243" i="4" s="1"/>
  <c r="W1244" i="4" a="1"/>
  <c r="W1244" i="4" s="1"/>
  <c r="U1244" i="4" s="1"/>
  <c r="W1245" i="4" a="1"/>
  <c r="W1245" i="4" s="1"/>
  <c r="U1245" i="4" s="1"/>
  <c r="W1246" i="4" a="1"/>
  <c r="W1246" i="4" s="1"/>
  <c r="V1246" i="4" s="1"/>
  <c r="W1247" i="4" a="1"/>
  <c r="W1247" i="4" s="1"/>
  <c r="U1247" i="4" s="1"/>
  <c r="W1248" i="4" a="1"/>
  <c r="W1248" i="4" s="1"/>
  <c r="W1249" i="4" a="1"/>
  <c r="W1249" i="4" s="1"/>
  <c r="U1249" i="4" s="1"/>
  <c r="W1250" i="4" a="1"/>
  <c r="W1250" i="4" s="1"/>
  <c r="U1250" i="4" s="1"/>
  <c r="W1251" i="4" a="1"/>
  <c r="W1251" i="4" s="1"/>
  <c r="U1251" i="4" s="1"/>
  <c r="W1252" i="4" a="1"/>
  <c r="W1252" i="4" s="1"/>
  <c r="V1252" i="4" s="1"/>
  <c r="W1253" i="4" a="1"/>
  <c r="W1253" i="4" s="1"/>
  <c r="U1253" i="4" s="1"/>
  <c r="W1254" i="4" a="1"/>
  <c r="W1254" i="4" s="1"/>
  <c r="U1254" i="4" s="1"/>
  <c r="W1255" i="4" a="1"/>
  <c r="W1255" i="4" s="1"/>
  <c r="U1255" i="4" s="1"/>
  <c r="W1256" i="4" a="1"/>
  <c r="W1256" i="4" s="1"/>
  <c r="U1256" i="4" s="1"/>
  <c r="D78" i="4" a="1"/>
  <c r="D78" i="4" s="1"/>
  <c r="D79" i="4" a="1"/>
  <c r="D79" i="4" s="1"/>
  <c r="D80" i="4" a="1"/>
  <c r="D80" i="4" s="1"/>
  <c r="D81" i="4" a="1"/>
  <c r="D81" i="4" s="1"/>
  <c r="D82" i="4" a="1"/>
  <c r="D82" i="4" s="1"/>
  <c r="D83" i="4" a="1"/>
  <c r="D83" i="4" s="1"/>
  <c r="D84" i="4" a="1"/>
  <c r="D84" i="4" s="1"/>
  <c r="D61" i="4" a="1"/>
  <c r="D61" i="4" s="1"/>
  <c r="D207" i="4" a="1"/>
  <c r="D207" i="4" s="1"/>
  <c r="D219" i="4" a="1"/>
  <c r="D219" i="4" s="1"/>
  <c r="D220" i="4" a="1"/>
  <c r="D220" i="4" s="1"/>
  <c r="D254" i="4" a="1"/>
  <c r="D254" i="4" s="1"/>
  <c r="D287" i="4" a="1"/>
  <c r="D287" i="4" s="1"/>
  <c r="D288" i="4" a="1"/>
  <c r="D288" i="4" s="1"/>
  <c r="D291" i="4" a="1"/>
  <c r="D291" i="4" s="1"/>
  <c r="D292" i="4" a="1"/>
  <c r="D292" i="4" s="1"/>
  <c r="D295" i="4" a="1"/>
  <c r="D295" i="4" s="1"/>
  <c r="D296" i="4" a="1"/>
  <c r="D296" i="4" s="1"/>
  <c r="D299" i="4" a="1"/>
  <c r="D299" i="4" s="1"/>
  <c r="D303" i="4" a="1"/>
  <c r="D303" i="4" s="1"/>
  <c r="D304" i="4" a="1"/>
  <c r="D304" i="4" s="1"/>
  <c r="D307" i="4" a="1"/>
  <c r="D307" i="4" s="1"/>
  <c r="D311" i="4" a="1"/>
  <c r="D311" i="4" s="1"/>
  <c r="D312" i="4" a="1"/>
  <c r="D312" i="4" s="1"/>
  <c r="D316" i="4" a="1"/>
  <c r="D316" i="4" s="1"/>
  <c r="D319" i="4" a="1"/>
  <c r="D319" i="4" s="1"/>
  <c r="D320" i="4" a="1"/>
  <c r="D320" i="4" s="1"/>
  <c r="D407" i="4" a="1"/>
  <c r="D407" i="4" s="1"/>
  <c r="D411" i="4" a="1"/>
  <c r="D411" i="4" s="1"/>
  <c r="D419" i="4" a="1"/>
  <c r="D419" i="4" s="1"/>
  <c r="J6" i="8"/>
  <c r="X366" i="8" a="1"/>
  <c r="X366" i="8" s="1"/>
  <c r="Z366" i="8" s="1"/>
  <c r="AA366" i="8" s="1"/>
  <c r="X368" i="8" a="1"/>
  <c r="X368" i="8" s="1"/>
  <c r="Z368" i="8" s="1"/>
  <c r="AA368" i="8" s="1"/>
  <c r="X370" i="8" a="1"/>
  <c r="X370" i="8" s="1"/>
  <c r="Z370" i="8" s="1"/>
  <c r="AA370" i="8" s="1"/>
  <c r="X372" i="8" a="1"/>
  <c r="X372" i="8" s="1"/>
  <c r="Z372" i="8" s="1"/>
  <c r="AA372" i="8" s="1"/>
  <c r="X375" i="8" a="1"/>
  <c r="X375" i="8" s="1"/>
  <c r="Z375" i="8" s="1"/>
  <c r="AA375" i="8" s="1"/>
  <c r="X377" i="8" a="1"/>
  <c r="X377" i="8" s="1"/>
  <c r="Z377" i="8" s="1"/>
  <c r="AA377" i="8" s="1"/>
  <c r="X380" i="8" a="1"/>
  <c r="X380" i="8" s="1"/>
  <c r="Z380" i="8" s="1"/>
  <c r="AA380" i="8" s="1"/>
  <c r="X381" i="8" a="1"/>
  <c r="X381" i="8" s="1"/>
  <c r="Z381" i="8" s="1"/>
  <c r="AA381" i="8" s="1"/>
  <c r="X383" i="8" a="1"/>
  <c r="X383" i="8" s="1"/>
  <c r="Z383" i="8" s="1"/>
  <c r="AA383" i="8" s="1"/>
  <c r="X385" i="8" a="1"/>
  <c r="X385" i="8" s="1"/>
  <c r="Z385" i="8" s="1"/>
  <c r="AA385" i="8" s="1"/>
  <c r="X388" i="8" a="1"/>
  <c r="X388" i="8" s="1"/>
  <c r="Z388" i="8" s="1"/>
  <c r="AA388" i="8" s="1"/>
  <c r="X390" i="8" a="1"/>
  <c r="X390" i="8" s="1"/>
  <c r="Z390" i="8" s="1"/>
  <c r="AA390" i="8" s="1"/>
  <c r="X391" i="8" a="1"/>
  <c r="X391" i="8" s="1"/>
  <c r="Z391" i="8" s="1"/>
  <c r="AA391" i="8" s="1"/>
  <c r="X392" i="8" a="1"/>
  <c r="X392" i="8" s="1"/>
  <c r="Z392" i="8" s="1"/>
  <c r="AA392" i="8" s="1"/>
  <c r="X364" i="8" a="1"/>
  <c r="X364" i="8" s="1"/>
  <c r="Z364" i="8" s="1"/>
  <c r="AA364" i="8" s="1"/>
  <c r="X367" i="8" a="1"/>
  <c r="X367" i="8" s="1"/>
  <c r="Z367" i="8" s="1"/>
  <c r="AA367" i="8" s="1"/>
  <c r="X369" i="8" a="1"/>
  <c r="X369" i="8" s="1"/>
  <c r="Z369" i="8" s="1"/>
  <c r="AA369" i="8" s="1"/>
  <c r="X371" i="8" a="1"/>
  <c r="X371" i="8" s="1"/>
  <c r="Z371" i="8" s="1"/>
  <c r="AA371" i="8" s="1"/>
  <c r="X373" i="8" a="1"/>
  <c r="X373" i="8" s="1"/>
  <c r="Z373" i="8" s="1"/>
  <c r="AA373" i="8" s="1"/>
  <c r="X374" i="8" a="1"/>
  <c r="X374" i="8" s="1"/>
  <c r="Z374" i="8" s="1"/>
  <c r="AA374" i="8" s="1"/>
  <c r="X376" i="8" a="1"/>
  <c r="X376" i="8" s="1"/>
  <c r="Z376" i="8" s="1"/>
  <c r="AA376" i="8" s="1"/>
  <c r="X378" i="8" a="1"/>
  <c r="X378" i="8" s="1"/>
  <c r="Z378" i="8" s="1"/>
  <c r="AA378" i="8" s="1"/>
  <c r="X379" i="8" a="1"/>
  <c r="X379" i="8" s="1"/>
  <c r="Z379" i="8" s="1"/>
  <c r="AA379" i="8" s="1"/>
  <c r="X382" i="8" a="1"/>
  <c r="X382" i="8" s="1"/>
  <c r="Z382" i="8" s="1"/>
  <c r="AA382" i="8" s="1"/>
  <c r="X384" i="8" a="1"/>
  <c r="X384" i="8" s="1"/>
  <c r="Z384" i="8" s="1"/>
  <c r="AA384" i="8" s="1"/>
  <c r="X386" i="8" a="1"/>
  <c r="X386" i="8" s="1"/>
  <c r="Z386" i="8" s="1"/>
  <c r="AA386" i="8" s="1"/>
  <c r="X387" i="8" a="1"/>
  <c r="X387" i="8" s="1"/>
  <c r="Z387" i="8" s="1"/>
  <c r="AA387" i="8" s="1"/>
  <c r="X389" i="8" a="1"/>
  <c r="X389" i="8" s="1"/>
  <c r="Z389" i="8" s="1"/>
  <c r="AA389" i="8" s="1"/>
  <c r="X150" i="8" a="1"/>
  <c r="X150" i="8" s="1"/>
  <c r="Z150" i="8" s="1"/>
  <c r="AA150" i="8" s="1"/>
  <c r="X151" i="8" a="1"/>
  <c r="X151" i="8" s="1"/>
  <c r="Z151" i="8" s="1"/>
  <c r="AA151" i="8" s="1"/>
  <c r="X152" i="8" a="1"/>
  <c r="X152" i="8" s="1"/>
  <c r="Z152" i="8" s="1"/>
  <c r="AA152" i="8" s="1"/>
  <c r="X153" i="8" a="1"/>
  <c r="X153" i="8" s="1"/>
  <c r="Z153" i="8" s="1"/>
  <c r="AA153" i="8" s="1"/>
  <c r="X154" i="8" a="1"/>
  <c r="X154" i="8" s="1"/>
  <c r="Z154" i="8" s="1"/>
  <c r="AA154" i="8" s="1"/>
  <c r="X155" i="8" a="1"/>
  <c r="X155" i="8" s="1"/>
  <c r="Z155" i="8" s="1"/>
  <c r="AA155" i="8" s="1"/>
  <c r="X156" i="8" a="1"/>
  <c r="X156" i="8" s="1"/>
  <c r="Z156" i="8" s="1"/>
  <c r="AA156" i="8" s="1"/>
  <c r="X157" i="8" a="1"/>
  <c r="X157" i="8" s="1"/>
  <c r="Z157" i="8" s="1"/>
  <c r="AA157" i="8" s="1"/>
  <c r="X158" i="8" a="1"/>
  <c r="X158" i="8" s="1"/>
  <c r="Z158" i="8" s="1"/>
  <c r="AA158" i="8" s="1"/>
  <c r="X159" i="8" a="1"/>
  <c r="X159" i="8" s="1"/>
  <c r="Z159" i="8" s="1"/>
  <c r="AA159" i="8" s="1"/>
  <c r="X160" i="8" a="1"/>
  <c r="X160" i="8" s="1"/>
  <c r="Z160" i="8" s="1"/>
  <c r="AA160" i="8" s="1"/>
  <c r="X161" i="8" a="1"/>
  <c r="X161" i="8" s="1"/>
  <c r="Z161" i="8" s="1"/>
  <c r="AA161" i="8" s="1"/>
  <c r="X162" i="8" a="1"/>
  <c r="X162" i="8" s="1"/>
  <c r="Z162" i="8" s="1"/>
  <c r="AA162" i="8" s="1"/>
  <c r="X163" i="8" a="1"/>
  <c r="X163" i="8" s="1"/>
  <c r="Z163" i="8" s="1"/>
  <c r="AA163" i="8" s="1"/>
  <c r="X164" i="8" a="1"/>
  <c r="X164" i="8" s="1"/>
  <c r="Z164" i="8" s="1"/>
  <c r="AA164" i="8" s="1"/>
  <c r="X165" i="8" a="1"/>
  <c r="X165" i="8" s="1"/>
  <c r="Z165" i="8" s="1"/>
  <c r="AA165" i="8" s="1"/>
  <c r="X166" i="8" a="1"/>
  <c r="X166" i="8" s="1"/>
  <c r="Z166" i="8" s="1"/>
  <c r="AA166" i="8" s="1"/>
  <c r="X167" i="8" a="1"/>
  <c r="X167" i="8" s="1"/>
  <c r="Z167" i="8" s="1"/>
  <c r="AA167" i="8" s="1"/>
  <c r="X168" i="8" a="1"/>
  <c r="X168" i="8" s="1"/>
  <c r="Z168" i="8" s="1"/>
  <c r="AA168" i="8" s="1"/>
  <c r="X169" i="8" a="1"/>
  <c r="X169" i="8" s="1"/>
  <c r="Z169" i="8" s="1"/>
  <c r="AA169" i="8" s="1"/>
  <c r="X170" i="8" a="1"/>
  <c r="X170" i="8" s="1"/>
  <c r="Z170" i="8" s="1"/>
  <c r="AA170" i="8" s="1"/>
  <c r="X45" i="8" a="1"/>
  <c r="X45" i="8" s="1"/>
  <c r="Z45" i="8" s="1"/>
  <c r="AA45" i="8" s="1"/>
  <c r="X46" i="8" a="1"/>
  <c r="X46" i="8" s="1"/>
  <c r="Z46" i="8" s="1"/>
  <c r="AA46" i="8" s="1"/>
  <c r="X47" i="8" a="1"/>
  <c r="X47" i="8" s="1"/>
  <c r="Z47" i="8" s="1"/>
  <c r="AA47" i="8" s="1"/>
  <c r="X48" i="8" a="1"/>
  <c r="X48" i="8" s="1"/>
  <c r="Z48" i="8" s="1"/>
  <c r="AA48" i="8" s="1"/>
  <c r="X51" i="8" a="1"/>
  <c r="X51" i="8" s="1"/>
  <c r="Z51" i="8" s="1"/>
  <c r="AA51" i="8" s="1"/>
  <c r="X52" i="8" a="1"/>
  <c r="X52" i="8" s="1"/>
  <c r="Z52" i="8" s="1"/>
  <c r="AA52" i="8" s="1"/>
  <c r="X49" i="8" a="1"/>
  <c r="X49" i="8" s="1"/>
  <c r="Z49" i="8" s="1"/>
  <c r="AA49" i="8" s="1"/>
  <c r="X53" i="8" a="1"/>
  <c r="X53" i="8" s="1"/>
  <c r="Z53" i="8" s="1"/>
  <c r="AA53" i="8" s="1"/>
  <c r="X50" i="8" a="1"/>
  <c r="X50" i="8" s="1"/>
  <c r="Z50" i="8" s="1"/>
  <c r="AA50" i="8" s="1"/>
  <c r="X116" i="8" a="1"/>
  <c r="X116" i="8" s="1"/>
  <c r="Z116" i="8" s="1"/>
  <c r="AA116" i="8" s="1"/>
  <c r="X117" i="8" a="1"/>
  <c r="X117" i="8" s="1"/>
  <c r="Z117" i="8" s="1"/>
  <c r="AA117" i="8" s="1"/>
  <c r="X118" i="8" a="1"/>
  <c r="X118" i="8" s="1"/>
  <c r="Z118" i="8" s="1"/>
  <c r="AA118" i="8" s="1"/>
  <c r="X119" i="8" a="1"/>
  <c r="X119" i="8" s="1"/>
  <c r="Z119" i="8" s="1"/>
  <c r="AA119" i="8" s="1"/>
  <c r="X120" i="8" a="1"/>
  <c r="X120" i="8" s="1"/>
  <c r="Z120" i="8" s="1"/>
  <c r="AA120" i="8" s="1"/>
  <c r="X121" i="8" a="1"/>
  <c r="X121" i="8" s="1"/>
  <c r="Z121" i="8" s="1"/>
  <c r="AA121" i="8" s="1"/>
  <c r="X122" i="8" a="1"/>
  <c r="X122" i="8" s="1"/>
  <c r="Z122" i="8" s="1"/>
  <c r="AA122" i="8" s="1"/>
  <c r="X123" i="8" a="1"/>
  <c r="X123" i="8" s="1"/>
  <c r="Z123" i="8" s="1"/>
  <c r="AA123" i="8" s="1"/>
  <c r="X322" i="8" a="1"/>
  <c r="X322" i="8" s="1"/>
  <c r="Z322" i="8" s="1"/>
  <c r="AA322" i="8" s="1"/>
  <c r="X496" i="8" a="1"/>
  <c r="X496" i="8" s="1"/>
  <c r="Z496" i="8" s="1"/>
  <c r="AA496" i="8" s="1"/>
  <c r="X497" i="8" a="1"/>
  <c r="X497" i="8" s="1"/>
  <c r="Z497" i="8" s="1"/>
  <c r="AA497" i="8" s="1"/>
  <c r="X498" i="8" a="1"/>
  <c r="X498" i="8" s="1"/>
  <c r="Z498" i="8" s="1"/>
  <c r="AA498" i="8" s="1"/>
  <c r="X499" i="8" a="1"/>
  <c r="X499" i="8" s="1"/>
  <c r="Z499" i="8" s="1"/>
  <c r="AA499" i="8" s="1"/>
  <c r="X500" i="8" a="1"/>
  <c r="X500" i="8" s="1"/>
  <c r="Z500" i="8" s="1"/>
  <c r="AA500" i="8" s="1"/>
  <c r="X501" i="8" a="1"/>
  <c r="X501" i="8" s="1"/>
  <c r="Z501" i="8" s="1"/>
  <c r="AA501" i="8" s="1"/>
  <c r="X502" i="8" a="1"/>
  <c r="X502" i="8" s="1"/>
  <c r="Z502" i="8" s="1"/>
  <c r="AA502" i="8" s="1"/>
  <c r="X503" i="8" a="1"/>
  <c r="X503" i="8" s="1"/>
  <c r="Z503" i="8" s="1"/>
  <c r="AA503" i="8" s="1"/>
  <c r="X480" i="8" a="1"/>
  <c r="X480" i="8" s="1"/>
  <c r="Z480" i="8" s="1"/>
  <c r="AA480" i="8" s="1"/>
  <c r="X481" i="8" a="1"/>
  <c r="X481" i="8" s="1"/>
  <c r="Z481" i="8" s="1"/>
  <c r="AA481" i="8" s="1"/>
  <c r="X482" i="8" a="1"/>
  <c r="X482" i="8" s="1"/>
  <c r="Z482" i="8" s="1"/>
  <c r="AA482" i="8" s="1"/>
  <c r="X483" i="8" a="1"/>
  <c r="X483" i="8" s="1"/>
  <c r="Z483" i="8" s="1"/>
  <c r="AA483" i="8" s="1"/>
  <c r="X484" i="8" a="1"/>
  <c r="X484" i="8" s="1"/>
  <c r="Z484" i="8" s="1"/>
  <c r="AA484" i="8" s="1"/>
  <c r="X485" i="8" a="1"/>
  <c r="X485" i="8" s="1"/>
  <c r="Z485" i="8" s="1"/>
  <c r="AA485" i="8" s="1"/>
  <c r="X486" i="8" a="1"/>
  <c r="X486" i="8" s="1"/>
  <c r="Z486" i="8" s="1"/>
  <c r="AA486" i="8" s="1"/>
  <c r="X487" i="8" a="1"/>
  <c r="X487" i="8" s="1"/>
  <c r="Z487" i="8" s="1"/>
  <c r="AA487" i="8" s="1"/>
  <c r="X488" i="8" a="1"/>
  <c r="X488" i="8" s="1"/>
  <c r="Z488" i="8" s="1"/>
  <c r="AA488" i="8" s="1"/>
  <c r="X489" i="8" a="1"/>
  <c r="X489" i="8" s="1"/>
  <c r="Z489" i="8" s="1"/>
  <c r="AA489" i="8" s="1"/>
  <c r="X490" i="8" a="1"/>
  <c r="X490" i="8" s="1"/>
  <c r="Z490" i="8" s="1"/>
  <c r="AA490" i="8" s="1"/>
  <c r="X491" i="8" a="1"/>
  <c r="X491" i="8" s="1"/>
  <c r="Z491" i="8" s="1"/>
  <c r="AA491" i="8" s="1"/>
  <c r="X492" i="8" a="1"/>
  <c r="X492" i="8" s="1"/>
  <c r="Z492" i="8" s="1"/>
  <c r="AA492" i="8" s="1"/>
  <c r="X493" i="8" a="1"/>
  <c r="X493" i="8" s="1"/>
  <c r="Z493" i="8" s="1"/>
  <c r="AA493" i="8" s="1"/>
  <c r="X494" i="8" a="1"/>
  <c r="X494" i="8" s="1"/>
  <c r="Z494" i="8" s="1"/>
  <c r="AA494" i="8" s="1"/>
  <c r="X306" i="8" a="1"/>
  <c r="X306" i="8" s="1"/>
  <c r="X73" i="8" a="1"/>
  <c r="X73" i="8" s="1"/>
  <c r="X74" i="8" a="1"/>
  <c r="X74" i="8" s="1"/>
  <c r="X75" i="8" a="1"/>
  <c r="X75" i="8" s="1"/>
  <c r="X76" i="8" a="1"/>
  <c r="X76" i="8" s="1"/>
  <c r="X77" i="8" a="1"/>
  <c r="X77" i="8" s="1"/>
  <c r="X80" i="8" a="1"/>
  <c r="X80" i="8" s="1"/>
  <c r="X79" i="8" a="1"/>
  <c r="X79" i="8" s="1"/>
  <c r="X83" i="8" a="1"/>
  <c r="X83" i="8" s="1"/>
  <c r="X78" i="8" a="1"/>
  <c r="X78" i="8" s="1"/>
  <c r="X82" i="8" a="1"/>
  <c r="X82" i="8" s="1"/>
  <c r="X81" i="8" a="1"/>
  <c r="X81" i="8" s="1"/>
  <c r="X277" i="8" a="1"/>
  <c r="X277" i="8" s="1"/>
  <c r="X278" i="8" a="1"/>
  <c r="X278" i="8" s="1"/>
  <c r="X279" i="8" a="1"/>
  <c r="X279" i="8" s="1"/>
  <c r="X280" i="8" a="1"/>
  <c r="X280" i="8" s="1"/>
  <c r="X333" i="8" a="1"/>
  <c r="X333" i="8" s="1"/>
  <c r="X334" i="8" a="1"/>
  <c r="X334" i="8" s="1"/>
  <c r="X335" i="8" a="1"/>
  <c r="X335" i="8" s="1"/>
  <c r="X336" i="8" a="1"/>
  <c r="X336" i="8" s="1"/>
  <c r="X337" i="8" a="1"/>
  <c r="X337" i="8" s="1"/>
  <c r="X338" i="8" a="1"/>
  <c r="X338" i="8" s="1"/>
  <c r="X339" i="8" a="1"/>
  <c r="X339" i="8" s="1"/>
  <c r="X340" i="8" a="1"/>
  <c r="X340" i="8" s="1"/>
  <c r="X341" i="8" a="1"/>
  <c r="X341" i="8" s="1"/>
  <c r="X342" i="8" a="1"/>
  <c r="X342" i="8" s="1"/>
  <c r="X295" i="8" a="1"/>
  <c r="X295" i="8" s="1"/>
  <c r="X296" i="8" a="1"/>
  <c r="X296" i="8" s="1"/>
  <c r="X297" i="8" a="1"/>
  <c r="X297" i="8" s="1"/>
  <c r="X298" i="8" a="1"/>
  <c r="X298" i="8" s="1"/>
  <c r="X300" i="8" a="1"/>
  <c r="X300" i="8" s="1"/>
  <c r="X301" i="8" a="1"/>
  <c r="X301" i="8" s="1"/>
  <c r="X302" i="8" a="1"/>
  <c r="X302" i="8" s="1"/>
  <c r="X303" i="8" a="1"/>
  <c r="X303" i="8" s="1"/>
  <c r="X304" i="8" a="1"/>
  <c r="X304" i="8" s="1"/>
  <c r="X305" i="8" a="1"/>
  <c r="X305" i="8" s="1"/>
  <c r="X299" i="8" a="1"/>
  <c r="X299" i="8" s="1"/>
  <c r="X552" i="8" a="1"/>
  <c r="X552" i="8" s="1"/>
  <c r="X553" i="8" a="1"/>
  <c r="X553" i="8" s="1"/>
  <c r="X554" i="8" a="1"/>
  <c r="X554" i="8" s="1"/>
  <c r="X555" i="8" a="1"/>
  <c r="X555" i="8" s="1"/>
  <c r="X556" i="8" a="1"/>
  <c r="X556" i="8" s="1"/>
  <c r="X557" i="8" a="1"/>
  <c r="X557" i="8" s="1"/>
  <c r="X558" i="8" a="1"/>
  <c r="X558" i="8" s="1"/>
  <c r="X54" i="8" a="1"/>
  <c r="X54" i="8" s="1"/>
  <c r="X55" i="8" a="1"/>
  <c r="X55" i="8" s="1"/>
  <c r="X56" i="8" a="1"/>
  <c r="X56" i="8" s="1"/>
  <c r="X57" i="8" a="1"/>
  <c r="X57" i="8" s="1"/>
  <c r="X58" i="8" a="1"/>
  <c r="X58" i="8" s="1"/>
  <c r="X59" i="8" a="1"/>
  <c r="X59" i="8" s="1"/>
  <c r="X60" i="8" a="1"/>
  <c r="X60" i="8" s="1"/>
  <c r="X61" i="8" a="1"/>
  <c r="X61" i="8" s="1"/>
  <c r="X62" i="8" a="1"/>
  <c r="X62" i="8" s="1"/>
  <c r="X63" i="8" a="1"/>
  <c r="X63" i="8" s="1"/>
  <c r="X64" i="8" a="1"/>
  <c r="X64" i="8" s="1"/>
  <c r="X65" i="8" a="1"/>
  <c r="X65" i="8" s="1"/>
  <c r="X66" i="8" a="1"/>
  <c r="X66" i="8" s="1"/>
  <c r="X67" i="8" a="1"/>
  <c r="X67" i="8" s="1"/>
  <c r="X68" i="8" a="1"/>
  <c r="X68" i="8" s="1"/>
  <c r="X69" i="8" a="1"/>
  <c r="X69" i="8" s="1"/>
  <c r="X70" i="8" a="1"/>
  <c r="X70" i="8" s="1"/>
  <c r="X71" i="8" a="1"/>
  <c r="X71" i="8" s="1"/>
  <c r="X406" i="8" a="1"/>
  <c r="X406" i="8" s="1"/>
  <c r="W406" i="8" s="1"/>
  <c r="X407" i="8" a="1"/>
  <c r="X407" i="8" s="1"/>
  <c r="W407" i="8" s="1"/>
  <c r="X408" i="8" a="1"/>
  <c r="X408" i="8" s="1"/>
  <c r="W408" i="8" s="1"/>
  <c r="X409" i="8" a="1"/>
  <c r="X409" i="8" s="1"/>
  <c r="W409" i="8" s="1"/>
  <c r="X410" i="8" a="1"/>
  <c r="X410" i="8" s="1"/>
  <c r="W410" i="8" s="1"/>
  <c r="X411" i="8" a="1"/>
  <c r="X411" i="8" s="1"/>
  <c r="W411" i="8" s="1"/>
  <c r="X470" i="8" a="1"/>
  <c r="X470" i="8" s="1"/>
  <c r="X471" i="8" a="1"/>
  <c r="X471" i="8" s="1"/>
  <c r="X472" i="8" a="1"/>
  <c r="X472" i="8" s="1"/>
  <c r="X473" i="8" a="1"/>
  <c r="X473" i="8" s="1"/>
  <c r="X474" i="8" a="1"/>
  <c r="X474" i="8" s="1"/>
  <c r="X475" i="8" a="1"/>
  <c r="X475" i="8" s="1"/>
  <c r="X476" i="8" a="1"/>
  <c r="X476" i="8" s="1"/>
  <c r="X477" i="8" a="1"/>
  <c r="X477" i="8" s="1"/>
  <c r="X478" i="8" a="1"/>
  <c r="X478" i="8" s="1"/>
  <c r="X479" i="8" a="1"/>
  <c r="X479" i="8" s="1"/>
  <c r="X172" i="8" a="1"/>
  <c r="X172" i="8" s="1"/>
  <c r="X23" i="8" a="1"/>
  <c r="X23" i="8" s="1"/>
  <c r="X24" i="8" a="1"/>
  <c r="X24" i="8" s="1"/>
  <c r="X25" i="8" a="1"/>
  <c r="X25" i="8" s="1"/>
  <c r="X26" i="8" a="1"/>
  <c r="X26" i="8" s="1"/>
  <c r="X27" i="8" a="1"/>
  <c r="X27" i="8" s="1"/>
  <c r="X28" i="8" a="1"/>
  <c r="X28" i="8" s="1"/>
  <c r="X29" i="8" a="1"/>
  <c r="X29" i="8" s="1"/>
  <c r="X510" i="8" a="1"/>
  <c r="X510" i="8" s="1"/>
  <c r="X515" i="8" a="1"/>
  <c r="X515" i="8" s="1"/>
  <c r="X512" i="8" a="1"/>
  <c r="X512" i="8" s="1"/>
  <c r="X511" i="8" a="1"/>
  <c r="X511" i="8" s="1"/>
  <c r="X516" i="8" a="1"/>
  <c r="X516" i="8" s="1"/>
  <c r="X513" i="8" a="1"/>
  <c r="X513" i="8" s="1"/>
  <c r="X514" i="8" a="1"/>
  <c r="X514" i="8" s="1"/>
  <c r="X212" i="8" a="1"/>
  <c r="X212" i="8" s="1"/>
  <c r="X8" i="8" a="1"/>
  <c r="X8" i="8" s="1"/>
  <c r="X9" i="8" a="1"/>
  <c r="X9" i="8" s="1"/>
  <c r="X10" i="8" a="1"/>
  <c r="X10" i="8" s="1"/>
  <c r="X11" i="8" a="1"/>
  <c r="X11" i="8" s="1"/>
  <c r="X12" i="8" a="1"/>
  <c r="X12" i="8" s="1"/>
  <c r="X13" i="8" a="1"/>
  <c r="X13" i="8" s="1"/>
  <c r="X14" i="8" a="1"/>
  <c r="X14" i="8" s="1"/>
  <c r="X15" i="8" a="1"/>
  <c r="X15" i="8" s="1"/>
  <c r="X16" i="8" a="1"/>
  <c r="X16" i="8" s="1"/>
  <c r="X17" i="8" a="1"/>
  <c r="X17" i="8" s="1"/>
  <c r="X18" i="8" a="1"/>
  <c r="X18" i="8" s="1"/>
  <c r="X19" i="8" a="1"/>
  <c r="X19" i="8" s="1"/>
  <c r="X20" i="8" a="1"/>
  <c r="X20" i="8" s="1"/>
  <c r="X21" i="8" a="1"/>
  <c r="X21" i="8" s="1"/>
  <c r="X22" i="8" a="1"/>
  <c r="X22" i="8" s="1"/>
  <c r="E450" i="8" a="1"/>
  <c r="E450" i="8" s="1"/>
  <c r="E466" i="8" a="1"/>
  <c r="E466" i="8" s="1"/>
  <c r="E528" i="8" a="1"/>
  <c r="E528" i="8" s="1"/>
  <c r="X433" i="8" a="1"/>
  <c r="X433" i="8" s="1"/>
  <c r="X434" i="8" a="1"/>
  <c r="X434" i="8" s="1"/>
  <c r="X435" i="8" a="1"/>
  <c r="X435" i="8" s="1"/>
  <c r="X436" i="8" a="1"/>
  <c r="X436" i="8" s="1"/>
  <c r="X437" i="8" a="1"/>
  <c r="X437" i="8" s="1"/>
  <c r="X438" i="8" a="1"/>
  <c r="X438" i="8" s="1"/>
  <c r="X439" i="8" a="1"/>
  <c r="X439" i="8" s="1"/>
  <c r="X440" i="8" a="1"/>
  <c r="X440" i="8" s="1"/>
  <c r="X441" i="8" a="1"/>
  <c r="X441" i="8" s="1"/>
  <c r="X443" i="8" a="1"/>
  <c r="X443" i="8" s="1"/>
  <c r="X444" i="8" a="1"/>
  <c r="X444" i="8" s="1"/>
  <c r="X445" i="8" a="1"/>
  <c r="X445" i="8" s="1"/>
  <c r="X446" i="8" a="1"/>
  <c r="X446" i="8" s="1"/>
  <c r="X448" i="8" a="1"/>
  <c r="X448" i="8" s="1"/>
  <c r="X442" i="8" a="1"/>
  <c r="X442" i="8" s="1"/>
  <c r="X447" i="8" a="1"/>
  <c r="X447" i="8" s="1"/>
  <c r="X449" i="8" a="1"/>
  <c r="X449" i="8" s="1"/>
  <c r="X135" i="8" a="1"/>
  <c r="X135" i="8" s="1"/>
  <c r="X136" i="8" a="1"/>
  <c r="X136" i="8" s="1"/>
  <c r="X137" i="8" a="1"/>
  <c r="X137" i="8" s="1"/>
  <c r="X138" i="8" a="1"/>
  <c r="X138" i="8" s="1"/>
  <c r="X139" i="8" a="1"/>
  <c r="X139" i="8" s="1"/>
  <c r="X140" i="8" a="1"/>
  <c r="X140" i="8" s="1"/>
  <c r="X141" i="8" a="1"/>
  <c r="X141" i="8" s="1"/>
  <c r="X142" i="8" a="1"/>
  <c r="X142" i="8" s="1"/>
  <c r="X143" i="8" a="1"/>
  <c r="X143" i="8" s="1"/>
  <c r="X144" i="8" a="1"/>
  <c r="X144" i="8" s="1"/>
  <c r="X145" i="8" a="1"/>
  <c r="X145" i="8" s="1"/>
  <c r="X146" i="8" a="1"/>
  <c r="X146" i="8" s="1"/>
  <c r="X327" i="8" a="1"/>
  <c r="X327" i="8" s="1"/>
  <c r="X328" i="8" a="1"/>
  <c r="X328" i="8" s="1"/>
  <c r="X329" i="8" a="1"/>
  <c r="X329" i="8" s="1"/>
  <c r="X330" i="8" a="1"/>
  <c r="X330" i="8" s="1"/>
  <c r="X331" i="8" a="1"/>
  <c r="X331" i="8" s="1"/>
  <c r="X332" i="8" a="1"/>
  <c r="X332" i="8" s="1"/>
  <c r="X124" i="8" a="1"/>
  <c r="X124" i="8" s="1"/>
  <c r="X210" i="8" a="1"/>
  <c r="X210" i="8" s="1"/>
  <c r="X211" i="8" a="1"/>
  <c r="X211" i="8" s="1"/>
  <c r="X213" i="8" a="1"/>
  <c r="X213" i="8" s="1"/>
  <c r="X171" i="8" a="1"/>
  <c r="X171" i="8" s="1"/>
  <c r="X356" i="8" a="1"/>
  <c r="X356" i="8" s="1"/>
  <c r="X357" i="8" a="1"/>
  <c r="X357" i="8" s="1"/>
  <c r="X358" i="8" a="1"/>
  <c r="X358" i="8" s="1"/>
  <c r="X359" i="8" a="1"/>
  <c r="X359" i="8" s="1"/>
  <c r="X360" i="8" a="1"/>
  <c r="X360" i="8" s="1"/>
  <c r="X361" i="8" a="1"/>
  <c r="X361" i="8" s="1"/>
  <c r="X362" i="8" a="1"/>
  <c r="X362" i="8" s="1"/>
  <c r="X571" i="8" a="1"/>
  <c r="X571" i="8" s="1"/>
  <c r="X572" i="8" a="1"/>
  <c r="X572" i="8" s="1"/>
  <c r="X573" i="8" a="1"/>
  <c r="X573" i="8" s="1"/>
  <c r="X199" i="8" a="1"/>
  <c r="X199" i="8" s="1"/>
  <c r="X203" i="8" a="1"/>
  <c r="X203" i="8" s="1"/>
  <c r="X204" i="8" a="1"/>
  <c r="X204" i="8" s="1"/>
  <c r="X205" i="8" a="1"/>
  <c r="X205" i="8" s="1"/>
  <c r="X206" i="8" a="1"/>
  <c r="X206" i="8" s="1"/>
  <c r="X207" i="8" a="1"/>
  <c r="X207" i="8" s="1"/>
  <c r="X208" i="8" a="1"/>
  <c r="X208" i="8" s="1"/>
  <c r="X209" i="8" a="1"/>
  <c r="X209" i="8" s="1"/>
  <c r="E209" i="8" s="1" a="1"/>
  <c r="E209" i="8" s="1"/>
  <c r="X222" i="8" a="1"/>
  <c r="X222" i="8" s="1"/>
  <c r="E222" i="8" s="1" a="1"/>
  <c r="E222" i="8" s="1"/>
  <c r="X30" i="8" a="1"/>
  <c r="X30" i="8" s="1"/>
  <c r="E30" i="8" s="1" a="1"/>
  <c r="E30" i="8" s="1"/>
  <c r="X31" i="8" a="1"/>
  <c r="X31" i="8" s="1"/>
  <c r="E31" i="8" s="1" a="1"/>
  <c r="E31" i="8" s="1"/>
  <c r="X32" i="8" a="1"/>
  <c r="X32" i="8" s="1"/>
  <c r="E32" i="8" s="1" a="1"/>
  <c r="E32" i="8" s="1"/>
  <c r="X33" i="8" a="1"/>
  <c r="X33" i="8" s="1"/>
  <c r="E33" i="8" s="1" a="1"/>
  <c r="E33" i="8" s="1"/>
  <c r="X34" i="8" a="1"/>
  <c r="X34" i="8" s="1"/>
  <c r="E34" i="8" s="1" a="1"/>
  <c r="E34" i="8" s="1"/>
  <c r="X35" i="8" a="1"/>
  <c r="X35" i="8" s="1"/>
  <c r="E35" i="8" s="1" a="1"/>
  <c r="E35" i="8" s="1"/>
  <c r="X36" i="8" a="1"/>
  <c r="X36" i="8" s="1"/>
  <c r="E36" i="8" s="1" a="1"/>
  <c r="E36" i="8" s="1"/>
  <c r="X37" i="8" a="1"/>
  <c r="X37" i="8" s="1"/>
  <c r="E37" i="8" s="1" a="1"/>
  <c r="E37" i="8" s="1"/>
  <c r="X38" i="8" a="1"/>
  <c r="X38" i="8" s="1"/>
  <c r="E38" i="8" s="1" a="1"/>
  <c r="E38" i="8" s="1"/>
  <c r="X39" i="8" a="1"/>
  <c r="X39" i="8" s="1"/>
  <c r="E39" i="8" s="1" a="1"/>
  <c r="E39" i="8" s="1"/>
  <c r="X40" i="8" a="1"/>
  <c r="X40" i="8" s="1"/>
  <c r="E40" i="8" s="1" a="1"/>
  <c r="E40" i="8" s="1"/>
  <c r="X41" i="8" a="1"/>
  <c r="X41" i="8" s="1"/>
  <c r="E41" i="8" s="1" a="1"/>
  <c r="E41" i="8" s="1"/>
  <c r="X42" i="8" a="1"/>
  <c r="X42" i="8" s="1"/>
  <c r="X43" i="8" a="1"/>
  <c r="X43" i="8" s="1"/>
  <c r="X44" i="8" a="1"/>
  <c r="X44" i="8" s="1"/>
  <c r="X90" i="8" a="1"/>
  <c r="X90" i="8" s="1"/>
  <c r="X91" i="8" a="1"/>
  <c r="X91" i="8" s="1"/>
  <c r="X92" i="8" a="1"/>
  <c r="X92" i="8" s="1"/>
  <c r="X108" i="8" a="1"/>
  <c r="X108" i="8" s="1"/>
  <c r="E108" i="8" s="1" a="1"/>
  <c r="E108" i="8" s="1"/>
  <c r="X88" i="8" a="1"/>
  <c r="X88" i="8" s="1"/>
  <c r="X89" i="8" a="1"/>
  <c r="X89" i="8" s="1"/>
  <c r="X95" i="8" a="1"/>
  <c r="X95" i="8" s="1"/>
  <c r="X96" i="8" a="1"/>
  <c r="X96" i="8" s="1"/>
  <c r="X102" i="8" a="1"/>
  <c r="X102" i="8" s="1"/>
  <c r="X103" i="8" a="1"/>
  <c r="X103" i="8" s="1"/>
  <c r="X106" i="8" a="1"/>
  <c r="X106" i="8" s="1"/>
  <c r="X107" i="8" a="1"/>
  <c r="X107" i="8" s="1"/>
  <c r="X112" i="8" a="1"/>
  <c r="X112" i="8" s="1"/>
  <c r="X113" i="8" a="1"/>
  <c r="X113" i="8" s="1"/>
  <c r="X101" i="8" a="1"/>
  <c r="X101" i="8" s="1"/>
  <c r="X105" i="8" a="1"/>
  <c r="X105" i="8" s="1"/>
  <c r="X111" i="8" a="1"/>
  <c r="X111" i="8" s="1"/>
  <c r="X93" i="8" a="1"/>
  <c r="X93" i="8" s="1"/>
  <c r="X94" i="8" a="1"/>
  <c r="X94" i="8" s="1"/>
  <c r="X100" i="8" a="1"/>
  <c r="X100" i="8" s="1"/>
  <c r="X104" i="8" a="1"/>
  <c r="X104" i="8" s="1"/>
  <c r="X85" i="8" a="1"/>
  <c r="X85" i="8" s="1"/>
  <c r="X99" i="8" a="1"/>
  <c r="X99" i="8" s="1"/>
  <c r="X110" i="8" a="1"/>
  <c r="X110" i="8" s="1"/>
  <c r="X109" i="8" a="1"/>
  <c r="X109" i="8" s="1"/>
  <c r="X114" i="8" a="1"/>
  <c r="X114" i="8" s="1"/>
  <c r="X115" i="8" a="1"/>
  <c r="X115" i="8" s="1"/>
  <c r="X87" i="8" a="1"/>
  <c r="X87" i="8" s="1"/>
  <c r="X98" i="8" a="1"/>
  <c r="X98" i="8" s="1"/>
  <c r="X97" i="8" a="1"/>
  <c r="X97" i="8" s="1"/>
  <c r="X559" i="8" a="1"/>
  <c r="X559" i="8" s="1"/>
  <c r="X560" i="8" a="1"/>
  <c r="X560" i="8" s="1"/>
  <c r="X561" i="8" a="1"/>
  <c r="X561" i="8" s="1"/>
  <c r="X562" i="8" a="1"/>
  <c r="X562" i="8" s="1"/>
  <c r="X563" i="8" a="1"/>
  <c r="X563" i="8" s="1"/>
  <c r="X564" i="8" a="1"/>
  <c r="X564" i="8" s="1"/>
  <c r="X565" i="8" a="1"/>
  <c r="X565" i="8" s="1"/>
  <c r="X566" i="8" a="1"/>
  <c r="X566" i="8" s="1"/>
  <c r="X567" i="8" a="1"/>
  <c r="X567" i="8" s="1"/>
  <c r="X568" i="8" a="1"/>
  <c r="X568" i="8" s="1"/>
  <c r="X570" i="8" a="1"/>
  <c r="X570" i="8" s="1"/>
  <c r="X569" i="8" a="1"/>
  <c r="X569" i="8" s="1"/>
  <c r="X313" i="8" a="1"/>
  <c r="X313" i="8" s="1"/>
  <c r="X307" i="8" a="1"/>
  <c r="X307" i="8" s="1"/>
  <c r="X308" i="8" a="1"/>
  <c r="X308" i="8" s="1"/>
  <c r="X309" i="8" a="1"/>
  <c r="X309" i="8" s="1"/>
  <c r="X310" i="8" a="1"/>
  <c r="X310" i="8" s="1"/>
  <c r="X311" i="8" a="1"/>
  <c r="X311" i="8" s="1"/>
  <c r="X312" i="8" a="1"/>
  <c r="X312" i="8" s="1"/>
  <c r="X578" i="8" a="1"/>
  <c r="X578" i="8" s="1"/>
  <c r="X579" i="8" a="1"/>
  <c r="X579" i="8" s="1"/>
  <c r="X580" i="8" a="1"/>
  <c r="X580" i="8" s="1"/>
  <c r="X581" i="8" a="1"/>
  <c r="X581" i="8" s="1"/>
  <c r="X582" i="8" a="1"/>
  <c r="X582" i="8" s="1"/>
  <c r="X583" i="8" a="1"/>
  <c r="X583" i="8" s="1"/>
  <c r="E583" i="8" s="1" a="1"/>
  <c r="E583" i="8" s="1"/>
  <c r="X584" i="8" a="1"/>
  <c r="X584" i="8" s="1"/>
  <c r="X585" i="8" a="1"/>
  <c r="X585" i="8" s="1"/>
  <c r="X586" i="8" a="1"/>
  <c r="X586" i="8" s="1"/>
  <c r="X587" i="8" a="1"/>
  <c r="X587" i="8" s="1"/>
  <c r="X588" i="8" a="1"/>
  <c r="X588" i="8" s="1"/>
  <c r="X589" i="8" a="1"/>
  <c r="X589" i="8" s="1"/>
  <c r="X590" i="8" a="1"/>
  <c r="X590" i="8" s="1"/>
  <c r="X591" i="8" a="1"/>
  <c r="X591" i="8" s="1"/>
  <c r="X592" i="8" a="1"/>
  <c r="X592" i="8" s="1"/>
  <c r="X593" i="8" a="1"/>
  <c r="X593" i="8" s="1"/>
  <c r="X594" i="8" a="1"/>
  <c r="X594" i="8" s="1"/>
  <c r="W594" i="8" s="1"/>
  <c r="X595" i="8" a="1"/>
  <c r="X595" i="8" s="1"/>
  <c r="W595" i="8" s="1"/>
  <c r="X596" i="8" a="1"/>
  <c r="X596" i="8" s="1"/>
  <c r="W596" i="8" s="1"/>
  <c r="X597" i="8" a="1"/>
  <c r="X597" i="8" s="1"/>
  <c r="W597" i="8" s="1"/>
  <c r="X598" i="8" a="1"/>
  <c r="X598" i="8" s="1"/>
  <c r="W598" i="8" s="1"/>
  <c r="X599" i="8" a="1"/>
  <c r="X599" i="8" s="1"/>
  <c r="W599" i="8" s="1"/>
  <c r="X600" i="8" a="1"/>
  <c r="X600" i="8" s="1"/>
  <c r="W600" i="8" s="1"/>
  <c r="X601" i="8" a="1"/>
  <c r="X601" i="8" s="1"/>
  <c r="W601" i="8" s="1"/>
  <c r="X602" i="8" a="1"/>
  <c r="X602" i="8" s="1"/>
  <c r="W602" i="8" s="1"/>
  <c r="X603" i="8" a="1"/>
  <c r="X603" i="8" s="1"/>
  <c r="W603" i="8" s="1"/>
  <c r="X604" i="8" a="1"/>
  <c r="X604" i="8" s="1"/>
  <c r="W604" i="8" s="1"/>
  <c r="X605" i="8" a="1"/>
  <c r="X605" i="8" s="1"/>
  <c r="W605" i="8" s="1"/>
  <c r="X606" i="8" a="1"/>
  <c r="X606" i="8" s="1"/>
  <c r="W606" i="8" s="1"/>
  <c r="X607" i="8" a="1"/>
  <c r="X607" i="8" s="1"/>
  <c r="W607" i="8" s="1"/>
  <c r="X608" i="8" a="1"/>
  <c r="X608" i="8" s="1"/>
  <c r="W608" i="8" s="1"/>
  <c r="X609" i="8" a="1"/>
  <c r="X609" i="8" s="1"/>
  <c r="W609" i="8" s="1"/>
  <c r="X610" i="8" a="1"/>
  <c r="X610" i="8" s="1"/>
  <c r="W610" i="8" s="1"/>
  <c r="X611" i="8" a="1"/>
  <c r="X611" i="8" s="1"/>
  <c r="W611" i="8" s="1"/>
  <c r="X612" i="8" a="1"/>
  <c r="X612" i="8" s="1"/>
  <c r="W612" i="8" s="1"/>
  <c r="X613" i="8" a="1"/>
  <c r="X613" i="8" s="1"/>
  <c r="W613" i="8" s="1"/>
  <c r="X614" i="8" a="1"/>
  <c r="X614" i="8" s="1"/>
  <c r="W614" i="8" s="1"/>
  <c r="X615" i="8" a="1"/>
  <c r="X615" i="8" s="1"/>
  <c r="W615" i="8" s="1"/>
  <c r="X616" i="8" a="1"/>
  <c r="X616" i="8" s="1"/>
  <c r="W616" i="8" s="1"/>
  <c r="X617" i="8" a="1"/>
  <c r="X617" i="8" s="1"/>
  <c r="W617" i="8" s="1"/>
  <c r="X618" i="8" a="1"/>
  <c r="X618" i="8" s="1"/>
  <c r="W618" i="8" s="1"/>
  <c r="X619" i="8" a="1"/>
  <c r="X619" i="8" s="1"/>
  <c r="W619" i="8" s="1"/>
  <c r="X620" i="8" a="1"/>
  <c r="X620" i="8" s="1"/>
  <c r="W620" i="8" s="1"/>
  <c r="X621" i="8" a="1"/>
  <c r="X621" i="8" s="1"/>
  <c r="W621" i="8" s="1"/>
  <c r="X622" i="8" a="1"/>
  <c r="X622" i="8" s="1"/>
  <c r="W622" i="8" s="1"/>
  <c r="G6" i="4"/>
  <c r="D6" i="4" a="1"/>
  <c r="D6" i="4" s="1"/>
  <c r="G5" i="4"/>
  <c r="D5" i="4" a="1"/>
  <c r="D5" i="4" s="1"/>
  <c r="U878" i="4" l="1"/>
  <c r="V260" i="4"/>
  <c r="D260" i="4" s="1" a="1"/>
  <c r="D260" i="4" s="1"/>
  <c r="U865" i="4"/>
  <c r="V841" i="4"/>
  <c r="V912" i="4"/>
  <c r="V976" i="4"/>
  <c r="V882" i="4"/>
  <c r="V879" i="4"/>
  <c r="V877" i="4"/>
  <c r="U1166" i="4"/>
  <c r="V1058" i="4"/>
  <c r="V223" i="4"/>
  <c r="D223" i="4" s="1" a="1"/>
  <c r="D223" i="4" s="1"/>
  <c r="V1204" i="4"/>
  <c r="U1118" i="4"/>
  <c r="U1115" i="4"/>
  <c r="V871" i="4"/>
  <c r="V861" i="4"/>
  <c r="V691" i="4"/>
  <c r="U278" i="4"/>
  <c r="V275" i="4"/>
  <c r="D275" i="4" s="1" a="1"/>
  <c r="D275" i="4" s="1"/>
  <c r="V233" i="4"/>
  <c r="D233" i="4" s="1" a="1"/>
  <c r="D233" i="4" s="1"/>
  <c r="U818" i="4"/>
  <c r="V818" i="4"/>
  <c r="U1240" i="4"/>
  <c r="V1229" i="4"/>
  <c r="U1186" i="4"/>
  <c r="V1098" i="4"/>
  <c r="V881" i="4"/>
  <c r="V873" i="4"/>
  <c r="V581" i="4"/>
  <c r="U410" i="4"/>
  <c r="U924" i="4"/>
  <c r="V924" i="4"/>
  <c r="U586" i="4"/>
  <c r="V586" i="4"/>
  <c r="U988" i="4"/>
  <c r="V988" i="4"/>
  <c r="V1004" i="4"/>
  <c r="V940" i="4"/>
  <c r="U869" i="4"/>
  <c r="V606" i="4"/>
  <c r="V599" i="4"/>
  <c r="V1062" i="4"/>
  <c r="V1024" i="4"/>
  <c r="V960" i="4"/>
  <c r="V896" i="4"/>
  <c r="V863" i="4"/>
  <c r="V858" i="4"/>
  <c r="V739" i="4"/>
  <c r="V715" i="4"/>
  <c r="V611" i="4"/>
  <c r="V600" i="4"/>
  <c r="V280" i="4"/>
  <c r="D280" i="4" s="1" a="1"/>
  <c r="D280" i="4" s="1"/>
  <c r="V227" i="4"/>
  <c r="D227" i="4" s="1" a="1"/>
  <c r="D227" i="4" s="1"/>
  <c r="V1180" i="4"/>
  <c r="U1158" i="4"/>
  <c r="U1086" i="4"/>
  <c r="U1083" i="4"/>
  <c r="V857" i="4"/>
  <c r="V826" i="4"/>
  <c r="V731" i="4"/>
  <c r="U419" i="4"/>
  <c r="U254" i="4"/>
  <c r="V243" i="4"/>
  <c r="D243" i="4" s="1" a="1"/>
  <c r="D243" i="4" s="1"/>
  <c r="U850" i="4"/>
  <c r="V850" i="4"/>
  <c r="U790" i="4"/>
  <c r="V790" i="4"/>
  <c r="U1012" i="4"/>
  <c r="V1012" i="4"/>
  <c r="U984" i="4"/>
  <c r="V984" i="4"/>
  <c r="U948" i="4"/>
  <c r="V948" i="4"/>
  <c r="U920" i="4"/>
  <c r="V920" i="4"/>
  <c r="U884" i="4"/>
  <c r="V884" i="4"/>
  <c r="U846" i="4"/>
  <c r="V846" i="4"/>
  <c r="U996" i="4"/>
  <c r="V996" i="4"/>
  <c r="U968" i="4"/>
  <c r="V968" i="4"/>
  <c r="U932" i="4"/>
  <c r="V932" i="4"/>
  <c r="U904" i="4"/>
  <c r="V904" i="4"/>
  <c r="U710" i="4"/>
  <c r="V710" i="4"/>
  <c r="U1016" i="4"/>
  <c r="V1016" i="4"/>
  <c r="U952" i="4"/>
  <c r="V952" i="4"/>
  <c r="U888" i="4"/>
  <c r="V888" i="4"/>
  <c r="U675" i="4"/>
  <c r="V675" i="4"/>
  <c r="V659" i="4"/>
  <c r="U615" i="4"/>
  <c r="V615" i="4"/>
  <c r="U583" i="4"/>
  <c r="V583" i="4"/>
  <c r="V1188" i="4"/>
  <c r="V1134" i="4"/>
  <c r="U1110" i="4"/>
  <c r="U1107" i="4"/>
  <c r="U1067" i="4"/>
  <c r="V1050" i="4"/>
  <c r="V1008" i="4"/>
  <c r="U1000" i="4"/>
  <c r="V1000" i="4"/>
  <c r="V944" i="4"/>
  <c r="U936" i="4"/>
  <c r="V936" i="4"/>
  <c r="V866" i="4"/>
  <c r="U862" i="4"/>
  <c r="V860" i="4"/>
  <c r="U860" i="4"/>
  <c r="U802" i="4"/>
  <c r="V802" i="4"/>
  <c r="U702" i="4"/>
  <c r="V702" i="4"/>
  <c r="U643" i="4"/>
  <c r="V643" i="4"/>
  <c r="U1252" i="4"/>
  <c r="V1249" i="4"/>
  <c r="V1196" i="4"/>
  <c r="U1224" i="4"/>
  <c r="U1178" i="4"/>
  <c r="V1046" i="4"/>
  <c r="U1039" i="4"/>
  <c r="V992" i="4"/>
  <c r="V980" i="4"/>
  <c r="V972" i="4"/>
  <c r="V928" i="4"/>
  <c r="V916" i="4"/>
  <c r="V908" i="4"/>
  <c r="V874" i="4"/>
  <c r="U870" i="4"/>
  <c r="V868" i="4"/>
  <c r="U868" i="4"/>
  <c r="V834" i="4"/>
  <c r="V742" i="4"/>
  <c r="V723" i="4"/>
  <c r="U670" i="4"/>
  <c r="V670" i="4"/>
  <c r="V1020" i="4"/>
  <c r="V964" i="4"/>
  <c r="V956" i="4"/>
  <c r="V900" i="4"/>
  <c r="V892" i="4"/>
  <c r="V876" i="4"/>
  <c r="U876" i="4"/>
  <c r="U734" i="4"/>
  <c r="V734" i="4"/>
  <c r="U631" i="4"/>
  <c r="V631" i="4"/>
  <c r="U590" i="4"/>
  <c r="V590" i="4"/>
  <c r="V595" i="4"/>
  <c r="V418" i="4"/>
  <c r="D418" i="4" s="1" a="1"/>
  <c r="D418" i="4" s="1"/>
  <c r="U411" i="4"/>
  <c r="V406" i="4"/>
  <c r="D406" i="4" s="1" a="1"/>
  <c r="D406" i="4" s="1"/>
  <c r="V239" i="4"/>
  <c r="D239" i="4" s="1" a="1"/>
  <c r="D239" i="4" s="1"/>
  <c r="V707" i="4"/>
  <c r="V632" i="4"/>
  <c r="V616" i="4"/>
  <c r="V279" i="4"/>
  <c r="D279" i="4" s="1" a="1"/>
  <c r="D279" i="4" s="1"/>
  <c r="V259" i="4"/>
  <c r="D259" i="4" s="1" a="1"/>
  <c r="D259" i="4" s="1"/>
  <c r="V686" i="4"/>
  <c r="V654" i="4"/>
  <c r="U1026" i="4"/>
  <c r="V1026" i="4"/>
  <c r="U1021" i="4"/>
  <c r="V1021" i="4"/>
  <c r="U1010" i="4"/>
  <c r="V1010" i="4"/>
  <c r="U1005" i="4"/>
  <c r="V1005" i="4"/>
  <c r="U994" i="4"/>
  <c r="V994" i="4"/>
  <c r="U989" i="4"/>
  <c r="V989" i="4"/>
  <c r="U978" i="4"/>
  <c r="V978" i="4"/>
  <c r="U973" i="4"/>
  <c r="V973" i="4"/>
  <c r="U962" i="4"/>
  <c r="V962" i="4"/>
  <c r="U957" i="4"/>
  <c r="V957" i="4"/>
  <c r="U946" i="4"/>
  <c r="V946" i="4"/>
  <c r="U941" i="4"/>
  <c r="V941" i="4"/>
  <c r="U930" i="4"/>
  <c r="V930" i="4"/>
  <c r="U925" i="4"/>
  <c r="V925" i="4"/>
  <c r="U914" i="4"/>
  <c r="V914" i="4"/>
  <c r="U909" i="4"/>
  <c r="V909" i="4"/>
  <c r="U898" i="4"/>
  <c r="V898" i="4"/>
  <c r="U893" i="4"/>
  <c r="V893" i="4"/>
  <c r="U1025" i="4"/>
  <c r="V1025" i="4"/>
  <c r="U1014" i="4"/>
  <c r="V1014" i="4"/>
  <c r="U1009" i="4"/>
  <c r="V1009" i="4"/>
  <c r="U998" i="4"/>
  <c r="V998" i="4"/>
  <c r="U993" i="4"/>
  <c r="V993" i="4"/>
  <c r="U982" i="4"/>
  <c r="V982" i="4"/>
  <c r="U977" i="4"/>
  <c r="V977" i="4"/>
  <c r="U966" i="4"/>
  <c r="V966" i="4"/>
  <c r="U961" i="4"/>
  <c r="V961" i="4"/>
  <c r="U950" i="4"/>
  <c r="V950" i="4"/>
  <c r="U945" i="4"/>
  <c r="V945" i="4"/>
  <c r="U934" i="4"/>
  <c r="V934" i="4"/>
  <c r="U929" i="4"/>
  <c r="V929" i="4"/>
  <c r="U918" i="4"/>
  <c r="V918" i="4"/>
  <c r="U913" i="4"/>
  <c r="V913" i="4"/>
  <c r="U902" i="4"/>
  <c r="V902" i="4"/>
  <c r="U897" i="4"/>
  <c r="V897" i="4"/>
  <c r="U886" i="4"/>
  <c r="V886" i="4"/>
  <c r="U1018" i="4"/>
  <c r="V1018" i="4"/>
  <c r="U1013" i="4"/>
  <c r="V1013" i="4"/>
  <c r="U1002" i="4"/>
  <c r="V1002" i="4"/>
  <c r="U997" i="4"/>
  <c r="V997" i="4"/>
  <c r="U986" i="4"/>
  <c r="V986" i="4"/>
  <c r="U981" i="4"/>
  <c r="V981" i="4"/>
  <c r="U970" i="4"/>
  <c r="V970" i="4"/>
  <c r="U965" i="4"/>
  <c r="V965" i="4"/>
  <c r="U954" i="4"/>
  <c r="V954" i="4"/>
  <c r="U949" i="4"/>
  <c r="V949" i="4"/>
  <c r="U938" i="4"/>
  <c r="V938" i="4"/>
  <c r="U933" i="4"/>
  <c r="V933" i="4"/>
  <c r="U922" i="4"/>
  <c r="V922" i="4"/>
  <c r="U917" i="4"/>
  <c r="V917" i="4"/>
  <c r="U906" i="4"/>
  <c r="V906" i="4"/>
  <c r="U901" i="4"/>
  <c r="V901" i="4"/>
  <c r="U890" i="4"/>
  <c r="V890" i="4"/>
  <c r="U885" i="4"/>
  <c r="V885" i="4"/>
  <c r="U1022" i="4"/>
  <c r="V1022" i="4"/>
  <c r="U1017" i="4"/>
  <c r="V1017" i="4"/>
  <c r="U1006" i="4"/>
  <c r="V1006" i="4"/>
  <c r="U1001" i="4"/>
  <c r="V1001" i="4"/>
  <c r="U990" i="4"/>
  <c r="V990" i="4"/>
  <c r="U985" i="4"/>
  <c r="V985" i="4"/>
  <c r="U974" i="4"/>
  <c r="V974" i="4"/>
  <c r="U969" i="4"/>
  <c r="V969" i="4"/>
  <c r="U958" i="4"/>
  <c r="V958" i="4"/>
  <c r="U953" i="4"/>
  <c r="V953" i="4"/>
  <c r="U942" i="4"/>
  <c r="V942" i="4"/>
  <c r="U937" i="4"/>
  <c r="V937" i="4"/>
  <c r="U926" i="4"/>
  <c r="V926" i="4"/>
  <c r="U921" i="4"/>
  <c r="V921" i="4"/>
  <c r="U910" i="4"/>
  <c r="V910" i="4"/>
  <c r="U905" i="4"/>
  <c r="V905" i="4"/>
  <c r="U894" i="4"/>
  <c r="V894" i="4"/>
  <c r="U889" i="4"/>
  <c r="V889" i="4"/>
  <c r="V1256" i="4"/>
  <c r="V1201" i="4"/>
  <c r="U1146" i="4"/>
  <c r="U1131" i="4"/>
  <c r="U842" i="4"/>
  <c r="V842" i="4"/>
  <c r="U822" i="4"/>
  <c r="V822" i="4"/>
  <c r="U766" i="4"/>
  <c r="V766" i="4"/>
  <c r="U758" i="4"/>
  <c r="V758" i="4"/>
  <c r="V1212" i="4"/>
  <c r="V1217" i="4"/>
  <c r="V1208" i="4"/>
  <c r="V1150" i="4"/>
  <c r="V1148" i="4"/>
  <c r="V1127" i="4"/>
  <c r="V1078" i="4"/>
  <c r="V1066" i="4"/>
  <c r="U1051" i="4"/>
  <c r="U853" i="4"/>
  <c r="V853" i="4"/>
  <c r="U837" i="4"/>
  <c r="V837" i="4"/>
  <c r="U830" i="4"/>
  <c r="V830" i="4"/>
  <c r="V1245" i="4"/>
  <c r="V1220" i="4"/>
  <c r="V1182" i="4"/>
  <c r="U1170" i="4"/>
  <c r="U1162" i="4"/>
  <c r="V1159" i="4"/>
  <c r="V1154" i="4"/>
  <c r="V1236" i="4"/>
  <c r="V1228" i="4"/>
  <c r="V1197" i="4"/>
  <c r="U1177" i="4"/>
  <c r="V1174" i="4"/>
  <c r="V1138" i="4"/>
  <c r="V1102" i="4"/>
  <c r="V1244" i="4"/>
  <c r="V1233" i="4"/>
  <c r="V1213" i="4"/>
  <c r="U1171" i="4"/>
  <c r="U1169" i="4"/>
  <c r="U1099" i="4"/>
  <c r="V1094" i="4"/>
  <c r="U1075" i="4"/>
  <c r="U1042" i="4"/>
  <c r="V1038" i="4"/>
  <c r="V1037" i="4"/>
  <c r="V1036" i="4"/>
  <c r="V1035" i="4"/>
  <c r="V1034" i="4"/>
  <c r="V1033" i="4"/>
  <c r="V1032" i="4"/>
  <c r="V1031" i="4"/>
  <c r="V1030" i="4"/>
  <c r="V1029" i="4"/>
  <c r="V1028" i="4"/>
  <c r="V1027" i="4"/>
  <c r="V1023" i="4"/>
  <c r="V1019" i="4"/>
  <c r="V1015" i="4"/>
  <c r="V1011" i="4"/>
  <c r="V1007" i="4"/>
  <c r="V1003" i="4"/>
  <c r="V999" i="4"/>
  <c r="V995" i="4"/>
  <c r="V991" i="4"/>
  <c r="V987" i="4"/>
  <c r="V983" i="4"/>
  <c r="V979" i="4"/>
  <c r="V975" i="4"/>
  <c r="V971" i="4"/>
  <c r="V967" i="4"/>
  <c r="V963" i="4"/>
  <c r="V959" i="4"/>
  <c r="V955" i="4"/>
  <c r="V951" i="4"/>
  <c r="V947" i="4"/>
  <c r="V943" i="4"/>
  <c r="V939" i="4"/>
  <c r="V935" i="4"/>
  <c r="V931" i="4"/>
  <c r="V927" i="4"/>
  <c r="V923" i="4"/>
  <c r="V919" i="4"/>
  <c r="V915" i="4"/>
  <c r="V911" i="4"/>
  <c r="V907" i="4"/>
  <c r="V903" i="4"/>
  <c r="V899" i="4"/>
  <c r="V895" i="4"/>
  <c r="V891" i="4"/>
  <c r="V887" i="4"/>
  <c r="V883" i="4"/>
  <c r="U880" i="4"/>
  <c r="V875" i="4"/>
  <c r="U872" i="4"/>
  <c r="V867" i="4"/>
  <c r="U864" i="4"/>
  <c r="V859" i="4"/>
  <c r="U849" i="4"/>
  <c r="V849" i="4"/>
  <c r="U786" i="4"/>
  <c r="V786" i="4"/>
  <c r="U782" i="4"/>
  <c r="V782" i="4"/>
  <c r="U854" i="4"/>
  <c r="V854" i="4"/>
  <c r="U838" i="4"/>
  <c r="V838" i="4"/>
  <c r="U814" i="4"/>
  <c r="V814" i="4"/>
  <c r="U798" i="4"/>
  <c r="V798" i="4"/>
  <c r="U687" i="4"/>
  <c r="V687" i="4"/>
  <c r="U671" i="4"/>
  <c r="V671" i="4"/>
  <c r="U655" i="4"/>
  <c r="V655" i="4"/>
  <c r="U638" i="4"/>
  <c r="V638" i="4"/>
  <c r="U622" i="4"/>
  <c r="V622" i="4"/>
  <c r="U845" i="4"/>
  <c r="V845" i="4"/>
  <c r="U810" i="4"/>
  <c r="V810" i="4"/>
  <c r="U806" i="4"/>
  <c r="V806" i="4"/>
  <c r="U791" i="4"/>
  <c r="V791" i="4"/>
  <c r="V718" i="4"/>
  <c r="V698" i="4"/>
  <c r="U692" i="4"/>
  <c r="V692" i="4"/>
  <c r="V682" i="4"/>
  <c r="U676" i="4"/>
  <c r="V676" i="4"/>
  <c r="V666" i="4"/>
  <c r="U660" i="4"/>
  <c r="V660" i="4"/>
  <c r="U628" i="4"/>
  <c r="V628" i="4"/>
  <c r="U612" i="4"/>
  <c r="V612" i="4"/>
  <c r="U794" i="4"/>
  <c r="V794" i="4"/>
  <c r="V774" i="4"/>
  <c r="U750" i="4"/>
  <c r="V750" i="4"/>
  <c r="V726" i="4"/>
  <c r="U699" i="4"/>
  <c r="V699" i="4"/>
  <c r="V695" i="4"/>
  <c r="U683" i="4"/>
  <c r="V683" i="4"/>
  <c r="V679" i="4"/>
  <c r="U667" i="4"/>
  <c r="V667" i="4"/>
  <c r="V663" i="4"/>
  <c r="U651" i="4"/>
  <c r="V651" i="4"/>
  <c r="U648" i="4"/>
  <c r="V648" i="4"/>
  <c r="U634" i="4"/>
  <c r="V634" i="4"/>
  <c r="U627" i="4"/>
  <c r="V627" i="4"/>
  <c r="U618" i="4"/>
  <c r="V618" i="4"/>
  <c r="U696" i="4"/>
  <c r="V696" i="4"/>
  <c r="U680" i="4"/>
  <c r="V680" i="4"/>
  <c r="U664" i="4"/>
  <c r="V664" i="4"/>
  <c r="U650" i="4"/>
  <c r="V650" i="4"/>
  <c r="U647" i="4"/>
  <c r="V647" i="4"/>
  <c r="U644" i="4"/>
  <c r="V644" i="4"/>
  <c r="U607" i="4"/>
  <c r="V607" i="4"/>
  <c r="U596" i="4"/>
  <c r="V596" i="4"/>
  <c r="U603" i="4"/>
  <c r="V603" i="4"/>
  <c r="U591" i="4"/>
  <c r="V591" i="4"/>
  <c r="V578" i="4"/>
  <c r="D578" i="4" s="1" a="1"/>
  <c r="D578" i="4" s="1"/>
  <c r="U578" i="4"/>
  <c r="V570" i="4"/>
  <c r="D570" i="4" s="1" a="1"/>
  <c r="D570" i="4" s="1"/>
  <c r="U570" i="4"/>
  <c r="V562" i="4"/>
  <c r="D562" i="4" s="1" a="1"/>
  <c r="D562" i="4" s="1"/>
  <c r="U562" i="4"/>
  <c r="V554" i="4"/>
  <c r="D554" i="4" s="1" a="1"/>
  <c r="D554" i="4" s="1"/>
  <c r="U554" i="4"/>
  <c r="V546" i="4"/>
  <c r="D546" i="4" s="1" a="1"/>
  <c r="D546" i="4" s="1"/>
  <c r="U546" i="4"/>
  <c r="V538" i="4"/>
  <c r="D538" i="4" s="1" a="1"/>
  <c r="D538" i="4" s="1"/>
  <c r="U538" i="4"/>
  <c r="V530" i="4"/>
  <c r="D530" i="4" s="1" a="1"/>
  <c r="D530" i="4" s="1"/>
  <c r="U530" i="4"/>
  <c r="V522" i="4"/>
  <c r="D522" i="4" s="1" a="1"/>
  <c r="D522" i="4" s="1"/>
  <c r="U522" i="4"/>
  <c r="V514" i="4"/>
  <c r="D514" i="4" s="1" a="1"/>
  <c r="D514" i="4" s="1"/>
  <c r="U514" i="4"/>
  <c r="V506" i="4"/>
  <c r="D506" i="4" s="1" a="1"/>
  <c r="D506" i="4" s="1"/>
  <c r="U506" i="4"/>
  <c r="V498" i="4"/>
  <c r="D498" i="4" s="1" a="1"/>
  <c r="D498" i="4" s="1"/>
  <c r="U498" i="4"/>
  <c r="V490" i="4"/>
  <c r="D490" i="4" s="1" a="1"/>
  <c r="D490" i="4" s="1"/>
  <c r="U490" i="4"/>
  <c r="V482" i="4"/>
  <c r="D482" i="4" s="1" a="1"/>
  <c r="D482" i="4" s="1"/>
  <c r="U482" i="4"/>
  <c r="V474" i="4"/>
  <c r="D474" i="4" s="1" a="1"/>
  <c r="D474" i="4" s="1"/>
  <c r="U474" i="4"/>
  <c r="V466" i="4"/>
  <c r="D466" i="4" s="1" a="1"/>
  <c r="D466" i="4" s="1"/>
  <c r="U466" i="4"/>
  <c r="V458" i="4"/>
  <c r="D458" i="4" s="1" a="1"/>
  <c r="D458" i="4" s="1"/>
  <c r="U458" i="4"/>
  <c r="V450" i="4"/>
  <c r="D450" i="4" s="1" a="1"/>
  <c r="D450" i="4" s="1"/>
  <c r="U450" i="4"/>
  <c r="V442" i="4"/>
  <c r="D442" i="4" s="1" a="1"/>
  <c r="D442" i="4" s="1"/>
  <c r="U442" i="4"/>
  <c r="V434" i="4"/>
  <c r="D434" i="4" s="1" a="1"/>
  <c r="D434" i="4" s="1"/>
  <c r="U434" i="4"/>
  <c r="V426" i="4"/>
  <c r="D426" i="4" s="1" a="1"/>
  <c r="D426" i="4" s="1"/>
  <c r="U426" i="4"/>
  <c r="V403" i="4"/>
  <c r="D403" i="4" s="1" a="1"/>
  <c r="D403" i="4" s="1"/>
  <c r="U403" i="4"/>
  <c r="V399" i="4"/>
  <c r="D399" i="4" s="1" a="1"/>
  <c r="D399" i="4" s="1"/>
  <c r="U399" i="4"/>
  <c r="V395" i="4"/>
  <c r="D395" i="4" s="1" a="1"/>
  <c r="D395" i="4" s="1"/>
  <c r="U395" i="4"/>
  <c r="V391" i="4"/>
  <c r="D391" i="4" s="1" a="1"/>
  <c r="D391" i="4" s="1"/>
  <c r="U391" i="4"/>
  <c r="V387" i="4"/>
  <c r="D387" i="4" s="1" a="1"/>
  <c r="D387" i="4" s="1"/>
  <c r="U387" i="4"/>
  <c r="V383" i="4"/>
  <c r="D383" i="4" s="1" a="1"/>
  <c r="D383" i="4" s="1"/>
  <c r="U383" i="4"/>
  <c r="V379" i="4"/>
  <c r="D379" i="4" s="1" a="1"/>
  <c r="D379" i="4" s="1"/>
  <c r="U379" i="4"/>
  <c r="V375" i="4"/>
  <c r="D375" i="4" s="1" a="1"/>
  <c r="D375" i="4" s="1"/>
  <c r="U375" i="4"/>
  <c r="V371" i="4"/>
  <c r="D371" i="4" s="1" a="1"/>
  <c r="D371" i="4" s="1"/>
  <c r="U371" i="4"/>
  <c r="V367" i="4"/>
  <c r="D367" i="4" s="1" a="1"/>
  <c r="D367" i="4" s="1"/>
  <c r="U367" i="4"/>
  <c r="V363" i="4"/>
  <c r="D363" i="4" s="1" a="1"/>
  <c r="D363" i="4" s="1"/>
  <c r="U363" i="4"/>
  <c r="V283" i="4"/>
  <c r="D283" i="4" s="1" a="1"/>
  <c r="D283" i="4" s="1"/>
  <c r="U283" i="4"/>
  <c r="V584" i="4"/>
  <c r="V580" i="4"/>
  <c r="D580" i="4" s="1" a="1"/>
  <c r="D580" i="4" s="1"/>
  <c r="U580" i="4"/>
  <c r="V572" i="4"/>
  <c r="D572" i="4" s="1" a="1"/>
  <c r="D572" i="4" s="1"/>
  <c r="U572" i="4"/>
  <c r="V564" i="4"/>
  <c r="D564" i="4" s="1" a="1"/>
  <c r="D564" i="4" s="1"/>
  <c r="U564" i="4"/>
  <c r="V556" i="4"/>
  <c r="D556" i="4" s="1" a="1"/>
  <c r="D556" i="4" s="1"/>
  <c r="U556" i="4"/>
  <c r="V548" i="4"/>
  <c r="D548" i="4" s="1" a="1"/>
  <c r="D548" i="4" s="1"/>
  <c r="U548" i="4"/>
  <c r="V540" i="4"/>
  <c r="D540" i="4" s="1" a="1"/>
  <c r="D540" i="4" s="1"/>
  <c r="U540" i="4"/>
  <c r="V532" i="4"/>
  <c r="D532" i="4" s="1" a="1"/>
  <c r="D532" i="4" s="1"/>
  <c r="U532" i="4"/>
  <c r="V524" i="4"/>
  <c r="D524" i="4" s="1" a="1"/>
  <c r="D524" i="4" s="1"/>
  <c r="U524" i="4"/>
  <c r="V516" i="4"/>
  <c r="D516" i="4" s="1" a="1"/>
  <c r="D516" i="4" s="1"/>
  <c r="U516" i="4"/>
  <c r="V508" i="4"/>
  <c r="D508" i="4" s="1" a="1"/>
  <c r="D508" i="4" s="1"/>
  <c r="U508" i="4"/>
  <c r="V500" i="4"/>
  <c r="D500" i="4" s="1" a="1"/>
  <c r="D500" i="4" s="1"/>
  <c r="U500" i="4"/>
  <c r="V492" i="4"/>
  <c r="D492" i="4" s="1" a="1"/>
  <c r="D492" i="4" s="1"/>
  <c r="U492" i="4"/>
  <c r="V484" i="4"/>
  <c r="D484" i="4" s="1" a="1"/>
  <c r="D484" i="4" s="1"/>
  <c r="U484" i="4"/>
  <c r="V476" i="4"/>
  <c r="D476" i="4" s="1" a="1"/>
  <c r="D476" i="4" s="1"/>
  <c r="U476" i="4"/>
  <c r="V468" i="4"/>
  <c r="D468" i="4" s="1" a="1"/>
  <c r="D468" i="4" s="1"/>
  <c r="U468" i="4"/>
  <c r="V460" i="4"/>
  <c r="D460" i="4" s="1" a="1"/>
  <c r="D460" i="4" s="1"/>
  <c r="U460" i="4"/>
  <c r="V452" i="4"/>
  <c r="D452" i="4" s="1" a="1"/>
  <c r="D452" i="4" s="1"/>
  <c r="U452" i="4"/>
  <c r="V444" i="4"/>
  <c r="D444" i="4" s="1" a="1"/>
  <c r="D444" i="4" s="1"/>
  <c r="U444" i="4"/>
  <c r="V436" i="4"/>
  <c r="D436" i="4" s="1" a="1"/>
  <c r="D436" i="4" s="1"/>
  <c r="U436" i="4"/>
  <c r="V428" i="4"/>
  <c r="D428" i="4" s="1" a="1"/>
  <c r="D428" i="4" s="1"/>
  <c r="U428" i="4"/>
  <c r="V414" i="4"/>
  <c r="D414" i="4" s="1" a="1"/>
  <c r="D414" i="4" s="1"/>
  <c r="U414" i="4"/>
  <c r="U639" i="4"/>
  <c r="V639" i="4"/>
  <c r="U623" i="4"/>
  <c r="V623" i="4"/>
  <c r="V574" i="4"/>
  <c r="D574" i="4" s="1" a="1"/>
  <c r="D574" i="4" s="1"/>
  <c r="U574" i="4"/>
  <c r="V566" i="4"/>
  <c r="D566" i="4" s="1" a="1"/>
  <c r="D566" i="4" s="1"/>
  <c r="U566" i="4"/>
  <c r="V558" i="4"/>
  <c r="D558" i="4" s="1" a="1"/>
  <c r="D558" i="4" s="1"/>
  <c r="U558" i="4"/>
  <c r="V550" i="4"/>
  <c r="D550" i="4" s="1" a="1"/>
  <c r="D550" i="4" s="1"/>
  <c r="U550" i="4"/>
  <c r="V542" i="4"/>
  <c r="D542" i="4" s="1" a="1"/>
  <c r="D542" i="4" s="1"/>
  <c r="U542" i="4"/>
  <c r="V534" i="4"/>
  <c r="D534" i="4" s="1" a="1"/>
  <c r="D534" i="4" s="1"/>
  <c r="U534" i="4"/>
  <c r="V526" i="4"/>
  <c r="D526" i="4" s="1" a="1"/>
  <c r="D526" i="4" s="1"/>
  <c r="U526" i="4"/>
  <c r="V518" i="4"/>
  <c r="D518" i="4" s="1" a="1"/>
  <c r="D518" i="4" s="1"/>
  <c r="U518" i="4"/>
  <c r="V510" i="4"/>
  <c r="D510" i="4" s="1" a="1"/>
  <c r="D510" i="4" s="1"/>
  <c r="U510" i="4"/>
  <c r="V502" i="4"/>
  <c r="D502" i="4" s="1" a="1"/>
  <c r="D502" i="4" s="1"/>
  <c r="U502" i="4"/>
  <c r="V494" i="4"/>
  <c r="D494" i="4" s="1" a="1"/>
  <c r="D494" i="4" s="1"/>
  <c r="U494" i="4"/>
  <c r="V486" i="4"/>
  <c r="D486" i="4" s="1" a="1"/>
  <c r="D486" i="4" s="1"/>
  <c r="U486" i="4"/>
  <c r="V478" i="4"/>
  <c r="D478" i="4" s="1" a="1"/>
  <c r="D478" i="4" s="1"/>
  <c r="U478" i="4"/>
  <c r="V470" i="4"/>
  <c r="D470" i="4" s="1" a="1"/>
  <c r="D470" i="4" s="1"/>
  <c r="U470" i="4"/>
  <c r="V462" i="4"/>
  <c r="D462" i="4" s="1" a="1"/>
  <c r="D462" i="4" s="1"/>
  <c r="U462" i="4"/>
  <c r="V454" i="4"/>
  <c r="D454" i="4" s="1" a="1"/>
  <c r="D454" i="4" s="1"/>
  <c r="U454" i="4"/>
  <c r="V446" i="4"/>
  <c r="D446" i="4" s="1" a="1"/>
  <c r="D446" i="4" s="1"/>
  <c r="U446" i="4"/>
  <c r="V438" i="4"/>
  <c r="D438" i="4" s="1" a="1"/>
  <c r="D438" i="4" s="1"/>
  <c r="U438" i="4"/>
  <c r="V430" i="4"/>
  <c r="D430" i="4" s="1" a="1"/>
  <c r="D430" i="4" s="1"/>
  <c r="U430" i="4"/>
  <c r="V422" i="4"/>
  <c r="D422" i="4" s="1" a="1"/>
  <c r="D422" i="4" s="1"/>
  <c r="U422" i="4"/>
  <c r="V635" i="4"/>
  <c r="V619" i="4"/>
  <c r="V602" i="4"/>
  <c r="U587" i="4"/>
  <c r="V587" i="4"/>
  <c r="V576" i="4"/>
  <c r="D576" i="4" s="1" a="1"/>
  <c r="D576" i="4" s="1"/>
  <c r="U576" i="4"/>
  <c r="V568" i="4"/>
  <c r="D568" i="4" s="1" a="1"/>
  <c r="D568" i="4" s="1"/>
  <c r="U568" i="4"/>
  <c r="V560" i="4"/>
  <c r="D560" i="4" s="1" a="1"/>
  <c r="D560" i="4" s="1"/>
  <c r="U560" i="4"/>
  <c r="V552" i="4"/>
  <c r="D552" i="4" s="1" a="1"/>
  <c r="D552" i="4" s="1"/>
  <c r="U552" i="4"/>
  <c r="V544" i="4"/>
  <c r="D544" i="4" s="1" a="1"/>
  <c r="D544" i="4" s="1"/>
  <c r="U544" i="4"/>
  <c r="V536" i="4"/>
  <c r="D536" i="4" s="1" a="1"/>
  <c r="D536" i="4" s="1"/>
  <c r="U536" i="4"/>
  <c r="V528" i="4"/>
  <c r="D528" i="4" s="1" a="1"/>
  <c r="D528" i="4" s="1"/>
  <c r="U528" i="4"/>
  <c r="V520" i="4"/>
  <c r="D520" i="4" s="1" a="1"/>
  <c r="D520" i="4" s="1"/>
  <c r="U520" i="4"/>
  <c r="V512" i="4"/>
  <c r="D512" i="4" s="1" a="1"/>
  <c r="D512" i="4" s="1"/>
  <c r="U512" i="4"/>
  <c r="V504" i="4"/>
  <c r="D504" i="4" s="1" a="1"/>
  <c r="D504" i="4" s="1"/>
  <c r="U504" i="4"/>
  <c r="V496" i="4"/>
  <c r="D496" i="4" s="1" a="1"/>
  <c r="D496" i="4" s="1"/>
  <c r="U496" i="4"/>
  <c r="V488" i="4"/>
  <c r="D488" i="4" s="1" a="1"/>
  <c r="D488" i="4" s="1"/>
  <c r="U488" i="4"/>
  <c r="V480" i="4"/>
  <c r="D480" i="4" s="1" a="1"/>
  <c r="D480" i="4" s="1"/>
  <c r="U480" i="4"/>
  <c r="V472" i="4"/>
  <c r="D472" i="4" s="1" a="1"/>
  <c r="D472" i="4" s="1"/>
  <c r="U472" i="4"/>
  <c r="V464" i="4"/>
  <c r="D464" i="4" s="1" a="1"/>
  <c r="D464" i="4" s="1"/>
  <c r="U464" i="4"/>
  <c r="V456" i="4"/>
  <c r="D456" i="4" s="1" a="1"/>
  <c r="D456" i="4" s="1"/>
  <c r="U456" i="4"/>
  <c r="V448" i="4"/>
  <c r="D448" i="4" s="1" a="1"/>
  <c r="D448" i="4" s="1"/>
  <c r="U448" i="4"/>
  <c r="V440" i="4"/>
  <c r="D440" i="4" s="1" a="1"/>
  <c r="D440" i="4" s="1"/>
  <c r="U440" i="4"/>
  <c r="V432" i="4"/>
  <c r="D432" i="4" s="1" a="1"/>
  <c r="D432" i="4" s="1"/>
  <c r="U432" i="4"/>
  <c r="V424" i="4"/>
  <c r="D424" i="4" s="1" a="1"/>
  <c r="D424" i="4" s="1"/>
  <c r="U424" i="4"/>
  <c r="U271" i="4"/>
  <c r="V271" i="4"/>
  <c r="D271" i="4" s="1" a="1"/>
  <c r="D271" i="4" s="1"/>
  <c r="V402" i="4"/>
  <c r="D402" i="4" s="1" a="1"/>
  <c r="D402" i="4" s="1"/>
  <c r="U402" i="4"/>
  <c r="V398" i="4"/>
  <c r="D398" i="4" s="1" a="1"/>
  <c r="D398" i="4" s="1"/>
  <c r="U398" i="4"/>
  <c r="V394" i="4"/>
  <c r="D394" i="4" s="1" a="1"/>
  <c r="D394" i="4" s="1"/>
  <c r="U394" i="4"/>
  <c r="V390" i="4"/>
  <c r="D390" i="4" s="1" a="1"/>
  <c r="D390" i="4" s="1"/>
  <c r="U390" i="4"/>
  <c r="V386" i="4"/>
  <c r="D386" i="4" s="1" a="1"/>
  <c r="D386" i="4" s="1"/>
  <c r="U386" i="4"/>
  <c r="V382" i="4"/>
  <c r="D382" i="4" s="1" a="1"/>
  <c r="D382" i="4" s="1"/>
  <c r="U382" i="4"/>
  <c r="V378" i="4"/>
  <c r="D378" i="4" s="1" a="1"/>
  <c r="D378" i="4" s="1"/>
  <c r="U378" i="4"/>
  <c r="V374" i="4"/>
  <c r="D374" i="4" s="1" a="1"/>
  <c r="D374" i="4" s="1"/>
  <c r="U374" i="4"/>
  <c r="V370" i="4"/>
  <c r="D370" i="4" s="1" a="1"/>
  <c r="D370" i="4" s="1"/>
  <c r="U370" i="4"/>
  <c r="V366" i="4"/>
  <c r="D366" i="4" s="1" a="1"/>
  <c r="D366" i="4" s="1"/>
  <c r="U366" i="4"/>
  <c r="V362" i="4"/>
  <c r="D362" i="4" s="1" a="1"/>
  <c r="D362" i="4" s="1"/>
  <c r="U362" i="4"/>
  <c r="V294" i="4"/>
  <c r="D294" i="4" s="1" a="1"/>
  <c r="D294" i="4" s="1"/>
  <c r="U294" i="4"/>
  <c r="V290" i="4"/>
  <c r="D290" i="4" s="1" a="1"/>
  <c r="D290" i="4" s="1"/>
  <c r="U290" i="4"/>
  <c r="V286" i="4"/>
  <c r="D286" i="4" s="1" a="1"/>
  <c r="D286" i="4" s="1"/>
  <c r="U286" i="4"/>
  <c r="U282" i="4"/>
  <c r="V282" i="4"/>
  <c r="D282" i="4" s="1" a="1"/>
  <c r="D282" i="4" s="1"/>
  <c r="V270" i="4"/>
  <c r="D270" i="4" s="1" a="1"/>
  <c r="D270" i="4" s="1"/>
  <c r="U270" i="4"/>
  <c r="U235" i="4"/>
  <c r="V235" i="4"/>
  <c r="D235" i="4" s="1" a="1"/>
  <c r="D235" i="4" s="1"/>
  <c r="V401" i="4"/>
  <c r="D401" i="4" s="1" a="1"/>
  <c r="D401" i="4" s="1"/>
  <c r="U401" i="4"/>
  <c r="V397" i="4"/>
  <c r="D397" i="4" s="1" a="1"/>
  <c r="D397" i="4" s="1"/>
  <c r="U397" i="4"/>
  <c r="V393" i="4"/>
  <c r="D393" i="4" s="1" a="1"/>
  <c r="D393" i="4" s="1"/>
  <c r="U393" i="4"/>
  <c r="V389" i="4"/>
  <c r="D389" i="4" s="1" a="1"/>
  <c r="D389" i="4" s="1"/>
  <c r="U389" i="4"/>
  <c r="V385" i="4"/>
  <c r="D385" i="4" s="1" a="1"/>
  <c r="D385" i="4" s="1"/>
  <c r="U385" i="4"/>
  <c r="V381" i="4"/>
  <c r="D381" i="4" s="1" a="1"/>
  <c r="D381" i="4" s="1"/>
  <c r="U381" i="4"/>
  <c r="V377" i="4"/>
  <c r="D377" i="4" s="1" a="1"/>
  <c r="D377" i="4" s="1"/>
  <c r="U377" i="4"/>
  <c r="V373" i="4"/>
  <c r="D373" i="4" s="1" a="1"/>
  <c r="D373" i="4" s="1"/>
  <c r="U373" i="4"/>
  <c r="V369" i="4"/>
  <c r="D369" i="4" s="1" a="1"/>
  <c r="D369" i="4" s="1"/>
  <c r="U369" i="4"/>
  <c r="V365" i="4"/>
  <c r="D365" i="4" s="1" a="1"/>
  <c r="D365" i="4" s="1"/>
  <c r="U365" i="4"/>
  <c r="U241" i="4"/>
  <c r="V241" i="4"/>
  <c r="D241" i="4" s="1" a="1"/>
  <c r="D241" i="4" s="1"/>
  <c r="V415" i="4"/>
  <c r="D415" i="4" s="1" a="1"/>
  <c r="D415" i="4" s="1"/>
  <c r="U415" i="4"/>
  <c r="V400" i="4"/>
  <c r="D400" i="4" s="1" a="1"/>
  <c r="D400" i="4" s="1"/>
  <c r="U400" i="4"/>
  <c r="V396" i="4"/>
  <c r="D396" i="4" s="1" a="1"/>
  <c r="D396" i="4" s="1"/>
  <c r="U396" i="4"/>
  <c r="V392" i="4"/>
  <c r="D392" i="4" s="1" a="1"/>
  <c r="D392" i="4" s="1"/>
  <c r="U392" i="4"/>
  <c r="V388" i="4"/>
  <c r="D388" i="4" s="1" a="1"/>
  <c r="D388" i="4" s="1"/>
  <c r="U388" i="4"/>
  <c r="V384" i="4"/>
  <c r="D384" i="4" s="1" a="1"/>
  <c r="D384" i="4" s="1"/>
  <c r="U384" i="4"/>
  <c r="V380" i="4"/>
  <c r="D380" i="4" s="1" a="1"/>
  <c r="D380" i="4" s="1"/>
  <c r="U380" i="4"/>
  <c r="V376" i="4"/>
  <c r="D376" i="4" s="1" a="1"/>
  <c r="D376" i="4" s="1"/>
  <c r="U376" i="4"/>
  <c r="V372" i="4"/>
  <c r="D372" i="4" s="1" a="1"/>
  <c r="D372" i="4" s="1"/>
  <c r="U372" i="4"/>
  <c r="V368" i="4"/>
  <c r="D368" i="4" s="1" a="1"/>
  <c r="D368" i="4" s="1"/>
  <c r="U368" i="4"/>
  <c r="V364" i="4"/>
  <c r="D364" i="4" s="1" a="1"/>
  <c r="D364" i="4" s="1"/>
  <c r="U364" i="4"/>
  <c r="U247" i="4"/>
  <c r="V247" i="4"/>
  <c r="D247" i="4" s="1" a="1"/>
  <c r="D247" i="4" s="1"/>
  <c r="V252" i="4"/>
  <c r="D252" i="4" s="1" a="1"/>
  <c r="D252" i="4" s="1"/>
  <c r="V231" i="4"/>
  <c r="D231" i="4" s="1" a="1"/>
  <c r="D231" i="4" s="1"/>
  <c r="V225" i="4"/>
  <c r="D225" i="4" s="1" a="1"/>
  <c r="D225" i="4" s="1"/>
  <c r="U220" i="4"/>
  <c r="V217" i="4"/>
  <c r="D217" i="4" s="1" a="1"/>
  <c r="D217" i="4" s="1"/>
  <c r="E480" i="8" a="1"/>
  <c r="E480" i="8" s="1"/>
  <c r="W480" i="8"/>
  <c r="W108" i="8"/>
  <c r="W570" i="8"/>
  <c r="E570" i="8" a="1"/>
  <c r="E570" i="8" s="1"/>
  <c r="W114" i="8"/>
  <c r="E114" i="8" a="1"/>
  <c r="E114" i="8" s="1"/>
  <c r="W30" i="8"/>
  <c r="W474" i="8"/>
  <c r="E474" i="8" a="1"/>
  <c r="E474" i="8" s="1"/>
  <c r="W306" i="8"/>
  <c r="E306" i="8" a="1"/>
  <c r="E306" i="8" s="1"/>
  <c r="W377" i="8"/>
  <c r="E377" i="8" a="1"/>
  <c r="E377" i="8" s="1"/>
  <c r="W307" i="8"/>
  <c r="E307" i="8" a="1"/>
  <c r="E307" i="8" s="1"/>
  <c r="W95" i="8"/>
  <c r="E95" i="8" a="1"/>
  <c r="E95" i="8" s="1"/>
  <c r="W446" i="8"/>
  <c r="E446" i="8" a="1"/>
  <c r="E446" i="8" s="1"/>
  <c r="W10" i="8"/>
  <c r="E10" i="8" a="1"/>
  <c r="E10" i="8" s="1"/>
  <c r="W277" i="8"/>
  <c r="E277" i="8" a="1"/>
  <c r="E277" i="8" s="1"/>
  <c r="W112" i="8"/>
  <c r="E112" i="8" a="1"/>
  <c r="E112" i="8" s="1"/>
  <c r="W124" i="8"/>
  <c r="E124" i="8" a="1"/>
  <c r="E124" i="8" s="1"/>
  <c r="E453" i="8" a="1"/>
  <c r="E453" i="8" s="1"/>
  <c r="W305" i="8"/>
  <c r="E305" i="8" a="1"/>
  <c r="E305" i="8" s="1"/>
  <c r="W371" i="8"/>
  <c r="E371" i="8" a="1"/>
  <c r="E371" i="8" s="1"/>
  <c r="W592" i="8"/>
  <c r="E592" i="8" a="1"/>
  <c r="E592" i="8" s="1"/>
  <c r="E527" i="8" a="1"/>
  <c r="E527" i="8" s="1"/>
  <c r="W65" i="8"/>
  <c r="E65" i="8" a="1"/>
  <c r="E65" i="8" s="1"/>
  <c r="W165" i="8"/>
  <c r="E165" i="8" a="1"/>
  <c r="E165" i="8" s="1"/>
  <c r="W40" i="8"/>
  <c r="W32" i="8"/>
  <c r="W199" i="8"/>
  <c r="E199" i="8" a="1"/>
  <c r="E199" i="8" s="1"/>
  <c r="W358" i="8"/>
  <c r="E358" i="8" a="1"/>
  <c r="E358" i="8" s="1"/>
  <c r="W331" i="8"/>
  <c r="E331" i="8" a="1"/>
  <c r="E331" i="8" s="1"/>
  <c r="W144" i="8"/>
  <c r="E144" i="8" a="1"/>
  <c r="E144" i="8" s="1"/>
  <c r="W136" i="8"/>
  <c r="E136" i="8" a="1"/>
  <c r="E136" i="8" s="1"/>
  <c r="W437" i="8"/>
  <c r="E437" i="8" a="1"/>
  <c r="E437" i="8" s="1"/>
  <c r="E517" i="8" a="1"/>
  <c r="E517" i="8" s="1"/>
  <c r="E228" i="8" a="1"/>
  <c r="E228" i="8" s="1"/>
  <c r="E467" i="8" a="1"/>
  <c r="E467" i="8" s="1"/>
  <c r="E460" i="8" a="1"/>
  <c r="E460" i="8" s="1"/>
  <c r="E456" i="8" a="1"/>
  <c r="E456" i="8" s="1"/>
  <c r="W21" i="8"/>
  <c r="E21" i="8" a="1"/>
  <c r="E21" i="8" s="1"/>
  <c r="W13" i="8"/>
  <c r="E13" i="8" a="1"/>
  <c r="E13" i="8" s="1"/>
  <c r="W212" i="8"/>
  <c r="E212" i="8" a="1"/>
  <c r="E212" i="8" s="1"/>
  <c r="W512" i="8"/>
  <c r="E512" i="8" a="1"/>
  <c r="E512" i="8" s="1"/>
  <c r="W26" i="8"/>
  <c r="E26" i="8" a="1"/>
  <c r="E26" i="8" s="1"/>
  <c r="W23" i="8"/>
  <c r="E23" i="8" a="1"/>
  <c r="E23" i="8" s="1"/>
  <c r="W470" i="8"/>
  <c r="E470" i="8" a="1"/>
  <c r="E470" i="8" s="1"/>
  <c r="W71" i="8"/>
  <c r="E71" i="8" a="1"/>
  <c r="E71" i="8" s="1"/>
  <c r="W61" i="8"/>
  <c r="E61" i="8" a="1"/>
  <c r="E61" i="8" s="1"/>
  <c r="W54" i="8"/>
  <c r="E54" i="8" a="1"/>
  <c r="E54" i="8" s="1"/>
  <c r="W553" i="8"/>
  <c r="E553" i="8" a="1"/>
  <c r="E553" i="8" s="1"/>
  <c r="W301" i="8"/>
  <c r="E301" i="8" a="1"/>
  <c r="E301" i="8" s="1"/>
  <c r="W296" i="8"/>
  <c r="E296" i="8" a="1"/>
  <c r="E296" i="8" s="1"/>
  <c r="W341" i="8"/>
  <c r="E341" i="8" a="1"/>
  <c r="E341" i="8" s="1"/>
  <c r="W338" i="8"/>
  <c r="E338" i="8" a="1"/>
  <c r="E338" i="8" s="1"/>
  <c r="W335" i="8"/>
  <c r="E335" i="8" a="1"/>
  <c r="E335" i="8" s="1"/>
  <c r="W280" i="8"/>
  <c r="E280" i="8" a="1"/>
  <c r="E280" i="8" s="1"/>
  <c r="W81" i="8"/>
  <c r="E81" i="8" a="1"/>
  <c r="E81" i="8" s="1"/>
  <c r="W78" i="8"/>
  <c r="E78" i="8" a="1"/>
  <c r="E78" i="8" s="1"/>
  <c r="W77" i="8"/>
  <c r="E77" i="8" a="1"/>
  <c r="E77" i="8" s="1"/>
  <c r="W74" i="8"/>
  <c r="E74" i="8" a="1"/>
  <c r="E74" i="8" s="1"/>
  <c r="W493" i="8"/>
  <c r="E493" i="8" a="1"/>
  <c r="E493" i="8" s="1"/>
  <c r="W489" i="8"/>
  <c r="E489" i="8" a="1"/>
  <c r="E489" i="8" s="1"/>
  <c r="W486" i="8"/>
  <c r="E486" i="8" a="1"/>
  <c r="E486" i="8" s="1"/>
  <c r="W482" i="8"/>
  <c r="E482" i="8" a="1"/>
  <c r="E482" i="8" s="1"/>
  <c r="W501" i="8"/>
  <c r="E501" i="8" a="1"/>
  <c r="E501" i="8" s="1"/>
  <c r="W497" i="8"/>
  <c r="E497" i="8" a="1"/>
  <c r="E497" i="8" s="1"/>
  <c r="W123" i="8"/>
  <c r="E123" i="8" a="1"/>
  <c r="E123" i="8" s="1"/>
  <c r="W52" i="8"/>
  <c r="E52" i="8" a="1"/>
  <c r="E52" i="8" s="1"/>
  <c r="W168" i="8"/>
  <c r="E168" i="8" a="1"/>
  <c r="E168" i="8" s="1"/>
  <c r="W158" i="8"/>
  <c r="E158" i="8" a="1"/>
  <c r="E158" i="8" s="1"/>
  <c r="W155" i="8"/>
  <c r="E155" i="8" a="1"/>
  <c r="E155" i="8" s="1"/>
  <c r="W382" i="8"/>
  <c r="E382" i="8" a="1"/>
  <c r="E382" i="8" s="1"/>
  <c r="W381" i="8"/>
  <c r="E381" i="8" a="1"/>
  <c r="E381" i="8" s="1"/>
  <c r="W375" i="8"/>
  <c r="E375" i="8" a="1"/>
  <c r="E375" i="8" s="1"/>
  <c r="W593" i="8"/>
  <c r="E593" i="8" a="1"/>
  <c r="E593" i="8" s="1"/>
  <c r="W590" i="8"/>
  <c r="E590" i="8" a="1"/>
  <c r="E590" i="8" s="1"/>
  <c r="W586" i="8"/>
  <c r="E586" i="8" a="1"/>
  <c r="E586" i="8" s="1"/>
  <c r="W580" i="8"/>
  <c r="E580" i="8" a="1"/>
  <c r="E580" i="8" s="1"/>
  <c r="W308" i="8"/>
  <c r="E308" i="8" a="1"/>
  <c r="E308" i="8" s="1"/>
  <c r="W569" i="8"/>
  <c r="E569" i="8" a="1"/>
  <c r="E569" i="8" s="1"/>
  <c r="W567" i="8"/>
  <c r="E567" i="8" a="1"/>
  <c r="E567" i="8" s="1"/>
  <c r="W560" i="8"/>
  <c r="E560" i="8" a="1"/>
  <c r="E560" i="8" s="1"/>
  <c r="W87" i="8"/>
  <c r="E87" i="8" a="1"/>
  <c r="E87" i="8" s="1"/>
  <c r="W109" i="8"/>
  <c r="E109" i="8" a="1"/>
  <c r="E109" i="8" s="1"/>
  <c r="W104" i="8"/>
  <c r="E104" i="8" a="1"/>
  <c r="E104" i="8" s="1"/>
  <c r="W111" i="8"/>
  <c r="E111" i="8" a="1"/>
  <c r="E111" i="8" s="1"/>
  <c r="W113" i="8"/>
  <c r="E113" i="8" a="1"/>
  <c r="E113" i="8" s="1"/>
  <c r="W106" i="8"/>
  <c r="E106" i="8" a="1"/>
  <c r="E106" i="8" s="1"/>
  <c r="W96" i="8"/>
  <c r="E96" i="8" a="1"/>
  <c r="E96" i="8" s="1"/>
  <c r="W88" i="8"/>
  <c r="E88" i="8" a="1"/>
  <c r="E88" i="8" s="1"/>
  <c r="W92" i="8"/>
  <c r="E92" i="8" a="1"/>
  <c r="E92" i="8" s="1"/>
  <c r="W43" i="8"/>
  <c r="E43" i="8" a="1"/>
  <c r="E43" i="8" s="1"/>
  <c r="W39" i="8"/>
  <c r="W35" i="8"/>
  <c r="W31" i="8"/>
  <c r="W206" i="8"/>
  <c r="E206" i="8" a="1"/>
  <c r="E206" i="8" s="1"/>
  <c r="W202" i="8"/>
  <c r="E202" i="8" a="1"/>
  <c r="E202" i="8" s="1"/>
  <c r="W200" i="8"/>
  <c r="E200" i="8" a="1"/>
  <c r="E200" i="8" s="1"/>
  <c r="W573" i="8"/>
  <c r="E573" i="8" a="1"/>
  <c r="E573" i="8" s="1"/>
  <c r="W361" i="8"/>
  <c r="E361" i="8" a="1"/>
  <c r="E361" i="8" s="1"/>
  <c r="W357" i="8"/>
  <c r="E357" i="8" a="1"/>
  <c r="E357" i="8" s="1"/>
  <c r="W211" i="8"/>
  <c r="E211" i="8" a="1"/>
  <c r="E211" i="8" s="1"/>
  <c r="W330" i="8"/>
  <c r="E330" i="8" a="1"/>
  <c r="E330" i="8" s="1"/>
  <c r="W143" i="8"/>
  <c r="E143" i="8" a="1"/>
  <c r="E143" i="8" s="1"/>
  <c r="W139" i="8"/>
  <c r="E139" i="8" a="1"/>
  <c r="E139" i="8" s="1"/>
  <c r="W135" i="8"/>
  <c r="E135" i="8" a="1"/>
  <c r="E135" i="8" s="1"/>
  <c r="W442" i="8"/>
  <c r="E442" i="8" a="1"/>
  <c r="E442" i="8" s="1"/>
  <c r="W445" i="8"/>
  <c r="E445" i="8" a="1"/>
  <c r="E445" i="8" s="1"/>
  <c r="W440" i="8"/>
  <c r="E440" i="8" a="1"/>
  <c r="E440" i="8" s="1"/>
  <c r="W436" i="8"/>
  <c r="E436" i="8" a="1"/>
  <c r="E436" i="8" s="1"/>
  <c r="E521" i="8" a="1"/>
  <c r="E521" i="8" s="1"/>
  <c r="E525" i="8" a="1"/>
  <c r="E525" i="8" s="1"/>
  <c r="E231" i="8" a="1"/>
  <c r="E231" i="8" s="1"/>
  <c r="E227" i="8" a="1"/>
  <c r="E227" i="8" s="1"/>
  <c r="E223" i="8" a="1"/>
  <c r="E223" i="8" s="1"/>
  <c r="E463" i="8" a="1"/>
  <c r="E463" i="8" s="1"/>
  <c r="E459" i="8" a="1"/>
  <c r="E459" i="8" s="1"/>
  <c r="E455" i="8" a="1"/>
  <c r="E455" i="8" s="1"/>
  <c r="E452" i="8" a="1"/>
  <c r="E452" i="8" s="1"/>
  <c r="W20" i="8"/>
  <c r="E20" i="8" a="1"/>
  <c r="E20" i="8" s="1"/>
  <c r="W16" i="8"/>
  <c r="E16" i="8" a="1"/>
  <c r="E16" i="8" s="1"/>
  <c r="W12" i="8"/>
  <c r="E12" i="8" a="1"/>
  <c r="E12" i="8" s="1"/>
  <c r="W9" i="8"/>
  <c r="E9" i="8" a="1"/>
  <c r="E9" i="8" s="1"/>
  <c r="W513" i="8"/>
  <c r="E513" i="8" a="1"/>
  <c r="E513" i="8" s="1"/>
  <c r="W515" i="8"/>
  <c r="E515" i="8" a="1"/>
  <c r="E515" i="8" s="1"/>
  <c r="W28" i="8"/>
  <c r="E28" i="8" a="1"/>
  <c r="E28" i="8" s="1"/>
  <c r="W25" i="8"/>
  <c r="E25" i="8" a="1"/>
  <c r="E25" i="8" s="1"/>
  <c r="W172" i="8"/>
  <c r="E172" i="8" a="1"/>
  <c r="E172" i="8" s="1"/>
  <c r="W476" i="8"/>
  <c r="E476" i="8" a="1"/>
  <c r="E476" i="8" s="1"/>
  <c r="W473" i="8"/>
  <c r="E473" i="8" a="1"/>
  <c r="E473" i="8" s="1"/>
  <c r="E408" i="8" a="1"/>
  <c r="E408" i="8" s="1"/>
  <c r="W70" i="8"/>
  <c r="E70" i="8" a="1"/>
  <c r="E70" i="8" s="1"/>
  <c r="W67" i="8"/>
  <c r="E67" i="8" a="1"/>
  <c r="E67" i="8" s="1"/>
  <c r="W64" i="8"/>
  <c r="E64" i="8" a="1"/>
  <c r="E64" i="8" s="1"/>
  <c r="W57" i="8"/>
  <c r="E57" i="8" a="1"/>
  <c r="E57" i="8" s="1"/>
  <c r="W558" i="8"/>
  <c r="E558" i="8" a="1"/>
  <c r="E558" i="8" s="1"/>
  <c r="W555" i="8"/>
  <c r="E555" i="8" a="1"/>
  <c r="E555" i="8" s="1"/>
  <c r="W552" i="8"/>
  <c r="E552" i="8" a="1"/>
  <c r="E552" i="8" s="1"/>
  <c r="W304" i="8"/>
  <c r="E304" i="8" a="1"/>
  <c r="E304" i="8" s="1"/>
  <c r="W300" i="8"/>
  <c r="E300" i="8" a="1"/>
  <c r="E300" i="8" s="1"/>
  <c r="W340" i="8"/>
  <c r="E340" i="8" a="1"/>
  <c r="E340" i="8" s="1"/>
  <c r="W337" i="8"/>
  <c r="E337" i="8" a="1"/>
  <c r="E337" i="8" s="1"/>
  <c r="W334" i="8"/>
  <c r="E334" i="8" a="1"/>
  <c r="E334" i="8" s="1"/>
  <c r="W279" i="8"/>
  <c r="E279" i="8" a="1"/>
  <c r="E279" i="8" s="1"/>
  <c r="W82" i="8"/>
  <c r="E82" i="8" a="1"/>
  <c r="E82" i="8" s="1"/>
  <c r="W83" i="8"/>
  <c r="E83" i="8" a="1"/>
  <c r="E83" i="8" s="1"/>
  <c r="W73" i="8"/>
  <c r="E73" i="8" a="1"/>
  <c r="E73" i="8" s="1"/>
  <c r="W492" i="8"/>
  <c r="E492" i="8" a="1"/>
  <c r="E492" i="8" s="1"/>
  <c r="W488" i="8"/>
  <c r="E488" i="8" a="1"/>
  <c r="E488" i="8" s="1"/>
  <c r="W485" i="8"/>
  <c r="E485" i="8" a="1"/>
  <c r="E485" i="8" s="1"/>
  <c r="W481" i="8"/>
  <c r="E481" i="8" a="1"/>
  <c r="E481" i="8" s="1"/>
  <c r="W503" i="8"/>
  <c r="E503" i="8" a="1"/>
  <c r="E503" i="8" s="1"/>
  <c r="W500" i="8"/>
  <c r="E500" i="8" a="1"/>
  <c r="E500" i="8" s="1"/>
  <c r="W496" i="8"/>
  <c r="E496" i="8" a="1"/>
  <c r="E496" i="8" s="1"/>
  <c r="W119" i="8"/>
  <c r="E119" i="8" a="1"/>
  <c r="E119" i="8" s="1"/>
  <c r="W50" i="8"/>
  <c r="E50" i="8" a="1"/>
  <c r="E50" i="8" s="1"/>
  <c r="W51" i="8"/>
  <c r="E51" i="8" a="1"/>
  <c r="E51" i="8" s="1"/>
  <c r="W45" i="8"/>
  <c r="E45" i="8" a="1"/>
  <c r="E45" i="8" s="1"/>
  <c r="W167" i="8"/>
  <c r="E167" i="8" a="1"/>
  <c r="E167" i="8" s="1"/>
  <c r="W164" i="8"/>
  <c r="E164" i="8" a="1"/>
  <c r="E164" i="8" s="1"/>
  <c r="W161" i="8"/>
  <c r="E161" i="8" a="1"/>
  <c r="E161" i="8" s="1"/>
  <c r="W157" i="8"/>
  <c r="E157" i="8" a="1"/>
  <c r="E157" i="8" s="1"/>
  <c r="W151" i="8"/>
  <c r="E151" i="8" a="1"/>
  <c r="E151" i="8" s="1"/>
  <c r="W386" i="8"/>
  <c r="E386" i="8" a="1"/>
  <c r="E386" i="8" s="1"/>
  <c r="W379" i="8"/>
  <c r="E379" i="8" a="1"/>
  <c r="E379" i="8" s="1"/>
  <c r="W369" i="8"/>
  <c r="E369" i="8" a="1"/>
  <c r="E369" i="8" s="1"/>
  <c r="W388" i="8"/>
  <c r="E388" i="8" a="1"/>
  <c r="E388" i="8" s="1"/>
  <c r="W380" i="8"/>
  <c r="E380" i="8" a="1"/>
  <c r="E380" i="8" s="1"/>
  <c r="W372" i="8"/>
  <c r="E372" i="8" a="1"/>
  <c r="E372" i="8" s="1"/>
  <c r="W366" i="8"/>
  <c r="E366" i="8" a="1"/>
  <c r="E366" i="8" s="1"/>
  <c r="W591" i="8"/>
  <c r="E591" i="8" a="1"/>
  <c r="E591" i="8" s="1"/>
  <c r="W587" i="8"/>
  <c r="E587" i="8" a="1"/>
  <c r="E587" i="8" s="1"/>
  <c r="W584" i="8"/>
  <c r="E584" i="8" a="1"/>
  <c r="E584" i="8" s="1"/>
  <c r="W581" i="8"/>
  <c r="E581" i="8" a="1"/>
  <c r="E581" i="8" s="1"/>
  <c r="W312" i="8"/>
  <c r="E312" i="8" a="1"/>
  <c r="E312" i="8" s="1"/>
  <c r="W309" i="8"/>
  <c r="E309" i="8" a="1"/>
  <c r="E309" i="8" s="1"/>
  <c r="W313" i="8"/>
  <c r="E313" i="8" a="1"/>
  <c r="E313" i="8" s="1"/>
  <c r="W568" i="8"/>
  <c r="E568" i="8" a="1"/>
  <c r="E568" i="8" s="1"/>
  <c r="W564" i="8"/>
  <c r="E564" i="8" a="1"/>
  <c r="E564" i="8" s="1"/>
  <c r="W561" i="8"/>
  <c r="E561" i="8" a="1"/>
  <c r="E561" i="8" s="1"/>
  <c r="W98" i="8"/>
  <c r="E98" i="8" a="1"/>
  <c r="E98" i="8" s="1"/>
  <c r="W85" i="8"/>
  <c r="E85" i="8" a="1"/>
  <c r="E85" i="8" s="1"/>
  <c r="W93" i="8"/>
  <c r="E93" i="8" a="1"/>
  <c r="E93" i="8" s="1"/>
  <c r="W107" i="8"/>
  <c r="E107" i="8" a="1"/>
  <c r="E107" i="8" s="1"/>
  <c r="W102" i="8"/>
  <c r="E102" i="8" a="1"/>
  <c r="E102" i="8" s="1"/>
  <c r="W89" i="8"/>
  <c r="E89" i="8" a="1"/>
  <c r="E89" i="8" s="1"/>
  <c r="W44" i="8"/>
  <c r="E44" i="8" a="1"/>
  <c r="E44" i="8" s="1"/>
  <c r="W36" i="8"/>
  <c r="W222" i="8"/>
  <c r="W208" i="8"/>
  <c r="E208" i="8" a="1"/>
  <c r="E208" i="8" s="1"/>
  <c r="W205" i="8"/>
  <c r="E205" i="8" a="1"/>
  <c r="E205" i="8" s="1"/>
  <c r="W203" i="8"/>
  <c r="E203" i="8" a="1"/>
  <c r="E203" i="8" s="1"/>
  <c r="W362" i="8"/>
  <c r="E362" i="8" a="1"/>
  <c r="E362" i="8" s="1"/>
  <c r="W213" i="8"/>
  <c r="E213" i="8" a="1"/>
  <c r="E213" i="8" s="1"/>
  <c r="W327" i="8"/>
  <c r="E327" i="8" a="1"/>
  <c r="E327" i="8" s="1"/>
  <c r="W140" i="8"/>
  <c r="E140" i="8" a="1"/>
  <c r="E140" i="8" s="1"/>
  <c r="W447" i="8"/>
  <c r="E447" i="8" a="1"/>
  <c r="E447" i="8" s="1"/>
  <c r="W441" i="8"/>
  <c r="E441" i="8" a="1"/>
  <c r="E441" i="8" s="1"/>
  <c r="W433" i="8"/>
  <c r="E433" i="8" a="1"/>
  <c r="E433" i="8" s="1"/>
  <c r="E526" i="8" a="1"/>
  <c r="E526" i="8" s="1"/>
  <c r="E522" i="8" a="1"/>
  <c r="E522" i="8" s="1"/>
  <c r="E520" i="8" a="1"/>
  <c r="E520" i="8" s="1"/>
  <c r="E224" i="8" a="1"/>
  <c r="E224" i="8" s="1"/>
  <c r="E464" i="8" a="1"/>
  <c r="E464" i="8" s="1"/>
  <c r="W17" i="8"/>
  <c r="E17" i="8" a="1"/>
  <c r="E17" i="8" s="1"/>
  <c r="W514" i="8"/>
  <c r="E514" i="8" a="1"/>
  <c r="E514" i="8" s="1"/>
  <c r="W29" i="8"/>
  <c r="E29" i="8" a="1"/>
  <c r="E29" i="8" s="1"/>
  <c r="W477" i="8"/>
  <c r="E477" i="8" a="1"/>
  <c r="E477" i="8" s="1"/>
  <c r="E409" i="8" a="1"/>
  <c r="E409" i="8" s="1"/>
  <c r="E406" i="8" a="1"/>
  <c r="E406" i="8" s="1"/>
  <c r="W68" i="8"/>
  <c r="E68" i="8" a="1"/>
  <c r="E68" i="8" s="1"/>
  <c r="W58" i="8"/>
  <c r="E58" i="8" a="1"/>
  <c r="E58" i="8" s="1"/>
  <c r="W556" i="8"/>
  <c r="E556" i="8" a="1"/>
  <c r="E556" i="8" s="1"/>
  <c r="W120" i="8"/>
  <c r="E120" i="8" a="1"/>
  <c r="E120" i="8" s="1"/>
  <c r="W116" i="8"/>
  <c r="E116" i="8" a="1"/>
  <c r="E116" i="8" s="1"/>
  <c r="W46" i="8"/>
  <c r="E46" i="8" a="1"/>
  <c r="E46" i="8" s="1"/>
  <c r="W162" i="8"/>
  <c r="E162" i="8" a="1"/>
  <c r="E162" i="8" s="1"/>
  <c r="W152" i="8"/>
  <c r="E152" i="8" a="1"/>
  <c r="E152" i="8" s="1"/>
  <c r="W387" i="8"/>
  <c r="E387" i="8" a="1"/>
  <c r="E387" i="8" s="1"/>
  <c r="W374" i="8"/>
  <c r="E374" i="8" a="1"/>
  <c r="E374" i="8" s="1"/>
  <c r="W390" i="8"/>
  <c r="E390" i="8" a="1"/>
  <c r="E390" i="8" s="1"/>
  <c r="W368" i="8"/>
  <c r="E368" i="8" a="1"/>
  <c r="E368" i="8" s="1"/>
  <c r="W589" i="8"/>
  <c r="E589" i="8" a="1"/>
  <c r="E589" i="8" s="1"/>
  <c r="W583" i="8"/>
  <c r="W579" i="8"/>
  <c r="E579" i="8" a="1"/>
  <c r="E579" i="8" s="1"/>
  <c r="W311" i="8"/>
  <c r="E311" i="8" a="1"/>
  <c r="E311" i="8" s="1"/>
  <c r="W566" i="8"/>
  <c r="E566" i="8" a="1"/>
  <c r="E566" i="8" s="1"/>
  <c r="W563" i="8"/>
  <c r="E563" i="8" a="1"/>
  <c r="E563" i="8" s="1"/>
  <c r="W559" i="8"/>
  <c r="E559" i="8" a="1"/>
  <c r="E559" i="8" s="1"/>
  <c r="W115" i="8"/>
  <c r="E115" i="8" a="1"/>
  <c r="E115" i="8" s="1"/>
  <c r="W110" i="8"/>
  <c r="E110" i="8" a="1"/>
  <c r="E110" i="8" s="1"/>
  <c r="W100" i="8"/>
  <c r="E100" i="8" a="1"/>
  <c r="E100" i="8" s="1"/>
  <c r="W105" i="8"/>
  <c r="E105" i="8" a="1"/>
  <c r="E105" i="8" s="1"/>
  <c r="W91" i="8"/>
  <c r="E91" i="8" a="1"/>
  <c r="E91" i="8" s="1"/>
  <c r="W42" i="8"/>
  <c r="E42" i="8" a="1"/>
  <c r="E42" i="8" s="1"/>
  <c r="W38" i="8"/>
  <c r="W34" i="8"/>
  <c r="W204" i="8"/>
  <c r="E204" i="8" a="1"/>
  <c r="E204" i="8" s="1"/>
  <c r="W572" i="8"/>
  <c r="E572" i="8" a="1"/>
  <c r="E572" i="8" s="1"/>
  <c r="W360" i="8"/>
  <c r="E360" i="8" a="1"/>
  <c r="E360" i="8" s="1"/>
  <c r="W356" i="8"/>
  <c r="E356" i="8" a="1"/>
  <c r="E356" i="8" s="1"/>
  <c r="W210" i="8"/>
  <c r="E210" i="8" a="1"/>
  <c r="E210" i="8" s="1"/>
  <c r="W329" i="8"/>
  <c r="E329" i="8" a="1"/>
  <c r="E329" i="8" s="1"/>
  <c r="W146" i="8"/>
  <c r="E146" i="8" a="1"/>
  <c r="E146" i="8" s="1"/>
  <c r="W142" i="8"/>
  <c r="E142" i="8" a="1"/>
  <c r="E142" i="8" s="1"/>
  <c r="W138" i="8"/>
  <c r="E138" i="8" a="1"/>
  <c r="E138" i="8" s="1"/>
  <c r="W448" i="8"/>
  <c r="E448" i="8" a="1"/>
  <c r="E448" i="8" s="1"/>
  <c r="W444" i="8"/>
  <c r="E444" i="8" a="1"/>
  <c r="E444" i="8" s="1"/>
  <c r="W439" i="8"/>
  <c r="E439" i="8" a="1"/>
  <c r="E439" i="8" s="1"/>
  <c r="W435" i="8"/>
  <c r="E435" i="8" a="1"/>
  <c r="E435" i="8" s="1"/>
  <c r="E524" i="8" a="1"/>
  <c r="E524" i="8" s="1"/>
  <c r="E519" i="8" a="1"/>
  <c r="E519" i="8" s="1"/>
  <c r="E230" i="8" a="1"/>
  <c r="E230" i="8" s="1"/>
  <c r="E226" i="8" a="1"/>
  <c r="E226" i="8" s="1"/>
  <c r="E469" i="8" a="1"/>
  <c r="E469" i="8" s="1"/>
  <c r="E462" i="8" a="1"/>
  <c r="E462" i="8" s="1"/>
  <c r="E458" i="8" a="1"/>
  <c r="E458" i="8" s="1"/>
  <c r="E454" i="8" a="1"/>
  <c r="E454" i="8" s="1"/>
  <c r="E451" i="8" a="1"/>
  <c r="E451" i="8" s="1"/>
  <c r="W22" i="8"/>
  <c r="E22" i="8" a="1"/>
  <c r="E22" i="8" s="1"/>
  <c r="W19" i="8"/>
  <c r="E19" i="8" a="1"/>
  <c r="E19" i="8" s="1"/>
  <c r="W15" i="8"/>
  <c r="E15" i="8" a="1"/>
  <c r="E15" i="8" s="1"/>
  <c r="W11" i="8"/>
  <c r="E11" i="8" a="1"/>
  <c r="E11" i="8" s="1"/>
  <c r="W8" i="8"/>
  <c r="E8" i="8" a="1"/>
  <c r="E8" i="8" s="1"/>
  <c r="W516" i="8"/>
  <c r="E516" i="8" a="1"/>
  <c r="E516" i="8" s="1"/>
  <c r="W510" i="8"/>
  <c r="E510" i="8" a="1"/>
  <c r="E510" i="8" s="1"/>
  <c r="W24" i="8"/>
  <c r="E24" i="8" a="1"/>
  <c r="E24" i="8" s="1"/>
  <c r="W479" i="8"/>
  <c r="E479" i="8" a="1"/>
  <c r="E479" i="8" s="1"/>
  <c r="W475" i="8"/>
  <c r="E475" i="8" a="1"/>
  <c r="E475" i="8" s="1"/>
  <c r="W472" i="8"/>
  <c r="E472" i="8" a="1"/>
  <c r="E472" i="8" s="1"/>
  <c r="E411" i="8" a="1"/>
  <c r="E411" i="8" s="1"/>
  <c r="W69" i="8"/>
  <c r="E69" i="8" a="1"/>
  <c r="E69" i="8" s="1"/>
  <c r="W66" i="8"/>
  <c r="E66" i="8" a="1"/>
  <c r="E66" i="8" s="1"/>
  <c r="W63" i="8"/>
  <c r="E63" i="8" a="1"/>
  <c r="E63" i="8" s="1"/>
  <c r="W60" i="8"/>
  <c r="E60" i="8" a="1"/>
  <c r="E60" i="8" s="1"/>
  <c r="W56" i="8"/>
  <c r="E56" i="8" a="1"/>
  <c r="E56" i="8" s="1"/>
  <c r="W554" i="8"/>
  <c r="E554" i="8" a="1"/>
  <c r="E554" i="8" s="1"/>
  <c r="W299" i="8"/>
  <c r="E299" i="8" a="1"/>
  <c r="E299" i="8" s="1"/>
  <c r="W303" i="8"/>
  <c r="E303" i="8" a="1"/>
  <c r="E303" i="8" s="1"/>
  <c r="W298" i="8"/>
  <c r="E298" i="8" a="1"/>
  <c r="E298" i="8" s="1"/>
  <c r="W295" i="8"/>
  <c r="E295" i="8" a="1"/>
  <c r="E295" i="8" s="1"/>
  <c r="W336" i="8"/>
  <c r="E336" i="8" a="1"/>
  <c r="E336" i="8" s="1"/>
  <c r="W333" i="8"/>
  <c r="E333" i="8" a="1"/>
  <c r="E333" i="8" s="1"/>
  <c r="W278" i="8"/>
  <c r="E278" i="8" a="1"/>
  <c r="E278" i="8" s="1"/>
  <c r="W79" i="8"/>
  <c r="E79" i="8" a="1"/>
  <c r="E79" i="8" s="1"/>
  <c r="W76" i="8"/>
  <c r="E76" i="8" a="1"/>
  <c r="E76" i="8" s="1"/>
  <c r="W494" i="8"/>
  <c r="E494" i="8" a="1"/>
  <c r="E494" i="8" s="1"/>
  <c r="W491" i="8"/>
  <c r="E491" i="8" a="1"/>
  <c r="E491" i="8" s="1"/>
  <c r="W484" i="8"/>
  <c r="E484" i="8" a="1"/>
  <c r="E484" i="8" s="1"/>
  <c r="W502" i="8"/>
  <c r="E502" i="8" a="1"/>
  <c r="E502" i="8" s="1"/>
  <c r="W499" i="8"/>
  <c r="E499" i="8" a="1"/>
  <c r="E499" i="8" s="1"/>
  <c r="W122" i="8"/>
  <c r="E122" i="8" a="1"/>
  <c r="E122" i="8" s="1"/>
  <c r="W118" i="8"/>
  <c r="E118" i="8" a="1"/>
  <c r="E118" i="8" s="1"/>
  <c r="W53" i="8"/>
  <c r="E53" i="8" a="1"/>
  <c r="E53" i="8" s="1"/>
  <c r="W48" i="8"/>
  <c r="E48" i="8" a="1"/>
  <c r="E48" i="8" s="1"/>
  <c r="W170" i="8"/>
  <c r="E170" i="8" a="1"/>
  <c r="E170" i="8" s="1"/>
  <c r="W166" i="8"/>
  <c r="E166" i="8" a="1"/>
  <c r="E166" i="8" s="1"/>
  <c r="W163" i="8"/>
  <c r="E163" i="8" a="1"/>
  <c r="E163" i="8" s="1"/>
  <c r="W160" i="8"/>
  <c r="E160" i="8" a="1"/>
  <c r="E160" i="8" s="1"/>
  <c r="W154" i="8"/>
  <c r="E154" i="8" a="1"/>
  <c r="E154" i="8" s="1"/>
  <c r="W150" i="8"/>
  <c r="E150" i="8" a="1"/>
  <c r="E150" i="8" s="1"/>
  <c r="W378" i="8"/>
  <c r="E378" i="8" a="1"/>
  <c r="E378" i="8" s="1"/>
  <c r="W373" i="8"/>
  <c r="E373" i="8" a="1"/>
  <c r="E373" i="8" s="1"/>
  <c r="W367" i="8"/>
  <c r="E367" i="8" a="1"/>
  <c r="E367" i="8" s="1"/>
  <c r="W392" i="8"/>
  <c r="E392" i="8" a="1"/>
  <c r="E392" i="8" s="1"/>
  <c r="W385" i="8"/>
  <c r="E385" i="8" a="1"/>
  <c r="E385" i="8" s="1"/>
  <c r="W588" i="8"/>
  <c r="E588" i="8" a="1"/>
  <c r="E588" i="8" s="1"/>
  <c r="W585" i="8"/>
  <c r="E585" i="8" a="1"/>
  <c r="E585" i="8" s="1"/>
  <c r="W582" i="8"/>
  <c r="E582" i="8" a="1"/>
  <c r="E582" i="8" s="1"/>
  <c r="W578" i="8"/>
  <c r="E578" i="8" a="1"/>
  <c r="E578" i="8" s="1"/>
  <c r="W310" i="8"/>
  <c r="E310" i="8" a="1"/>
  <c r="E310" i="8" s="1"/>
  <c r="W565" i="8"/>
  <c r="E565" i="8" a="1"/>
  <c r="E565" i="8" s="1"/>
  <c r="W562" i="8"/>
  <c r="E562" i="8" a="1"/>
  <c r="E562" i="8" s="1"/>
  <c r="W97" i="8"/>
  <c r="E97" i="8" a="1"/>
  <c r="E97" i="8" s="1"/>
  <c r="W99" i="8"/>
  <c r="E99" i="8" a="1"/>
  <c r="E99" i="8" s="1"/>
  <c r="W94" i="8"/>
  <c r="E94" i="8" a="1"/>
  <c r="E94" i="8" s="1"/>
  <c r="W101" i="8"/>
  <c r="E101" i="8" a="1"/>
  <c r="E101" i="8" s="1"/>
  <c r="W103" i="8"/>
  <c r="E103" i="8" a="1"/>
  <c r="E103" i="8" s="1"/>
  <c r="W90" i="8"/>
  <c r="E90" i="8" a="1"/>
  <c r="E90" i="8" s="1"/>
  <c r="W41" i="8"/>
  <c r="W37" i="8"/>
  <c r="W33" i="8"/>
  <c r="W209" i="8"/>
  <c r="W207" i="8"/>
  <c r="E207" i="8" a="1"/>
  <c r="E207" i="8" s="1"/>
  <c r="W201" i="8"/>
  <c r="E201" i="8" a="1"/>
  <c r="E201" i="8" s="1"/>
  <c r="W571" i="8"/>
  <c r="E571" i="8" a="1"/>
  <c r="E571" i="8" s="1"/>
  <c r="W359" i="8"/>
  <c r="E359" i="8" a="1"/>
  <c r="E359" i="8" s="1"/>
  <c r="W171" i="8"/>
  <c r="E171" i="8" a="1"/>
  <c r="E171" i="8" s="1"/>
  <c r="W332" i="8"/>
  <c r="E332" i="8" a="1"/>
  <c r="E332" i="8" s="1"/>
  <c r="W328" i="8"/>
  <c r="E328" i="8" a="1"/>
  <c r="E328" i="8" s="1"/>
  <c r="W145" i="8"/>
  <c r="E145" i="8" a="1"/>
  <c r="E145" i="8" s="1"/>
  <c r="W141" i="8"/>
  <c r="E141" i="8" a="1"/>
  <c r="E141" i="8" s="1"/>
  <c r="W137" i="8"/>
  <c r="E137" i="8" a="1"/>
  <c r="E137" i="8" s="1"/>
  <c r="W449" i="8"/>
  <c r="E449" i="8" a="1"/>
  <c r="E449" i="8" s="1"/>
  <c r="W443" i="8"/>
  <c r="E443" i="8" a="1"/>
  <c r="E443" i="8" s="1"/>
  <c r="W438" i="8"/>
  <c r="E438" i="8" a="1"/>
  <c r="E438" i="8" s="1"/>
  <c r="W434" i="8"/>
  <c r="E434" i="8" a="1"/>
  <c r="E434" i="8" s="1"/>
  <c r="E523" i="8" a="1"/>
  <c r="E523" i="8" s="1"/>
  <c r="E518" i="8" a="1"/>
  <c r="E518" i="8" s="1"/>
  <c r="E229" i="8" a="1"/>
  <c r="E229" i="8" s="1"/>
  <c r="E225" i="8" a="1"/>
  <c r="E225" i="8" s="1"/>
  <c r="E468" i="8" a="1"/>
  <c r="E468" i="8" s="1"/>
  <c r="E465" i="8" a="1"/>
  <c r="E465" i="8" s="1"/>
  <c r="E461" i="8" a="1"/>
  <c r="E461" i="8" s="1"/>
  <c r="E457" i="8" a="1"/>
  <c r="E457" i="8" s="1"/>
  <c r="W18" i="8"/>
  <c r="E18" i="8" a="1"/>
  <c r="E18" i="8" s="1"/>
  <c r="W14" i="8"/>
  <c r="E14" i="8" a="1"/>
  <c r="E14" i="8" s="1"/>
  <c r="W511" i="8"/>
  <c r="E511" i="8" a="1"/>
  <c r="E511" i="8" s="1"/>
  <c r="W27" i="8"/>
  <c r="E27" i="8" a="1"/>
  <c r="E27" i="8" s="1"/>
  <c r="W478" i="8"/>
  <c r="E478" i="8" a="1"/>
  <c r="E478" i="8" s="1"/>
  <c r="W471" i="8"/>
  <c r="E471" i="8" a="1"/>
  <c r="E471" i="8" s="1"/>
  <c r="E410" i="8" a="1"/>
  <c r="E410" i="8" s="1"/>
  <c r="E407" i="8" a="1"/>
  <c r="E407" i="8" s="1"/>
  <c r="W62" i="8"/>
  <c r="E62" i="8" a="1"/>
  <c r="E62" i="8" s="1"/>
  <c r="W59" i="8"/>
  <c r="E59" i="8" a="1"/>
  <c r="E59" i="8" s="1"/>
  <c r="W55" i="8"/>
  <c r="E55" i="8" a="1"/>
  <c r="E55" i="8" s="1"/>
  <c r="W557" i="8"/>
  <c r="E557" i="8" a="1"/>
  <c r="E557" i="8" s="1"/>
  <c r="W302" i="8"/>
  <c r="E302" i="8" a="1"/>
  <c r="E302" i="8" s="1"/>
  <c r="W297" i="8"/>
  <c r="E297" i="8" a="1"/>
  <c r="E297" i="8" s="1"/>
  <c r="W342" i="8"/>
  <c r="E342" i="8" a="1"/>
  <c r="E342" i="8" s="1"/>
  <c r="W339" i="8"/>
  <c r="E339" i="8" a="1"/>
  <c r="E339" i="8" s="1"/>
  <c r="W80" i="8"/>
  <c r="E80" i="8" a="1"/>
  <c r="E80" i="8" s="1"/>
  <c r="W75" i="8"/>
  <c r="E75" i="8" a="1"/>
  <c r="E75" i="8" s="1"/>
  <c r="W490" i="8"/>
  <c r="E490" i="8" a="1"/>
  <c r="E490" i="8" s="1"/>
  <c r="W487" i="8"/>
  <c r="E487" i="8" a="1"/>
  <c r="E487" i="8" s="1"/>
  <c r="W483" i="8"/>
  <c r="E483" i="8" a="1"/>
  <c r="E483" i="8" s="1"/>
  <c r="W498" i="8"/>
  <c r="E498" i="8" a="1"/>
  <c r="E498" i="8" s="1"/>
  <c r="W322" i="8"/>
  <c r="E322" i="8" a="1"/>
  <c r="E322" i="8" s="1"/>
  <c r="W121" i="8"/>
  <c r="E121" i="8" a="1"/>
  <c r="E121" i="8" s="1"/>
  <c r="W117" i="8"/>
  <c r="E117" i="8" a="1"/>
  <c r="E117" i="8" s="1"/>
  <c r="E49" i="8" a="1"/>
  <c r="E49" i="8" s="1"/>
  <c r="W47" i="8"/>
  <c r="E47" i="8" a="1"/>
  <c r="E47" i="8" s="1"/>
  <c r="W169" i="8"/>
  <c r="E169" i="8" a="1"/>
  <c r="E169" i="8" s="1"/>
  <c r="W159" i="8"/>
  <c r="E159" i="8" a="1"/>
  <c r="E159" i="8" s="1"/>
  <c r="W156" i="8"/>
  <c r="E156" i="8" a="1"/>
  <c r="E156" i="8" s="1"/>
  <c r="W153" i="8"/>
  <c r="E153" i="8" a="1"/>
  <c r="E153" i="8" s="1"/>
  <c r="W389" i="8"/>
  <c r="E389" i="8" a="1"/>
  <c r="E389" i="8" s="1"/>
  <c r="W384" i="8"/>
  <c r="E384" i="8" a="1"/>
  <c r="E384" i="8" s="1"/>
  <c r="W376" i="8"/>
  <c r="E376" i="8" a="1"/>
  <c r="E376" i="8" s="1"/>
  <c r="W364" i="8"/>
  <c r="E364" i="8" a="1"/>
  <c r="E364" i="8" s="1"/>
  <c r="W391" i="8"/>
  <c r="E391" i="8" a="1"/>
  <c r="E391" i="8" s="1"/>
  <c r="W383" i="8"/>
  <c r="E383" i="8" a="1"/>
  <c r="E383" i="8" s="1"/>
  <c r="W370" i="8"/>
  <c r="E370" i="8" a="1"/>
  <c r="E370" i="8" s="1"/>
  <c r="U829" i="4"/>
  <c r="V829" i="4"/>
  <c r="U821" i="4"/>
  <c r="V821" i="4"/>
  <c r="U808" i="4"/>
  <c r="V808" i="4"/>
  <c r="U784" i="4"/>
  <c r="V784" i="4"/>
  <c r="V1253" i="4"/>
  <c r="U1248" i="4"/>
  <c r="V1248" i="4"/>
  <c r="V1205" i="4"/>
  <c r="U1200" i="4"/>
  <c r="V1200" i="4"/>
  <c r="V1194" i="4"/>
  <c r="U1194" i="4"/>
  <c r="V1142" i="4"/>
  <c r="U800" i="4"/>
  <c r="V800" i="4"/>
  <c r="U1114" i="4"/>
  <c r="V1114" i="4"/>
  <c r="V1221" i="4"/>
  <c r="U1216" i="4"/>
  <c r="V1216" i="4"/>
  <c r="V1082" i="4"/>
  <c r="U1074" i="4"/>
  <c r="U1070" i="4"/>
  <c r="V1070" i="4"/>
  <c r="U1241" i="4"/>
  <c r="V1241" i="4"/>
  <c r="U1225" i="4"/>
  <c r="V1225" i="4"/>
  <c r="U1209" i="4"/>
  <c r="V1209" i="4"/>
  <c r="V1163" i="4"/>
  <c r="U1163" i="4"/>
  <c r="U1126" i="4"/>
  <c r="U1122" i="4"/>
  <c r="V1122" i="4"/>
  <c r="V1090" i="4"/>
  <c r="V1043" i="4"/>
  <c r="U1043" i="4"/>
  <c r="U792" i="4"/>
  <c r="V792" i="4"/>
  <c r="U1167" i="4"/>
  <c r="V1167" i="4"/>
  <c r="V1139" i="4"/>
  <c r="U1139" i="4"/>
  <c r="V1237" i="4"/>
  <c r="U1232" i="4"/>
  <c r="V1232" i="4"/>
  <c r="U1156" i="4"/>
  <c r="V1156" i="4"/>
  <c r="U1135" i="4"/>
  <c r="V1130" i="4"/>
  <c r="U1130" i="4"/>
  <c r="V1106" i="4"/>
  <c r="U1106" i="4"/>
  <c r="V1054" i="4"/>
  <c r="U1054" i="4"/>
  <c r="U832" i="4"/>
  <c r="V832" i="4"/>
  <c r="U824" i="4"/>
  <c r="V824" i="4"/>
  <c r="U816" i="4"/>
  <c r="V816" i="4"/>
  <c r="V828" i="4"/>
  <c r="V820" i="4"/>
  <c r="V812" i="4"/>
  <c r="V804" i="4"/>
  <c r="V796" i="4"/>
  <c r="V788" i="4"/>
  <c r="U783" i="4"/>
  <c r="V783" i="4"/>
  <c r="U781" i="4"/>
  <c r="V781" i="4"/>
  <c r="U775" i="4"/>
  <c r="V775" i="4"/>
  <c r="U773" i="4"/>
  <c r="V773" i="4"/>
  <c r="U767" i="4"/>
  <c r="V767" i="4"/>
  <c r="U765" i="4"/>
  <c r="V765" i="4"/>
  <c r="U759" i="4"/>
  <c r="V759" i="4"/>
  <c r="U757" i="4"/>
  <c r="V757" i="4"/>
  <c r="U751" i="4"/>
  <c r="V751" i="4"/>
  <c r="U749" i="4"/>
  <c r="V749" i="4"/>
  <c r="U743" i="4"/>
  <c r="V743" i="4"/>
  <c r="U741" i="4"/>
  <c r="V741" i="4"/>
  <c r="U738" i="4"/>
  <c r="V738" i="4"/>
  <c r="U735" i="4"/>
  <c r="V735" i="4"/>
  <c r="U733" i="4"/>
  <c r="V733" i="4"/>
  <c r="U730" i="4"/>
  <c r="V730" i="4"/>
  <c r="U727" i="4"/>
  <c r="V727" i="4"/>
  <c r="U725" i="4"/>
  <c r="V725" i="4"/>
  <c r="U722" i="4"/>
  <c r="V722" i="4"/>
  <c r="U719" i="4"/>
  <c r="V719" i="4"/>
  <c r="U717" i="4"/>
  <c r="V717" i="4"/>
  <c r="U714" i="4"/>
  <c r="V714" i="4"/>
  <c r="U711" i="4"/>
  <c r="V711" i="4"/>
  <c r="U709" i="4"/>
  <c r="V709" i="4"/>
  <c r="U706" i="4"/>
  <c r="V706" i="4"/>
  <c r="V1191" i="4"/>
  <c r="U1191" i="4"/>
  <c r="V1137" i="4"/>
  <c r="U1137" i="4"/>
  <c r="V1059" i="4"/>
  <c r="U1059" i="4"/>
  <c r="V855" i="4"/>
  <c r="V851" i="4"/>
  <c r="V847" i="4"/>
  <c r="V843" i="4"/>
  <c r="V839" i="4"/>
  <c r="V835" i="4"/>
  <c r="U833" i="4"/>
  <c r="V833" i="4"/>
  <c r="V831" i="4"/>
  <c r="U827" i="4"/>
  <c r="V827" i="4"/>
  <c r="U825" i="4"/>
  <c r="V825" i="4"/>
  <c r="V823" i="4"/>
  <c r="U819" i="4"/>
  <c r="V819" i="4"/>
  <c r="U817" i="4"/>
  <c r="V817" i="4"/>
  <c r="V815" i="4"/>
  <c r="U813" i="4"/>
  <c r="V813" i="4"/>
  <c r="U811" i="4"/>
  <c r="V811" i="4"/>
  <c r="U809" i="4"/>
  <c r="V809" i="4"/>
  <c r="V807" i="4"/>
  <c r="U805" i="4"/>
  <c r="V805" i="4"/>
  <c r="U803" i="4"/>
  <c r="V803" i="4"/>
  <c r="U801" i="4"/>
  <c r="V801" i="4"/>
  <c r="V799" i="4"/>
  <c r="U797" i="4"/>
  <c r="V797" i="4"/>
  <c r="U795" i="4"/>
  <c r="V795" i="4"/>
  <c r="U793" i="4"/>
  <c r="V793" i="4"/>
  <c r="U789" i="4"/>
  <c r="V789" i="4"/>
  <c r="U787" i="4"/>
  <c r="V787" i="4"/>
  <c r="U785" i="4"/>
  <c r="V785" i="4"/>
  <c r="U780" i="4"/>
  <c r="V780" i="4"/>
  <c r="V778" i="4"/>
  <c r="U772" i="4"/>
  <c r="V772" i="4"/>
  <c r="V770" i="4"/>
  <c r="U764" i="4"/>
  <c r="V764" i="4"/>
  <c r="V762" i="4"/>
  <c r="U756" i="4"/>
  <c r="V756" i="4"/>
  <c r="V754" i="4"/>
  <c r="U748" i="4"/>
  <c r="V748" i="4"/>
  <c r="V746" i="4"/>
  <c r="U740" i="4"/>
  <c r="V740" i="4"/>
  <c r="U732" i="4"/>
  <c r="V732" i="4"/>
  <c r="U724" i="4"/>
  <c r="V724" i="4"/>
  <c r="U716" i="4"/>
  <c r="V716" i="4"/>
  <c r="U708" i="4"/>
  <c r="V708" i="4"/>
  <c r="V1091" i="4"/>
  <c r="U1091" i="4"/>
  <c r="V856" i="4"/>
  <c r="V852" i="4"/>
  <c r="V848" i="4"/>
  <c r="V844" i="4"/>
  <c r="V840" i="4"/>
  <c r="V836" i="4"/>
  <c r="U779" i="4"/>
  <c r="V779" i="4"/>
  <c r="U777" i="4"/>
  <c r="V777" i="4"/>
  <c r="U771" i="4"/>
  <c r="V771" i="4"/>
  <c r="U769" i="4"/>
  <c r="V769" i="4"/>
  <c r="U763" i="4"/>
  <c r="V763" i="4"/>
  <c r="U761" i="4"/>
  <c r="V761" i="4"/>
  <c r="U755" i="4"/>
  <c r="V755" i="4"/>
  <c r="U753" i="4"/>
  <c r="V753" i="4"/>
  <c r="U747" i="4"/>
  <c r="V747" i="4"/>
  <c r="U745" i="4"/>
  <c r="V745" i="4"/>
  <c r="U737" i="4"/>
  <c r="V737" i="4"/>
  <c r="U729" i="4"/>
  <c r="V729" i="4"/>
  <c r="U721" i="4"/>
  <c r="V721" i="4"/>
  <c r="U713" i="4"/>
  <c r="V713" i="4"/>
  <c r="U705" i="4"/>
  <c r="V705" i="4"/>
  <c r="U776" i="4"/>
  <c r="V776" i="4"/>
  <c r="U768" i="4"/>
  <c r="V768" i="4"/>
  <c r="U760" i="4"/>
  <c r="V760" i="4"/>
  <c r="U752" i="4"/>
  <c r="V752" i="4"/>
  <c r="U744" i="4"/>
  <c r="V744" i="4"/>
  <c r="U736" i="4"/>
  <c r="V736" i="4"/>
  <c r="U728" i="4"/>
  <c r="V728" i="4"/>
  <c r="U720" i="4"/>
  <c r="V720" i="4"/>
  <c r="U712" i="4"/>
  <c r="V712" i="4"/>
  <c r="U704" i="4"/>
  <c r="V704" i="4"/>
  <c r="U693" i="4"/>
  <c r="V693" i="4"/>
  <c r="U677" i="4"/>
  <c r="V677" i="4"/>
  <c r="U697" i="4"/>
  <c r="V697" i="4"/>
  <c r="U681" i="4"/>
  <c r="V681" i="4"/>
  <c r="V703" i="4"/>
  <c r="U701" i="4"/>
  <c r="V701" i="4"/>
  <c r="V700" i="4"/>
  <c r="V690" i="4"/>
  <c r="U685" i="4"/>
  <c r="V685" i="4"/>
  <c r="V684" i="4"/>
  <c r="V674" i="4"/>
  <c r="V668" i="4"/>
  <c r="V658" i="4"/>
  <c r="V652" i="4"/>
  <c r="V642" i="4"/>
  <c r="V636" i="4"/>
  <c r="V626" i="4"/>
  <c r="V620" i="4"/>
  <c r="V610" i="4"/>
  <c r="V604" i="4"/>
  <c r="V594" i="4"/>
  <c r="V588" i="4"/>
  <c r="V694" i="4"/>
  <c r="U689" i="4"/>
  <c r="V689" i="4"/>
  <c r="V688" i="4"/>
  <c r="V678" i="4"/>
  <c r="V672" i="4"/>
  <c r="V662" i="4"/>
  <c r="V656" i="4"/>
  <c r="V646" i="4"/>
  <c r="V640" i="4"/>
  <c r="V630" i="4"/>
  <c r="V624" i="4"/>
  <c r="V614" i="4"/>
  <c r="V608" i="4"/>
  <c r="V598" i="4"/>
  <c r="V592" i="4"/>
  <c r="V582" i="4"/>
  <c r="V417" i="4"/>
  <c r="D417" i="4" s="1" a="1"/>
  <c r="D417" i="4" s="1"/>
  <c r="U417" i="4"/>
  <c r="U412" i="4"/>
  <c r="V412" i="4"/>
  <c r="D412" i="4" s="1" a="1"/>
  <c r="D412" i="4" s="1"/>
  <c r="V673" i="4"/>
  <c r="V669" i="4"/>
  <c r="V665" i="4"/>
  <c r="V661" i="4"/>
  <c r="V657" i="4"/>
  <c r="V653" i="4"/>
  <c r="V649" i="4"/>
  <c r="V645" i="4"/>
  <c r="V641" i="4"/>
  <c r="V637" i="4"/>
  <c r="V633" i="4"/>
  <c r="V629" i="4"/>
  <c r="V625" i="4"/>
  <c r="V621" i="4"/>
  <c r="V617" i="4"/>
  <c r="V613" i="4"/>
  <c r="V609" i="4"/>
  <c r="V605" i="4"/>
  <c r="V601" i="4"/>
  <c r="V597" i="4"/>
  <c r="V593" i="4"/>
  <c r="V589" i="4"/>
  <c r="V585" i="4"/>
  <c r="V579" i="4"/>
  <c r="D579" i="4" s="1" a="1"/>
  <c r="D579" i="4" s="1"/>
  <c r="U579" i="4"/>
  <c r="V577" i="4"/>
  <c r="D577" i="4" s="1" a="1"/>
  <c r="D577" i="4" s="1"/>
  <c r="U577" i="4"/>
  <c r="V575" i="4"/>
  <c r="D575" i="4" s="1" a="1"/>
  <c r="D575" i="4" s="1"/>
  <c r="U575" i="4"/>
  <c r="V573" i="4"/>
  <c r="D573" i="4" s="1" a="1"/>
  <c r="D573" i="4" s="1"/>
  <c r="U573" i="4"/>
  <c r="V571" i="4"/>
  <c r="D571" i="4" s="1" a="1"/>
  <c r="D571" i="4" s="1"/>
  <c r="U571" i="4"/>
  <c r="V569" i="4"/>
  <c r="D569" i="4" s="1" a="1"/>
  <c r="D569" i="4" s="1"/>
  <c r="U569" i="4"/>
  <c r="V567" i="4"/>
  <c r="D567" i="4" s="1" a="1"/>
  <c r="D567" i="4" s="1"/>
  <c r="U567" i="4"/>
  <c r="V565" i="4"/>
  <c r="D565" i="4" s="1" a="1"/>
  <c r="D565" i="4" s="1"/>
  <c r="U565" i="4"/>
  <c r="V563" i="4"/>
  <c r="D563" i="4" s="1" a="1"/>
  <c r="D563" i="4" s="1"/>
  <c r="U563" i="4"/>
  <c r="V561" i="4"/>
  <c r="D561" i="4" s="1" a="1"/>
  <c r="D561" i="4" s="1"/>
  <c r="U561" i="4"/>
  <c r="V559" i="4"/>
  <c r="D559" i="4" s="1" a="1"/>
  <c r="D559" i="4" s="1"/>
  <c r="U559" i="4"/>
  <c r="V557" i="4"/>
  <c r="D557" i="4" s="1" a="1"/>
  <c r="D557" i="4" s="1"/>
  <c r="U557" i="4"/>
  <c r="V555" i="4"/>
  <c r="D555" i="4" s="1" a="1"/>
  <c r="D555" i="4" s="1"/>
  <c r="U555" i="4"/>
  <c r="V553" i="4"/>
  <c r="D553" i="4" s="1" a="1"/>
  <c r="D553" i="4" s="1"/>
  <c r="U553" i="4"/>
  <c r="V551" i="4"/>
  <c r="D551" i="4" s="1" a="1"/>
  <c r="D551" i="4" s="1"/>
  <c r="U551" i="4"/>
  <c r="V549" i="4"/>
  <c r="D549" i="4" s="1" a="1"/>
  <c r="D549" i="4" s="1"/>
  <c r="U549" i="4"/>
  <c r="V547" i="4"/>
  <c r="D547" i="4" s="1" a="1"/>
  <c r="D547" i="4" s="1"/>
  <c r="U547" i="4"/>
  <c r="V545" i="4"/>
  <c r="D545" i="4" s="1" a="1"/>
  <c r="D545" i="4" s="1"/>
  <c r="U545" i="4"/>
  <c r="V543" i="4"/>
  <c r="D543" i="4" s="1" a="1"/>
  <c r="D543" i="4" s="1"/>
  <c r="U543" i="4"/>
  <c r="V541" i="4"/>
  <c r="D541" i="4" s="1" a="1"/>
  <c r="D541" i="4" s="1"/>
  <c r="U541" i="4"/>
  <c r="V539" i="4"/>
  <c r="D539" i="4" s="1" a="1"/>
  <c r="D539" i="4" s="1"/>
  <c r="U539" i="4"/>
  <c r="V537" i="4"/>
  <c r="D537" i="4" s="1" a="1"/>
  <c r="D537" i="4" s="1"/>
  <c r="U537" i="4"/>
  <c r="V535" i="4"/>
  <c r="D535" i="4" s="1" a="1"/>
  <c r="D535" i="4" s="1"/>
  <c r="U535" i="4"/>
  <c r="V533" i="4"/>
  <c r="D533" i="4" s="1" a="1"/>
  <c r="D533" i="4" s="1"/>
  <c r="U533" i="4"/>
  <c r="V531" i="4"/>
  <c r="D531" i="4" s="1" a="1"/>
  <c r="D531" i="4" s="1"/>
  <c r="U531" i="4"/>
  <c r="V529" i="4"/>
  <c r="D529" i="4" s="1" a="1"/>
  <c r="D529" i="4" s="1"/>
  <c r="U529" i="4"/>
  <c r="V527" i="4"/>
  <c r="D527" i="4" s="1" a="1"/>
  <c r="D527" i="4" s="1"/>
  <c r="U527" i="4"/>
  <c r="V525" i="4"/>
  <c r="D525" i="4" s="1" a="1"/>
  <c r="D525" i="4" s="1"/>
  <c r="U525" i="4"/>
  <c r="V523" i="4"/>
  <c r="D523" i="4" s="1" a="1"/>
  <c r="D523" i="4" s="1"/>
  <c r="U523" i="4"/>
  <c r="V521" i="4"/>
  <c r="D521" i="4" s="1" a="1"/>
  <c r="D521" i="4" s="1"/>
  <c r="U521" i="4"/>
  <c r="V519" i="4"/>
  <c r="D519" i="4" s="1" a="1"/>
  <c r="D519" i="4" s="1"/>
  <c r="U519" i="4"/>
  <c r="V517" i="4"/>
  <c r="D517" i="4" s="1" a="1"/>
  <c r="D517" i="4" s="1"/>
  <c r="U517" i="4"/>
  <c r="V515" i="4"/>
  <c r="D515" i="4" s="1" a="1"/>
  <c r="D515" i="4" s="1"/>
  <c r="U515" i="4"/>
  <c r="V513" i="4"/>
  <c r="D513" i="4" s="1" a="1"/>
  <c r="D513" i="4" s="1"/>
  <c r="U513" i="4"/>
  <c r="V511" i="4"/>
  <c r="D511" i="4" s="1" a="1"/>
  <c r="D511" i="4" s="1"/>
  <c r="U511" i="4"/>
  <c r="V509" i="4"/>
  <c r="D509" i="4" s="1" a="1"/>
  <c r="D509" i="4" s="1"/>
  <c r="U509" i="4"/>
  <c r="V507" i="4"/>
  <c r="D507" i="4" s="1" a="1"/>
  <c r="D507" i="4" s="1"/>
  <c r="U507" i="4"/>
  <c r="V505" i="4"/>
  <c r="D505" i="4" s="1" a="1"/>
  <c r="D505" i="4" s="1"/>
  <c r="U505" i="4"/>
  <c r="V503" i="4"/>
  <c r="D503" i="4" s="1" a="1"/>
  <c r="D503" i="4" s="1"/>
  <c r="U503" i="4"/>
  <c r="V501" i="4"/>
  <c r="D501" i="4" s="1" a="1"/>
  <c r="D501" i="4" s="1"/>
  <c r="U501" i="4"/>
  <c r="V499" i="4"/>
  <c r="D499" i="4" s="1" a="1"/>
  <c r="D499" i="4" s="1"/>
  <c r="U499" i="4"/>
  <c r="V497" i="4"/>
  <c r="D497" i="4" s="1" a="1"/>
  <c r="D497" i="4" s="1"/>
  <c r="U497" i="4"/>
  <c r="V495" i="4"/>
  <c r="D495" i="4" s="1" a="1"/>
  <c r="D495" i="4" s="1"/>
  <c r="U495" i="4"/>
  <c r="V493" i="4"/>
  <c r="D493" i="4" s="1" a="1"/>
  <c r="D493" i="4" s="1"/>
  <c r="U493" i="4"/>
  <c r="V491" i="4"/>
  <c r="D491" i="4" s="1" a="1"/>
  <c r="D491" i="4" s="1"/>
  <c r="U491" i="4"/>
  <c r="V489" i="4"/>
  <c r="D489" i="4" s="1" a="1"/>
  <c r="D489" i="4" s="1"/>
  <c r="U489" i="4"/>
  <c r="V487" i="4"/>
  <c r="D487" i="4" s="1" a="1"/>
  <c r="D487" i="4" s="1"/>
  <c r="U487" i="4"/>
  <c r="V485" i="4"/>
  <c r="D485" i="4" s="1" a="1"/>
  <c r="D485" i="4" s="1"/>
  <c r="U485" i="4"/>
  <c r="V483" i="4"/>
  <c r="D483" i="4" s="1" a="1"/>
  <c r="D483" i="4" s="1"/>
  <c r="U483" i="4"/>
  <c r="V481" i="4"/>
  <c r="D481" i="4" s="1" a="1"/>
  <c r="D481" i="4" s="1"/>
  <c r="U481" i="4"/>
  <c r="V479" i="4"/>
  <c r="D479" i="4" s="1" a="1"/>
  <c r="D479" i="4" s="1"/>
  <c r="U479" i="4"/>
  <c r="V477" i="4"/>
  <c r="D477" i="4" s="1" a="1"/>
  <c r="D477" i="4" s="1"/>
  <c r="U477" i="4"/>
  <c r="V475" i="4"/>
  <c r="D475" i="4" s="1" a="1"/>
  <c r="D475" i="4" s="1"/>
  <c r="U475" i="4"/>
  <c r="V473" i="4"/>
  <c r="D473" i="4" s="1" a="1"/>
  <c r="D473" i="4" s="1"/>
  <c r="U473" i="4"/>
  <c r="V471" i="4"/>
  <c r="D471" i="4" s="1" a="1"/>
  <c r="D471" i="4" s="1"/>
  <c r="U471" i="4"/>
  <c r="V469" i="4"/>
  <c r="D469" i="4" s="1" a="1"/>
  <c r="D469" i="4" s="1"/>
  <c r="U469" i="4"/>
  <c r="V467" i="4"/>
  <c r="D467" i="4" s="1" a="1"/>
  <c r="D467" i="4" s="1"/>
  <c r="U467" i="4"/>
  <c r="V465" i="4"/>
  <c r="D465" i="4" s="1" a="1"/>
  <c r="D465" i="4" s="1"/>
  <c r="U465" i="4"/>
  <c r="V463" i="4"/>
  <c r="D463" i="4" s="1" a="1"/>
  <c r="D463" i="4" s="1"/>
  <c r="U463" i="4"/>
  <c r="V461" i="4"/>
  <c r="D461" i="4" s="1" a="1"/>
  <c r="D461" i="4" s="1"/>
  <c r="U461" i="4"/>
  <c r="V459" i="4"/>
  <c r="D459" i="4" s="1" a="1"/>
  <c r="D459" i="4" s="1"/>
  <c r="U459" i="4"/>
  <c r="V457" i="4"/>
  <c r="D457" i="4" s="1" a="1"/>
  <c r="D457" i="4" s="1"/>
  <c r="U457" i="4"/>
  <c r="V455" i="4"/>
  <c r="D455" i="4" s="1" a="1"/>
  <c r="D455" i="4" s="1"/>
  <c r="U455" i="4"/>
  <c r="V453" i="4"/>
  <c r="D453" i="4" s="1" a="1"/>
  <c r="D453" i="4" s="1"/>
  <c r="U453" i="4"/>
  <c r="V451" i="4"/>
  <c r="D451" i="4" s="1" a="1"/>
  <c r="D451" i="4" s="1"/>
  <c r="U451" i="4"/>
  <c r="V449" i="4"/>
  <c r="D449" i="4" s="1" a="1"/>
  <c r="D449" i="4" s="1"/>
  <c r="U449" i="4"/>
  <c r="V447" i="4"/>
  <c r="D447" i="4" s="1" a="1"/>
  <c r="D447" i="4" s="1"/>
  <c r="U447" i="4"/>
  <c r="V445" i="4"/>
  <c r="D445" i="4" s="1" a="1"/>
  <c r="D445" i="4" s="1"/>
  <c r="U445" i="4"/>
  <c r="V443" i="4"/>
  <c r="D443" i="4" s="1" a="1"/>
  <c r="D443" i="4" s="1"/>
  <c r="U443" i="4"/>
  <c r="V441" i="4"/>
  <c r="D441" i="4" s="1" a="1"/>
  <c r="D441" i="4" s="1"/>
  <c r="U441" i="4"/>
  <c r="V439" i="4"/>
  <c r="D439" i="4" s="1" a="1"/>
  <c r="D439" i="4" s="1"/>
  <c r="U439" i="4"/>
  <c r="V437" i="4"/>
  <c r="D437" i="4" s="1" a="1"/>
  <c r="D437" i="4" s="1"/>
  <c r="U437" i="4"/>
  <c r="V435" i="4"/>
  <c r="D435" i="4" s="1" a="1"/>
  <c r="D435" i="4" s="1"/>
  <c r="U435" i="4"/>
  <c r="V433" i="4"/>
  <c r="D433" i="4" s="1" a="1"/>
  <c r="D433" i="4" s="1"/>
  <c r="U433" i="4"/>
  <c r="V431" i="4"/>
  <c r="D431" i="4" s="1" a="1"/>
  <c r="D431" i="4" s="1"/>
  <c r="U431" i="4"/>
  <c r="V429" i="4"/>
  <c r="D429" i="4" s="1" a="1"/>
  <c r="D429" i="4" s="1"/>
  <c r="U429" i="4"/>
  <c r="V427" i="4"/>
  <c r="D427" i="4" s="1" a="1"/>
  <c r="D427" i="4" s="1"/>
  <c r="U427" i="4"/>
  <c r="V425" i="4"/>
  <c r="D425" i="4" s="1" a="1"/>
  <c r="D425" i="4" s="1"/>
  <c r="U425" i="4"/>
  <c r="V423" i="4"/>
  <c r="D423" i="4" s="1" a="1"/>
  <c r="D423" i="4" s="1"/>
  <c r="U423" i="4"/>
  <c r="V421" i="4"/>
  <c r="D421" i="4" s="1" a="1"/>
  <c r="D421" i="4" s="1"/>
  <c r="U421" i="4"/>
  <c r="U416" i="4"/>
  <c r="V416" i="4"/>
  <c r="D416" i="4" s="1" a="1"/>
  <c r="D416" i="4" s="1"/>
  <c r="U407" i="4"/>
  <c r="V405" i="4"/>
  <c r="D405" i="4" s="1" a="1"/>
  <c r="D405" i="4" s="1"/>
  <c r="U405" i="4"/>
  <c r="U420" i="4"/>
  <c r="V420" i="4"/>
  <c r="D420" i="4" s="1" a="1"/>
  <c r="D420" i="4" s="1"/>
  <c r="V409" i="4"/>
  <c r="D409" i="4" s="1" a="1"/>
  <c r="D409" i="4" s="1"/>
  <c r="U409" i="4"/>
  <c r="U404" i="4"/>
  <c r="V404" i="4"/>
  <c r="D404" i="4" s="1" a="1"/>
  <c r="D404" i="4" s="1"/>
  <c r="V413" i="4"/>
  <c r="D413" i="4" s="1" a="1"/>
  <c r="D413" i="4" s="1"/>
  <c r="U413" i="4"/>
  <c r="U408" i="4"/>
  <c r="V408" i="4"/>
  <c r="D408" i="4" s="1" a="1"/>
  <c r="D408" i="4" s="1"/>
  <c r="V358" i="4"/>
  <c r="D358" i="4" s="1" a="1"/>
  <c r="D358" i="4" s="1"/>
  <c r="U358" i="4"/>
  <c r="V346" i="4"/>
  <c r="D346" i="4" s="1" a="1"/>
  <c r="D346" i="4" s="1"/>
  <c r="U346" i="4"/>
  <c r="V350" i="4"/>
  <c r="D350" i="4" s="1" a="1"/>
  <c r="D350" i="4" s="1"/>
  <c r="U350" i="4"/>
  <c r="V354" i="4"/>
  <c r="D354" i="4" s="1" a="1"/>
  <c r="D354" i="4" s="1"/>
  <c r="U354" i="4"/>
  <c r="U342" i="4"/>
  <c r="U338" i="4"/>
  <c r="U334" i="4"/>
  <c r="U330" i="4"/>
  <c r="U326" i="4"/>
  <c r="U322" i="4"/>
  <c r="U318" i="4"/>
  <c r="U314" i="4"/>
  <c r="U310" i="4"/>
  <c r="U306" i="4"/>
  <c r="U302" i="4"/>
  <c r="U298" i="4"/>
  <c r="U267" i="4"/>
  <c r="V267" i="4"/>
  <c r="D267" i="4" s="1" a="1"/>
  <c r="D267" i="4" s="1"/>
  <c r="U264" i="4"/>
  <c r="V264" i="4"/>
  <c r="D264" i="4" s="1" a="1"/>
  <c r="D264" i="4" s="1"/>
  <c r="U255" i="4"/>
  <c r="V255" i="4"/>
  <c r="D255" i="4" s="1" a="1"/>
  <c r="D255" i="4" s="1"/>
  <c r="V361" i="4"/>
  <c r="D361" i="4" s="1" a="1"/>
  <c r="D361" i="4" s="1"/>
  <c r="U361" i="4"/>
  <c r="V357" i="4"/>
  <c r="D357" i="4" s="1" a="1"/>
  <c r="D357" i="4" s="1"/>
  <c r="U357" i="4"/>
  <c r="V353" i="4"/>
  <c r="D353" i="4" s="1" a="1"/>
  <c r="D353" i="4" s="1"/>
  <c r="U353" i="4"/>
  <c r="V349" i="4"/>
  <c r="D349" i="4" s="1" a="1"/>
  <c r="D349" i="4" s="1"/>
  <c r="U349" i="4"/>
  <c r="V345" i="4"/>
  <c r="D345" i="4" s="1" a="1"/>
  <c r="D345" i="4" s="1"/>
  <c r="U345" i="4"/>
  <c r="V341" i="4"/>
  <c r="D341" i="4" s="1" a="1"/>
  <c r="D341" i="4" s="1"/>
  <c r="U341" i="4"/>
  <c r="V337" i="4"/>
  <c r="D337" i="4" s="1" a="1"/>
  <c r="D337" i="4" s="1"/>
  <c r="U337" i="4"/>
  <c r="V333" i="4"/>
  <c r="D333" i="4" s="1" a="1"/>
  <c r="D333" i="4" s="1"/>
  <c r="U333" i="4"/>
  <c r="V329" i="4"/>
  <c r="D329" i="4" s="1" a="1"/>
  <c r="D329" i="4" s="1"/>
  <c r="U329" i="4"/>
  <c r="V325" i="4"/>
  <c r="D325" i="4" s="1" a="1"/>
  <c r="D325" i="4" s="1"/>
  <c r="U325" i="4"/>
  <c r="V321" i="4"/>
  <c r="D321" i="4" s="1" a="1"/>
  <c r="D321" i="4" s="1"/>
  <c r="U321" i="4"/>
  <c r="V317" i="4"/>
  <c r="D317" i="4" s="1" a="1"/>
  <c r="D317" i="4" s="1"/>
  <c r="U317" i="4"/>
  <c r="V313" i="4"/>
  <c r="D313" i="4" s="1" a="1"/>
  <c r="D313" i="4" s="1"/>
  <c r="U313" i="4"/>
  <c r="V309" i="4"/>
  <c r="D309" i="4" s="1" a="1"/>
  <c r="D309" i="4" s="1"/>
  <c r="U309" i="4"/>
  <c r="V305" i="4"/>
  <c r="D305" i="4" s="1" a="1"/>
  <c r="D305" i="4" s="1"/>
  <c r="U305" i="4"/>
  <c r="V301" i="4"/>
  <c r="D301" i="4" s="1" a="1"/>
  <c r="D301" i="4" s="1"/>
  <c r="U301" i="4"/>
  <c r="V297" i="4"/>
  <c r="D297" i="4" s="1" a="1"/>
  <c r="D297" i="4" s="1"/>
  <c r="U297" i="4"/>
  <c r="V293" i="4"/>
  <c r="D293" i="4" s="1" a="1"/>
  <c r="D293" i="4" s="1"/>
  <c r="U293" i="4"/>
  <c r="V289" i="4"/>
  <c r="D289" i="4" s="1" a="1"/>
  <c r="D289" i="4" s="1"/>
  <c r="U289" i="4"/>
  <c r="V263" i="4"/>
  <c r="D263" i="4" s="1" a="1"/>
  <c r="D263" i="4" s="1"/>
  <c r="U263" i="4"/>
  <c r="V258" i="4"/>
  <c r="D258" i="4" s="1" a="1"/>
  <c r="D258" i="4" s="1"/>
  <c r="U258" i="4"/>
  <c r="U284" i="4"/>
  <c r="V284" i="4"/>
  <c r="D284" i="4" s="1" a="1"/>
  <c r="D284" i="4" s="1"/>
  <c r="U266" i="4"/>
  <c r="U262" i="4"/>
  <c r="V262" i="4"/>
  <c r="D262" i="4" s="1" a="1"/>
  <c r="D262" i="4" s="1"/>
  <c r="U274" i="4"/>
  <c r="U268" i="4"/>
  <c r="V268" i="4"/>
  <c r="D268" i="4" s="1" a="1"/>
  <c r="D268" i="4" s="1"/>
  <c r="U229" i="4"/>
  <c r="V229" i="4"/>
  <c r="D229" i="4" s="1" a="1"/>
  <c r="D229" i="4" s="1"/>
  <c r="V249" i="4"/>
  <c r="D249" i="4" s="1" a="1"/>
  <c r="D249" i="4" s="1"/>
  <c r="U237" i="4"/>
  <c r="V237" i="4"/>
  <c r="D237" i="4" s="1" a="1"/>
  <c r="D237" i="4" s="1"/>
  <c r="V251" i="4"/>
  <c r="D251" i="4" s="1" a="1"/>
  <c r="D251" i="4" s="1"/>
  <c r="U245" i="4"/>
  <c r="V245" i="4"/>
  <c r="D245" i="4" s="1" a="1"/>
  <c r="D245" i="4" s="1"/>
  <c r="U256" i="4"/>
  <c r="V256" i="4"/>
  <c r="D256" i="4" s="1" a="1"/>
  <c r="D256" i="4" s="1"/>
  <c r="U221" i="4"/>
  <c r="V221" i="4"/>
  <c r="D221" i="4" s="1" a="1"/>
  <c r="D221" i="4" s="1"/>
  <c r="U85" i="4"/>
  <c r="V1193" i="4"/>
  <c r="U1193" i="4"/>
  <c r="V1165" i="4"/>
  <c r="U1165" i="4"/>
  <c r="U1144" i="4"/>
  <c r="V1144" i="4"/>
  <c r="V1133" i="4"/>
  <c r="U1133" i="4"/>
  <c r="V1250" i="4"/>
  <c r="V1238" i="4"/>
  <c r="V1226" i="4"/>
  <c r="V1214" i="4"/>
  <c r="V1202" i="4"/>
  <c r="V1183" i="4"/>
  <c r="V1172" i="4"/>
  <c r="U1161" i="4"/>
  <c r="V1157" i="4"/>
  <c r="U1157" i="4"/>
  <c r="U1155" i="4"/>
  <c r="U1129" i="4"/>
  <c r="V1103" i="4"/>
  <c r="V1071" i="4"/>
  <c r="V1047" i="4"/>
  <c r="U1041" i="4"/>
  <c r="V1041" i="4"/>
  <c r="V1254" i="4"/>
  <c r="V1242" i="4"/>
  <c r="V1222" i="4"/>
  <c r="V1210" i="4"/>
  <c r="V1198" i="4"/>
  <c r="U1168" i="4"/>
  <c r="V1168" i="4"/>
  <c r="V1151" i="4"/>
  <c r="V1140" i="4"/>
  <c r="V1125" i="4"/>
  <c r="U1125" i="4"/>
  <c r="U1123" i="4"/>
  <c r="V1111" i="4"/>
  <c r="V1087" i="4"/>
  <c r="V1063" i="4"/>
  <c r="V1255" i="4"/>
  <c r="V1251" i="4"/>
  <c r="V1247" i="4"/>
  <c r="U1246" i="4"/>
  <c r="V1243" i="4"/>
  <c r="V1239" i="4"/>
  <c r="V1235" i="4"/>
  <c r="U1234" i="4"/>
  <c r="V1231" i="4"/>
  <c r="U1230" i="4"/>
  <c r="V1227" i="4"/>
  <c r="V1223" i="4"/>
  <c r="V1219" i="4"/>
  <c r="U1218" i="4"/>
  <c r="V1215" i="4"/>
  <c r="V1211" i="4"/>
  <c r="V1207" i="4"/>
  <c r="U1206" i="4"/>
  <c r="V1203" i="4"/>
  <c r="V1199" i="4"/>
  <c r="U1195" i="4"/>
  <c r="U1192" i="4"/>
  <c r="U1185" i="4"/>
  <c r="V1181" i="4"/>
  <c r="U1181" i="4"/>
  <c r="U1179" i="4"/>
  <c r="V1175" i="4"/>
  <c r="V1164" i="4"/>
  <c r="U1160" i="4"/>
  <c r="V1160" i="4"/>
  <c r="U1153" i="4"/>
  <c r="V1149" i="4"/>
  <c r="U1149" i="4"/>
  <c r="U1147" i="4"/>
  <c r="V1143" i="4"/>
  <c r="V1132" i="4"/>
  <c r="U1128" i="4"/>
  <c r="V1128" i="4"/>
  <c r="U1121" i="4"/>
  <c r="U1113" i="4"/>
  <c r="U1105" i="4"/>
  <c r="U1097" i="4"/>
  <c r="U1089" i="4"/>
  <c r="U1081" i="4"/>
  <c r="U1073" i="4"/>
  <c r="U1065" i="4"/>
  <c r="U1057" i="4"/>
  <c r="U1049" i="4"/>
  <c r="U1040" i="4"/>
  <c r="V1040" i="4"/>
  <c r="V1189" i="4"/>
  <c r="U1189" i="4"/>
  <c r="U1176" i="4"/>
  <c r="V1176" i="4"/>
  <c r="U1187" i="4"/>
  <c r="U1136" i="4"/>
  <c r="V1136" i="4"/>
  <c r="V1119" i="4"/>
  <c r="V1095" i="4"/>
  <c r="V1079" i="4"/>
  <c r="V1055" i="4"/>
  <c r="U1190" i="4"/>
  <c r="U1184" i="4"/>
  <c r="V1184" i="4"/>
  <c r="V1173" i="4"/>
  <c r="U1173" i="4"/>
  <c r="U1152" i="4"/>
  <c r="V1152" i="4"/>
  <c r="U1145" i="4"/>
  <c r="V1141" i="4"/>
  <c r="U1141" i="4"/>
  <c r="V1124" i="4"/>
  <c r="V1116" i="4"/>
  <c r="V1108" i="4"/>
  <c r="V1100" i="4"/>
  <c r="V1092" i="4"/>
  <c r="V1084" i="4"/>
  <c r="V1076" i="4"/>
  <c r="V1068" i="4"/>
  <c r="V1060" i="4"/>
  <c r="V1052" i="4"/>
  <c r="V1044" i="4"/>
  <c r="V360" i="4"/>
  <c r="D360" i="4" s="1" a="1"/>
  <c r="D360" i="4" s="1"/>
  <c r="U360" i="4"/>
  <c r="V1120" i="4"/>
  <c r="U1117" i="4"/>
  <c r="V1112" i="4"/>
  <c r="U1109" i="4"/>
  <c r="V1104" i="4"/>
  <c r="U1101" i="4"/>
  <c r="V1096" i="4"/>
  <c r="U1093" i="4"/>
  <c r="V1088" i="4"/>
  <c r="U1085" i="4"/>
  <c r="V1080" i="4"/>
  <c r="U1077" i="4"/>
  <c r="V1072" i="4"/>
  <c r="U1069" i="4"/>
  <c r="V1064" i="4"/>
  <c r="U1061" i="4"/>
  <c r="V1056" i="4"/>
  <c r="U1053" i="4"/>
  <c r="V1048" i="4"/>
  <c r="U1045" i="4"/>
  <c r="V355" i="4"/>
  <c r="D355" i="4" s="1" a="1"/>
  <c r="D355" i="4" s="1"/>
  <c r="U355" i="4"/>
  <c r="V352" i="4"/>
  <c r="D352" i="4" s="1" a="1"/>
  <c r="D352" i="4" s="1"/>
  <c r="U352" i="4"/>
  <c r="V347" i="4"/>
  <c r="D347" i="4" s="1" a="1"/>
  <c r="D347" i="4" s="1"/>
  <c r="U347" i="4"/>
  <c r="V344" i="4"/>
  <c r="D344" i="4" s="1" a="1"/>
  <c r="D344" i="4" s="1"/>
  <c r="U344" i="4"/>
  <c r="V339" i="4"/>
  <c r="D339" i="4" s="1" a="1"/>
  <c r="D339" i="4" s="1"/>
  <c r="U339" i="4"/>
  <c r="V336" i="4"/>
  <c r="D336" i="4" s="1" a="1"/>
  <c r="D336" i="4" s="1"/>
  <c r="U336" i="4"/>
  <c r="V331" i="4"/>
  <c r="D331" i="4" s="1" a="1"/>
  <c r="D331" i="4" s="1"/>
  <c r="U331" i="4"/>
  <c r="V328" i="4"/>
  <c r="D328" i="4" s="1" a="1"/>
  <c r="D328" i="4" s="1"/>
  <c r="U328" i="4"/>
  <c r="V323" i="4"/>
  <c r="D323" i="4" s="1" a="1"/>
  <c r="D323" i="4" s="1"/>
  <c r="U323" i="4"/>
  <c r="V359" i="4"/>
  <c r="D359" i="4" s="1" a="1"/>
  <c r="D359" i="4" s="1"/>
  <c r="U359" i="4"/>
  <c r="V356" i="4"/>
  <c r="D356" i="4" s="1" a="1"/>
  <c r="D356" i="4" s="1"/>
  <c r="U356" i="4"/>
  <c r="V351" i="4"/>
  <c r="D351" i="4" s="1" a="1"/>
  <c r="D351" i="4" s="1"/>
  <c r="U351" i="4"/>
  <c r="V348" i="4"/>
  <c r="D348" i="4" s="1" a="1"/>
  <c r="D348" i="4" s="1"/>
  <c r="U348" i="4"/>
  <c r="V343" i="4"/>
  <c r="D343" i="4" s="1" a="1"/>
  <c r="D343" i="4" s="1"/>
  <c r="U343" i="4"/>
  <c r="V340" i="4"/>
  <c r="D340" i="4" s="1" a="1"/>
  <c r="D340" i="4" s="1"/>
  <c r="U340" i="4"/>
  <c r="V335" i="4"/>
  <c r="D335" i="4" s="1" a="1"/>
  <c r="D335" i="4" s="1"/>
  <c r="U335" i="4"/>
  <c r="V332" i="4"/>
  <c r="D332" i="4" s="1" a="1"/>
  <c r="D332" i="4" s="1"/>
  <c r="U332" i="4"/>
  <c r="V327" i="4"/>
  <c r="D327" i="4" s="1" a="1"/>
  <c r="D327" i="4" s="1"/>
  <c r="U327" i="4"/>
  <c r="V324" i="4"/>
  <c r="D324" i="4" s="1" a="1"/>
  <c r="D324" i="4" s="1"/>
  <c r="U324" i="4"/>
  <c r="U277" i="4"/>
  <c r="V277" i="4"/>
  <c r="D277" i="4" s="1" a="1"/>
  <c r="D277" i="4" s="1"/>
  <c r="U273" i="4"/>
  <c r="V273" i="4"/>
  <c r="D273" i="4" s="1" a="1"/>
  <c r="D273" i="4" s="1"/>
  <c r="U319" i="4"/>
  <c r="U315" i="4"/>
  <c r="U311" i="4"/>
  <c r="U307" i="4"/>
  <c r="U303" i="4"/>
  <c r="U299" i="4"/>
  <c r="U295" i="4"/>
  <c r="U291" i="4"/>
  <c r="U287" i="4"/>
  <c r="U285" i="4"/>
  <c r="V285" i="4"/>
  <c r="D285" i="4" s="1" a="1"/>
  <c r="D285" i="4" s="1"/>
  <c r="V276" i="4"/>
  <c r="D276" i="4" s="1" a="1"/>
  <c r="D276" i="4" s="1"/>
  <c r="U269" i="4"/>
  <c r="V269" i="4"/>
  <c r="D269" i="4" s="1" a="1"/>
  <c r="D269" i="4" s="1"/>
  <c r="U320" i="4"/>
  <c r="U316" i="4"/>
  <c r="U312" i="4"/>
  <c r="U308" i="4"/>
  <c r="U304" i="4"/>
  <c r="U300" i="4"/>
  <c r="U296" i="4"/>
  <c r="U292" i="4"/>
  <c r="U288" i="4"/>
  <c r="U281" i="4"/>
  <c r="V281" i="4"/>
  <c r="D281" i="4" s="1" a="1"/>
  <c r="D281" i="4" s="1"/>
  <c r="V272" i="4"/>
  <c r="D272" i="4" s="1" a="1"/>
  <c r="D272" i="4" s="1"/>
  <c r="U265" i="4"/>
  <c r="V265" i="4"/>
  <c r="D265" i="4" s="1" a="1"/>
  <c r="D265" i="4" s="1"/>
  <c r="U218" i="4"/>
  <c r="V218" i="4"/>
  <c r="D218" i="4" s="1" a="1"/>
  <c r="D218" i="4" s="1"/>
  <c r="V261" i="4"/>
  <c r="D261" i="4" s="1" a="1"/>
  <c r="D261" i="4" s="1"/>
  <c r="V257" i="4"/>
  <c r="D257" i="4" s="1" a="1"/>
  <c r="D257" i="4" s="1"/>
  <c r="V253" i="4"/>
  <c r="D253" i="4" s="1" a="1"/>
  <c r="D253" i="4" s="1"/>
  <c r="V250" i="4"/>
  <c r="D250" i="4" s="1" a="1"/>
  <c r="D250" i="4" s="1"/>
  <c r="V248" i="4"/>
  <c r="D248" i="4" s="1" a="1"/>
  <c r="D248" i="4" s="1"/>
  <c r="V246" i="4"/>
  <c r="D246" i="4" s="1" a="1"/>
  <c r="D246" i="4" s="1"/>
  <c r="V244" i="4"/>
  <c r="D244" i="4" s="1" a="1"/>
  <c r="D244" i="4" s="1"/>
  <c r="V242" i="4"/>
  <c r="D242" i="4" s="1" a="1"/>
  <c r="D242" i="4" s="1"/>
  <c r="V240" i="4"/>
  <c r="D240" i="4" s="1" a="1"/>
  <c r="D240" i="4" s="1"/>
  <c r="V238" i="4"/>
  <c r="D238" i="4" s="1" a="1"/>
  <c r="D238" i="4" s="1"/>
  <c r="V236" i="4"/>
  <c r="D236" i="4" s="1" a="1"/>
  <c r="D236" i="4" s="1"/>
  <c r="V234" i="4"/>
  <c r="D234" i="4" s="1" a="1"/>
  <c r="D234" i="4" s="1"/>
  <c r="V232" i="4"/>
  <c r="D232" i="4" s="1" a="1"/>
  <c r="D232" i="4" s="1"/>
  <c r="V230" i="4"/>
  <c r="D230" i="4" s="1" a="1"/>
  <c r="D230" i="4" s="1"/>
  <c r="V228" i="4"/>
  <c r="D228" i="4" s="1" a="1"/>
  <c r="D228" i="4" s="1"/>
  <c r="V226" i="4"/>
  <c r="D226" i="4" s="1" a="1"/>
  <c r="D226" i="4" s="1"/>
  <c r="V224" i="4"/>
  <c r="D224" i="4" s="1" a="1"/>
  <c r="D224" i="4" s="1"/>
  <c r="V222" i="4"/>
  <c r="D222" i="4" s="1" a="1"/>
  <c r="D222" i="4" s="1"/>
  <c r="U219" i="4"/>
  <c r="V216" i="4"/>
  <c r="D216" i="4" s="1" a="1"/>
  <c r="D216" i="4" s="1"/>
  <c r="U215" i="4"/>
  <c r="V212" i="4"/>
  <c r="D212" i="4" s="1" a="1"/>
  <c r="D212" i="4" s="1"/>
  <c r="U211" i="4"/>
  <c r="V208" i="4"/>
  <c r="D208" i="4" s="1" a="1"/>
  <c r="D208" i="4" s="1"/>
  <c r="U207" i="4"/>
  <c r="V66" i="4"/>
  <c r="D66" i="4" s="1" a="1"/>
  <c r="D66" i="4" s="1"/>
  <c r="U65" i="4"/>
  <c r="V62" i="4"/>
  <c r="D62" i="4" s="1" a="1"/>
  <c r="D62" i="4" s="1"/>
  <c r="U61" i="4"/>
  <c r="V58" i="4"/>
  <c r="D58" i="4" s="1" a="1"/>
  <c r="D58" i="4" s="1"/>
  <c r="U57" i="4"/>
  <c r="U182" i="4"/>
  <c r="V182" i="4"/>
  <c r="D182" i="4" s="1" a="1"/>
  <c r="D182" i="4" s="1"/>
  <c r="U178" i="4"/>
  <c r="V178" i="4"/>
  <c r="D178" i="4" s="1" a="1"/>
  <c r="D178" i="4" s="1"/>
  <c r="U115" i="4"/>
  <c r="V115" i="4"/>
  <c r="D115" i="4" s="1" a="1"/>
  <c r="D115" i="4" s="1"/>
  <c r="U44" i="4"/>
  <c r="V44" i="4"/>
  <c r="D44" i="4" s="1" a="1"/>
  <c r="D44" i="4" s="1"/>
  <c r="U40" i="4"/>
  <c r="V40" i="4"/>
  <c r="D40" i="4" s="1" a="1"/>
  <c r="D40" i="4" s="1"/>
  <c r="U36" i="4"/>
  <c r="V36" i="4"/>
  <c r="D36" i="4" s="1" a="1"/>
  <c r="D36" i="4" s="1"/>
  <c r="U33" i="4"/>
  <c r="V33" i="4"/>
  <c r="D33" i="4" s="1" a="1"/>
  <c r="D33" i="4" s="1"/>
  <c r="U174" i="4"/>
  <c r="V174" i="4"/>
  <c r="D174" i="4" s="1" a="1"/>
  <c r="D174" i="4" s="1"/>
  <c r="V213" i="4"/>
  <c r="D213" i="4" s="1" a="1"/>
  <c r="D213" i="4" s="1"/>
  <c r="V209" i="4"/>
  <c r="D209" i="4" s="1" a="1"/>
  <c r="D209" i="4" s="1"/>
  <c r="V67" i="4"/>
  <c r="D67" i="4" s="1" a="1"/>
  <c r="D67" i="4" s="1"/>
  <c r="V63" i="4"/>
  <c r="D63" i="4" s="1" a="1"/>
  <c r="D63" i="4" s="1"/>
  <c r="V59" i="4"/>
  <c r="D59" i="4" s="1" a="1"/>
  <c r="D59" i="4" s="1"/>
  <c r="U181" i="4"/>
  <c r="V181" i="4"/>
  <c r="D181" i="4" s="1" a="1"/>
  <c r="D181" i="4" s="1"/>
  <c r="U177" i="4"/>
  <c r="V177" i="4"/>
  <c r="D177" i="4" s="1" a="1"/>
  <c r="D177" i="4" s="1"/>
  <c r="U114" i="4"/>
  <c r="V114" i="4"/>
  <c r="D114" i="4" s="1" a="1"/>
  <c r="D114" i="4" s="1"/>
  <c r="U43" i="4"/>
  <c r="V43" i="4"/>
  <c r="D43" i="4" s="1" a="1"/>
  <c r="D43" i="4" s="1"/>
  <c r="U39" i="4"/>
  <c r="V39" i="4"/>
  <c r="D39" i="4" s="1" a="1"/>
  <c r="D39" i="4" s="1"/>
  <c r="U35" i="4"/>
  <c r="V35" i="4"/>
  <c r="D35" i="4" s="1" a="1"/>
  <c r="D35" i="4" s="1"/>
  <c r="U32" i="4"/>
  <c r="V32" i="4"/>
  <c r="D32" i="4" s="1" a="1"/>
  <c r="D32" i="4" s="1"/>
  <c r="V214" i="4"/>
  <c r="D214" i="4" s="1" a="1"/>
  <c r="D214" i="4" s="1"/>
  <c r="V210" i="4"/>
  <c r="D210" i="4" s="1" a="1"/>
  <c r="D210" i="4" s="1"/>
  <c r="V206" i="4"/>
  <c r="D206" i="4" s="1" a="1"/>
  <c r="D206" i="4" s="1"/>
  <c r="V64" i="4"/>
  <c r="D64" i="4" s="1" a="1"/>
  <c r="D64" i="4" s="1"/>
  <c r="V60" i="4"/>
  <c r="D60" i="4" s="1" a="1"/>
  <c r="D60" i="4" s="1"/>
  <c r="V56" i="4"/>
  <c r="D56" i="4" s="1" a="1"/>
  <c r="D56" i="4" s="1"/>
  <c r="U184" i="4"/>
  <c r="V184" i="4"/>
  <c r="D184" i="4" s="1" a="1"/>
  <c r="D184" i="4" s="1"/>
  <c r="U180" i="4"/>
  <c r="V180" i="4"/>
  <c r="D180" i="4" s="1" a="1"/>
  <c r="D180" i="4" s="1"/>
  <c r="U176" i="4"/>
  <c r="V176" i="4"/>
  <c r="D176" i="4" s="1" a="1"/>
  <c r="D176" i="4" s="1"/>
  <c r="U42" i="4"/>
  <c r="V42" i="4"/>
  <c r="D42" i="4" s="1" a="1"/>
  <c r="D42" i="4" s="1"/>
  <c r="U38" i="4"/>
  <c r="V38" i="4"/>
  <c r="D38" i="4" s="1" a="1"/>
  <c r="D38" i="4" s="1"/>
  <c r="U34" i="4"/>
  <c r="V34" i="4"/>
  <c r="D34" i="4" s="1" a="1"/>
  <c r="D34" i="4" s="1"/>
  <c r="U31" i="4"/>
  <c r="V31" i="4"/>
  <c r="D31" i="4" s="1" a="1"/>
  <c r="D31" i="4" s="1"/>
  <c r="U183" i="4"/>
  <c r="V183" i="4"/>
  <c r="D183" i="4" s="1" a="1"/>
  <c r="D183" i="4" s="1"/>
  <c r="U179" i="4"/>
  <c r="V179" i="4"/>
  <c r="D179" i="4" s="1" a="1"/>
  <c r="D179" i="4" s="1"/>
  <c r="U116" i="4"/>
  <c r="V116" i="4"/>
  <c r="D116" i="4" s="1" a="1"/>
  <c r="D116" i="4" s="1"/>
  <c r="U41" i="4"/>
  <c r="V41" i="4"/>
  <c r="D41" i="4" s="1" a="1"/>
  <c r="D41" i="4" s="1"/>
  <c r="U37" i="4"/>
  <c r="V37" i="4"/>
  <c r="D37" i="4" s="1" a="1"/>
  <c r="D37" i="4" s="1"/>
  <c r="U45" i="4"/>
  <c r="V45" i="4"/>
  <c r="D45" i="4" s="1" a="1"/>
  <c r="D45" i="4" s="1"/>
  <c r="U175" i="4"/>
  <c r="V175" i="4"/>
  <c r="D175" i="4" s="1" a="1"/>
  <c r="D175" i="4" s="1"/>
  <c r="E6" i="8" a="1"/>
  <c r="E6" i="8" s="1"/>
  <c r="E5" i="8" a="1"/>
  <c r="E5" i="8" s="1"/>
  <c r="J5" i="8"/>
  <c r="G125" i="8" l="1" a="1"/>
  <c r="G125" i="8" s="1"/>
  <c r="G126" i="8" a="1"/>
  <c r="G126" i="8" s="1"/>
  <c r="G127" i="8" a="1"/>
  <c r="G127" i="8" s="1"/>
  <c r="G128" i="8" a="1"/>
  <c r="G128" i="8" s="1"/>
  <c r="G129" i="8" a="1"/>
  <c r="G129" i="8" s="1"/>
  <c r="G130" i="8" a="1"/>
  <c r="G130" i="8" s="1"/>
  <c r="G131" i="8" a="1"/>
  <c r="G131" i="8" s="1"/>
  <c r="G132" i="8" a="1"/>
  <c r="G132" i="8" s="1"/>
  <c r="G133" i="8" a="1"/>
  <c r="G133" i="8" s="1"/>
  <c r="G134" i="8" a="1"/>
  <c r="G134" i="8" s="1"/>
  <c r="F114" i="8" s="1" a="1"/>
  <c r="F114" i="8" s="1"/>
  <c r="G147" i="8" a="1"/>
  <c r="G147" i="8" s="1"/>
  <c r="G148" i="8" a="1"/>
  <c r="G148" i="8" s="1"/>
  <c r="G149" i="8" a="1"/>
  <c r="G149" i="8" s="1"/>
  <c r="F103" i="8" s="1" a="1"/>
  <c r="F103" i="8" s="1"/>
  <c r="G175" i="8" a="1"/>
  <c r="G175" i="8" s="1"/>
  <c r="G176" i="8" a="1"/>
  <c r="G176" i="8" s="1"/>
  <c r="G178" i="8" a="1"/>
  <c r="G178" i="8" s="1"/>
  <c r="G179" i="8" a="1"/>
  <c r="G179" i="8" s="1"/>
  <c r="G180" i="8" a="1"/>
  <c r="G180" i="8" s="1"/>
  <c r="G181" i="8" a="1"/>
  <c r="G181" i="8" s="1"/>
  <c r="G182" i="8" a="1"/>
  <c r="G182" i="8" s="1"/>
  <c r="G183" i="8" a="1"/>
  <c r="G183" i="8" s="1"/>
  <c r="G184" i="8" a="1"/>
  <c r="G184" i="8" s="1"/>
  <c r="G185" i="8" a="1"/>
  <c r="G185" i="8" s="1"/>
  <c r="G186" i="8" a="1"/>
  <c r="G186" i="8" s="1"/>
  <c r="G187" i="8" a="1"/>
  <c r="G187" i="8" s="1"/>
  <c r="G188" i="8" a="1"/>
  <c r="G188" i="8" s="1"/>
  <c r="G189" i="8" a="1"/>
  <c r="G189" i="8" s="1"/>
  <c r="G190" i="8" a="1"/>
  <c r="G190" i="8" s="1"/>
  <c r="G191" i="8" a="1"/>
  <c r="G191" i="8" s="1"/>
  <c r="G192" i="8" a="1"/>
  <c r="G192" i="8" s="1"/>
  <c r="G193" i="8" a="1"/>
  <c r="G193" i="8" s="1"/>
  <c r="G194" i="8" a="1"/>
  <c r="G194" i="8" s="1"/>
  <c r="G195" i="8" a="1"/>
  <c r="G195" i="8" s="1"/>
  <c r="G196" i="8" a="1"/>
  <c r="G196" i="8" s="1"/>
  <c r="G197" i="8" a="1"/>
  <c r="G197" i="8" s="1"/>
  <c r="G198" i="8" a="1"/>
  <c r="G198" i="8" s="1"/>
  <c r="G214" i="8" a="1"/>
  <c r="G214" i="8" s="1"/>
  <c r="G215" i="8" a="1"/>
  <c r="G215" i="8" s="1"/>
  <c r="G216" i="8" a="1"/>
  <c r="G216" i="8" s="1"/>
  <c r="G217" i="8" a="1"/>
  <c r="G217" i="8" s="1"/>
  <c r="G218" i="8" a="1"/>
  <c r="G218" i="8" s="1"/>
  <c r="G219" i="8" a="1"/>
  <c r="G219" i="8" s="1"/>
  <c r="G220" i="8" a="1"/>
  <c r="G220" i="8" s="1"/>
  <c r="G221" i="8" a="1"/>
  <c r="G221" i="8" s="1"/>
  <c r="G232" i="8" a="1"/>
  <c r="G232" i="8" s="1"/>
  <c r="G233" i="8" a="1"/>
  <c r="G233" i="8" s="1"/>
  <c r="G234" i="8" a="1"/>
  <c r="G234" i="8" s="1"/>
  <c r="G235" i="8" a="1"/>
  <c r="G235" i="8" s="1"/>
  <c r="G236" i="8" a="1"/>
  <c r="G236" i="8" s="1"/>
  <c r="G237" i="8" a="1"/>
  <c r="G237" i="8" s="1"/>
  <c r="G238" i="8" a="1"/>
  <c r="G238" i="8" s="1"/>
  <c r="G239" i="8" a="1"/>
  <c r="G239" i="8" s="1"/>
  <c r="G240" i="8" a="1"/>
  <c r="G240" i="8" s="1"/>
  <c r="G241" i="8" a="1"/>
  <c r="G241" i="8" s="1"/>
  <c r="G242" i="8" a="1"/>
  <c r="G242" i="8" s="1"/>
  <c r="G243" i="8" a="1"/>
  <c r="G243" i="8" s="1"/>
  <c r="G245" i="8" a="1"/>
  <c r="G245" i="8" s="1"/>
  <c r="F559" i="8" s="1" a="1"/>
  <c r="F559" i="8" s="1"/>
  <c r="G246" i="8" a="1"/>
  <c r="G246" i="8" s="1"/>
  <c r="F561" i="8" s="1" a="1"/>
  <c r="F561" i="8" s="1"/>
  <c r="G248" i="8" a="1"/>
  <c r="G248" i="8" s="1"/>
  <c r="G251" i="8" a="1"/>
  <c r="G251" i="8" s="1"/>
  <c r="G253" i="8" a="1"/>
  <c r="G253" i="8" s="1"/>
  <c r="G255" i="8" a="1"/>
  <c r="G255" i="8" s="1"/>
  <c r="G257" i="8" a="1"/>
  <c r="G257" i="8" s="1"/>
  <c r="G259" i="8" a="1"/>
  <c r="G259" i="8" s="1"/>
  <c r="G261" i="8" a="1"/>
  <c r="G261" i="8" s="1"/>
  <c r="G263" i="8" a="1"/>
  <c r="G263" i="8" s="1"/>
  <c r="G265" i="8" a="1"/>
  <c r="G265" i="8" s="1"/>
  <c r="G267" i="8" a="1"/>
  <c r="G267" i="8" s="1"/>
  <c r="G269" i="8" a="1"/>
  <c r="G269" i="8" s="1"/>
  <c r="G271" i="8" a="1"/>
  <c r="G271" i="8" s="1"/>
  <c r="G273" i="8" a="1"/>
  <c r="G273" i="8" s="1"/>
  <c r="G274" i="8" a="1"/>
  <c r="G274" i="8" s="1"/>
  <c r="G275" i="8" a="1"/>
  <c r="G275" i="8" s="1"/>
  <c r="G276" i="8" a="1"/>
  <c r="G276" i="8" s="1"/>
  <c r="G281" i="8" a="1"/>
  <c r="G281" i="8" s="1"/>
  <c r="G282" i="8" a="1"/>
  <c r="G282" i="8" s="1"/>
  <c r="F33" i="8" s="1" a="1"/>
  <c r="F33" i="8" s="1"/>
  <c r="G283" i="8" a="1"/>
  <c r="G283" i="8" s="1"/>
  <c r="G284" i="8" a="1"/>
  <c r="G284" i="8" s="1"/>
  <c r="G285" i="8" a="1"/>
  <c r="G285" i="8" s="1"/>
  <c r="F565" i="8" s="1" a="1"/>
  <c r="F565" i="8" s="1"/>
  <c r="G286" i="8" a="1"/>
  <c r="G286" i="8" s="1"/>
  <c r="G287" i="8" a="1"/>
  <c r="G287" i="8" s="1"/>
  <c r="G288" i="8" a="1"/>
  <c r="G288" i="8" s="1"/>
  <c r="G289" i="8" a="1"/>
  <c r="G289" i="8" s="1"/>
  <c r="G290" i="8" a="1"/>
  <c r="G290" i="8" s="1"/>
  <c r="G291" i="8" a="1"/>
  <c r="G291" i="8" s="1"/>
  <c r="G292" i="8" a="1"/>
  <c r="G292" i="8" s="1"/>
  <c r="G293" i="8" a="1"/>
  <c r="G293" i="8" s="1"/>
  <c r="G294" i="8" a="1"/>
  <c r="G294" i="8" s="1"/>
  <c r="F107" i="8" s="1" a="1"/>
  <c r="F107" i="8" s="1"/>
  <c r="G343" i="8" a="1"/>
  <c r="G343" i="8" s="1"/>
  <c r="G344" i="8" a="1"/>
  <c r="G344" i="8" s="1"/>
  <c r="G345" i="8" a="1"/>
  <c r="G345" i="8" s="1"/>
  <c r="F32" i="8" s="1" a="1"/>
  <c r="F32" i="8" s="1"/>
  <c r="G346" i="8" a="1"/>
  <c r="G346" i="8" s="1"/>
  <c r="G347" i="8" a="1"/>
  <c r="G347" i="8" s="1"/>
  <c r="G348" i="8" a="1"/>
  <c r="G348" i="8" s="1"/>
  <c r="G349" i="8" a="1"/>
  <c r="G349" i="8" s="1"/>
  <c r="F567" i="8" s="1" a="1"/>
  <c r="F567" i="8" s="1"/>
  <c r="G350" i="8" a="1"/>
  <c r="G350" i="8" s="1"/>
  <c r="F104" i="8" s="1" a="1"/>
  <c r="F104" i="8" s="1"/>
  <c r="G351" i="8" a="1"/>
  <c r="G351" i="8" s="1"/>
  <c r="G352" i="8" a="1"/>
  <c r="G352" i="8" s="1"/>
  <c r="G353" i="8" a="1"/>
  <c r="G353" i="8" s="1"/>
  <c r="G354" i="8" a="1"/>
  <c r="G354" i="8" s="1"/>
  <c r="G355" i="8" a="1"/>
  <c r="G355" i="8" s="1"/>
  <c r="F112" i="8" s="1" a="1"/>
  <c r="F112" i="8" s="1"/>
  <c r="G393" i="8" a="1"/>
  <c r="G393" i="8" s="1"/>
  <c r="G394" i="8" a="1"/>
  <c r="G394" i="8" s="1"/>
  <c r="G395" i="8" a="1"/>
  <c r="G395" i="8" s="1"/>
  <c r="G396" i="8" a="1"/>
  <c r="G396" i="8" s="1"/>
  <c r="G397" i="8" a="1"/>
  <c r="G397" i="8" s="1"/>
  <c r="G398" i="8" a="1"/>
  <c r="G398" i="8" s="1"/>
  <c r="G399" i="8" a="1"/>
  <c r="G399" i="8" s="1"/>
  <c r="G400" i="8" a="1"/>
  <c r="G400" i="8" s="1"/>
  <c r="G401" i="8" a="1"/>
  <c r="G401" i="8" s="1"/>
  <c r="G402" i="8" a="1"/>
  <c r="G402" i="8" s="1"/>
  <c r="G504" i="8" a="1"/>
  <c r="G504" i="8" s="1"/>
  <c r="G505" i="8" a="1"/>
  <c r="G505" i="8" s="1"/>
  <c r="G506" i="8" a="1"/>
  <c r="G506" i="8" s="1"/>
  <c r="G507" i="8" a="1"/>
  <c r="G507" i="8" s="1"/>
  <c r="G508" i="8" a="1"/>
  <c r="G508" i="8" s="1"/>
  <c r="G509" i="8" a="1"/>
  <c r="G509" i="8" s="1"/>
  <c r="G529" i="8" a="1"/>
  <c r="G529" i="8" s="1"/>
  <c r="G530" i="8" a="1"/>
  <c r="G530" i="8" s="1"/>
  <c r="G531" i="8" a="1"/>
  <c r="G531" i="8" s="1"/>
  <c r="G532" i="8" a="1"/>
  <c r="G532" i="8" s="1"/>
  <c r="G533" i="8" a="1"/>
  <c r="G533" i="8" s="1"/>
  <c r="G534" i="8" a="1"/>
  <c r="G534" i="8" s="1"/>
  <c r="F91" i="8" s="1" a="1"/>
  <c r="F91" i="8" s="1"/>
  <c r="G535" i="8" a="1"/>
  <c r="G535" i="8" s="1"/>
  <c r="G536" i="8" a="1"/>
  <c r="G536" i="8" s="1"/>
  <c r="G537" i="8" a="1"/>
  <c r="G537" i="8" s="1"/>
  <c r="G538" i="8" a="1"/>
  <c r="G538" i="8" s="1"/>
  <c r="G539" i="8" a="1"/>
  <c r="G539" i="8" s="1"/>
  <c r="F95" i="8" s="1" a="1"/>
  <c r="F95" i="8" s="1"/>
  <c r="G540" i="8" a="1"/>
  <c r="G540" i="8" s="1"/>
  <c r="G541" i="8" a="1"/>
  <c r="G541" i="8" s="1"/>
  <c r="G542" i="8" a="1"/>
  <c r="G542" i="8" s="1"/>
  <c r="G543" i="8" a="1"/>
  <c r="G543" i="8" s="1"/>
  <c r="G544" i="8" a="1"/>
  <c r="G544" i="8" s="1"/>
  <c r="G545" i="8" a="1"/>
  <c r="G545" i="8" s="1"/>
  <c r="G546" i="8" a="1"/>
  <c r="G546" i="8" s="1"/>
  <c r="G547" i="8" a="1"/>
  <c r="G547" i="8" s="1"/>
  <c r="G548" i="8" a="1"/>
  <c r="G548" i="8" s="1"/>
  <c r="F106" i="8" s="1" a="1"/>
  <c r="F106" i="8" s="1"/>
  <c r="G549" i="8" a="1"/>
  <c r="G549" i="8" s="1"/>
  <c r="G550" i="8" a="1"/>
  <c r="G550" i="8" s="1"/>
  <c r="G551" i="8" a="1"/>
  <c r="G551" i="8" s="1"/>
  <c r="G574" i="8" a="1"/>
  <c r="G574" i="8" s="1"/>
  <c r="G575" i="8" a="1"/>
  <c r="G575" i="8" s="1"/>
  <c r="G576" i="8" a="1"/>
  <c r="G576" i="8" s="1"/>
  <c r="G577" i="8" a="1"/>
  <c r="G577" i="8" s="1"/>
  <c r="G432" i="8" a="1"/>
  <c r="G432" i="8" s="1"/>
  <c r="G421" i="8" a="1"/>
  <c r="G421" i="8" s="1"/>
  <c r="F96" i="8" s="1" a="1"/>
  <c r="F96" i="8" s="1"/>
  <c r="G419" i="8" a="1"/>
  <c r="G419" i="8" s="1"/>
  <c r="G418" i="8" a="1"/>
  <c r="G418" i="8" s="1"/>
  <c r="G417" i="8" a="1"/>
  <c r="G417" i="8" s="1"/>
  <c r="G416" i="8" a="1"/>
  <c r="G416" i="8" s="1"/>
  <c r="G415" i="8" a="1"/>
  <c r="G415" i="8" s="1"/>
  <c r="G414" i="8" a="1"/>
  <c r="G414" i="8" s="1"/>
  <c r="F90" i="8" s="1" a="1"/>
  <c r="F90" i="8" s="1"/>
  <c r="G412" i="8" a="1"/>
  <c r="G412" i="8" s="1"/>
  <c r="G428" i="8" a="1"/>
  <c r="G428" i="8" s="1"/>
  <c r="G413" i="8" a="1"/>
  <c r="G413" i="8" s="1"/>
  <c r="G422" i="8" a="1"/>
  <c r="G422" i="8" s="1"/>
  <c r="G420" i="8" a="1"/>
  <c r="G420" i="8" s="1"/>
  <c r="G427" i="8" a="1"/>
  <c r="G427" i="8" s="1"/>
  <c r="G426" i="8" a="1"/>
  <c r="G426" i="8" s="1"/>
  <c r="G425" i="8" a="1"/>
  <c r="G425" i="8" s="1"/>
  <c r="G424" i="8" a="1"/>
  <c r="G424" i="8" s="1"/>
  <c r="G423" i="8" a="1"/>
  <c r="G423" i="8" s="1"/>
  <c r="F98" i="8" s="1" a="1"/>
  <c r="F98" i="8" s="1"/>
  <c r="G314" i="8" a="1"/>
  <c r="G314" i="8" s="1"/>
  <c r="G315" i="8" a="1"/>
  <c r="G315" i="8" s="1"/>
  <c r="G316" i="8" a="1"/>
  <c r="G316" i="8" s="1"/>
  <c r="G317" i="8" a="1"/>
  <c r="G317" i="8" s="1"/>
  <c r="F563" i="8" s="1" a="1"/>
  <c r="F563" i="8" s="1"/>
  <c r="G318" i="8" a="1"/>
  <c r="G318" i="8" s="1"/>
  <c r="F94" i="8" s="1" a="1"/>
  <c r="F94" i="8" s="1"/>
  <c r="G319" i="8" a="1"/>
  <c r="G319" i="8" s="1"/>
  <c r="G320" i="8" a="1"/>
  <c r="G320" i="8" s="1"/>
  <c r="G321" i="8" a="1"/>
  <c r="G321" i="8" s="1"/>
  <c r="G323" i="8" a="1"/>
  <c r="G323" i="8" s="1"/>
  <c r="F109" i="8" s="1" a="1"/>
  <c r="F109" i="8" s="1"/>
  <c r="G324" i="8" a="1"/>
  <c r="G324" i="8" s="1"/>
  <c r="G325" i="8" a="1"/>
  <c r="G325" i="8" s="1"/>
  <c r="F113" i="8" s="1" a="1"/>
  <c r="F113" i="8" s="1"/>
  <c r="G326" i="8" a="1"/>
  <c r="G326" i="8" s="1"/>
  <c r="G244" i="8" a="1"/>
  <c r="G244" i="8" s="1"/>
  <c r="F404" i="8" s="1" a="1"/>
  <c r="F404" i="8" s="1"/>
  <c r="G247" i="8" a="1"/>
  <c r="G247" i="8" s="1"/>
  <c r="G249" i="8" a="1"/>
  <c r="G249" i="8" s="1"/>
  <c r="G250" i="8" a="1"/>
  <c r="G250" i="8" s="1"/>
  <c r="G252" i="8" a="1"/>
  <c r="G252" i="8" s="1"/>
  <c r="G254" i="8" a="1"/>
  <c r="G254" i="8" s="1"/>
  <c r="G256" i="8" a="1"/>
  <c r="G256" i="8" s="1"/>
  <c r="G258" i="8" a="1"/>
  <c r="G258" i="8" s="1"/>
  <c r="G260" i="8" a="1"/>
  <c r="G260" i="8" s="1"/>
  <c r="G262" i="8" a="1"/>
  <c r="G262" i="8" s="1"/>
  <c r="G264" i="8" a="1"/>
  <c r="G264" i="8" s="1"/>
  <c r="G266" i="8" a="1"/>
  <c r="G266" i="8" s="1"/>
  <c r="G268" i="8" a="1"/>
  <c r="G268" i="8" s="1"/>
  <c r="G270" i="8" a="1"/>
  <c r="G270" i="8" s="1"/>
  <c r="G272" i="8" a="1"/>
  <c r="G272" i="8" s="1"/>
  <c r="G363" i="8" a="1"/>
  <c r="G363" i="8" s="1"/>
  <c r="G365" i="8" a="1"/>
  <c r="G365" i="8" s="1"/>
  <c r="G366" i="8" a="1"/>
  <c r="G366" i="8" s="1"/>
  <c r="G368" i="8" a="1"/>
  <c r="G368" i="8" s="1"/>
  <c r="G370" i="8" a="1"/>
  <c r="G370" i="8" s="1"/>
  <c r="G372" i="8" a="1"/>
  <c r="G372" i="8" s="1"/>
  <c r="G375" i="8" a="1"/>
  <c r="G375" i="8" s="1"/>
  <c r="G377" i="8" a="1"/>
  <c r="G377" i="8" s="1"/>
  <c r="G380" i="8" a="1"/>
  <c r="G380" i="8" s="1"/>
  <c r="G381" i="8" a="1"/>
  <c r="G381" i="8" s="1"/>
  <c r="G383" i="8" a="1"/>
  <c r="G383" i="8" s="1"/>
  <c r="G385" i="8" a="1"/>
  <c r="G385" i="8" s="1"/>
  <c r="G388" i="8" a="1"/>
  <c r="G388" i="8" s="1"/>
  <c r="G390" i="8" a="1"/>
  <c r="G390" i="8" s="1"/>
  <c r="G391" i="8" a="1"/>
  <c r="G391" i="8" s="1"/>
  <c r="G392" i="8" a="1"/>
  <c r="G392" i="8" s="1"/>
  <c r="G364" i="8" a="1"/>
  <c r="G364" i="8" s="1"/>
  <c r="G367" i="8" a="1"/>
  <c r="G367" i="8" s="1"/>
  <c r="G369" i="8" a="1"/>
  <c r="G369" i="8" s="1"/>
  <c r="G371" i="8" a="1"/>
  <c r="G371" i="8" s="1"/>
  <c r="G373" i="8" a="1"/>
  <c r="G373" i="8" s="1"/>
  <c r="G374" i="8" a="1"/>
  <c r="G374" i="8" s="1"/>
  <c r="G376" i="8" a="1"/>
  <c r="G376" i="8" s="1"/>
  <c r="G378" i="8" a="1"/>
  <c r="G378" i="8" s="1"/>
  <c r="G379" i="8" a="1"/>
  <c r="G379" i="8" s="1"/>
  <c r="G382" i="8" a="1"/>
  <c r="G382" i="8" s="1"/>
  <c r="G384" i="8" a="1"/>
  <c r="G384" i="8" s="1"/>
  <c r="G386" i="8" a="1"/>
  <c r="G386" i="8" s="1"/>
  <c r="G387" i="8" a="1"/>
  <c r="G387" i="8" s="1"/>
  <c r="G389" i="8" a="1"/>
  <c r="G389" i="8" s="1"/>
  <c r="G150" i="8" a="1"/>
  <c r="G150" i="8" s="1"/>
  <c r="G151" i="8" a="1"/>
  <c r="G151" i="8" s="1"/>
  <c r="G152" i="8" a="1"/>
  <c r="G152" i="8" s="1"/>
  <c r="G153" i="8" a="1"/>
  <c r="G153" i="8" s="1"/>
  <c r="G154" i="8" a="1"/>
  <c r="G154" i="8" s="1"/>
  <c r="G155" i="8" a="1"/>
  <c r="G155" i="8" s="1"/>
  <c r="G156" i="8" a="1"/>
  <c r="G156" i="8" s="1"/>
  <c r="G157" i="8" a="1"/>
  <c r="G157" i="8" s="1"/>
  <c r="G158" i="8" a="1"/>
  <c r="G158" i="8" s="1"/>
  <c r="G159" i="8" a="1"/>
  <c r="G159" i="8" s="1"/>
  <c r="G160" i="8" a="1"/>
  <c r="G160" i="8" s="1"/>
  <c r="G161" i="8" a="1"/>
  <c r="G161" i="8" s="1"/>
  <c r="G162" i="8" a="1"/>
  <c r="G162" i="8" s="1"/>
  <c r="G163" i="8" a="1"/>
  <c r="G163" i="8" s="1"/>
  <c r="G164" i="8" a="1"/>
  <c r="G164" i="8" s="1"/>
  <c r="G165" i="8" a="1"/>
  <c r="G165" i="8" s="1"/>
  <c r="G166" i="8" a="1"/>
  <c r="G166" i="8" s="1"/>
  <c r="G167" i="8" a="1"/>
  <c r="G167" i="8" s="1"/>
  <c r="G168" i="8" a="1"/>
  <c r="G168" i="8" s="1"/>
  <c r="G169" i="8" a="1"/>
  <c r="G169" i="8" s="1"/>
  <c r="F108" i="8" s="1" a="1"/>
  <c r="F108" i="8" s="1"/>
  <c r="G170" i="8" a="1"/>
  <c r="G170" i="8" s="1"/>
  <c r="G45" i="8" a="1"/>
  <c r="G45" i="8" s="1"/>
  <c r="G46" i="8" a="1"/>
  <c r="G46" i="8" s="1"/>
  <c r="G47" i="8" a="1"/>
  <c r="G47" i="8" s="1"/>
  <c r="G48" i="8" a="1"/>
  <c r="G48" i="8" s="1"/>
  <c r="G51" i="8" a="1"/>
  <c r="G51" i="8" s="1"/>
  <c r="G52" i="8" a="1"/>
  <c r="G52" i="8" s="1"/>
  <c r="G49" i="8" a="1"/>
  <c r="G49" i="8" s="1"/>
  <c r="F88" i="8" s="1" a="1"/>
  <c r="F88" i="8" s="1"/>
  <c r="G53" i="8" a="1"/>
  <c r="G53" i="8" s="1"/>
  <c r="G50" i="8" a="1"/>
  <c r="G50" i="8" s="1"/>
  <c r="G116" i="8" a="1"/>
  <c r="G116" i="8" s="1"/>
  <c r="G117" i="8" a="1"/>
  <c r="G117" i="8" s="1"/>
  <c r="G118" i="8" a="1"/>
  <c r="G118" i="8" s="1"/>
  <c r="G119" i="8" a="1"/>
  <c r="G119" i="8" s="1"/>
  <c r="G120" i="8" a="1"/>
  <c r="G120" i="8" s="1"/>
  <c r="G121" i="8" a="1"/>
  <c r="G121" i="8" s="1"/>
  <c r="G122" i="8" a="1"/>
  <c r="G122" i="8" s="1"/>
  <c r="G123" i="8" a="1"/>
  <c r="G123" i="8" s="1"/>
  <c r="G322" i="8" a="1"/>
  <c r="G322" i="8" s="1"/>
  <c r="G496" i="8" a="1"/>
  <c r="G496" i="8" s="1"/>
  <c r="G497" i="8" a="1"/>
  <c r="G497" i="8" s="1"/>
  <c r="G498" i="8" a="1"/>
  <c r="G498" i="8" s="1"/>
  <c r="G499" i="8" a="1"/>
  <c r="G499" i="8" s="1"/>
  <c r="F564" i="8" s="1" a="1"/>
  <c r="F564" i="8" s="1"/>
  <c r="G500" i="8" a="1"/>
  <c r="G500" i="8" s="1"/>
  <c r="G501" i="8" a="1"/>
  <c r="G501" i="8" s="1"/>
  <c r="F566" i="8" s="1" a="1"/>
  <c r="F566" i="8" s="1"/>
  <c r="G502" i="8" a="1"/>
  <c r="G502" i="8" s="1"/>
  <c r="G503" i="8" a="1"/>
  <c r="G503" i="8" s="1"/>
  <c r="G480" i="8" a="1"/>
  <c r="G480" i="8" s="1"/>
  <c r="G481" i="8" a="1"/>
  <c r="G481" i="8" s="1"/>
  <c r="G482" i="8" a="1"/>
  <c r="G482" i="8" s="1"/>
  <c r="G483" i="8" a="1"/>
  <c r="G483" i="8" s="1"/>
  <c r="G484" i="8" a="1"/>
  <c r="G484" i="8" s="1"/>
  <c r="G485" i="8" a="1"/>
  <c r="G485" i="8" s="1"/>
  <c r="G486" i="8" a="1"/>
  <c r="G486" i="8" s="1"/>
  <c r="G487" i="8" a="1"/>
  <c r="G487" i="8" s="1"/>
  <c r="G488" i="8" a="1"/>
  <c r="G488" i="8" s="1"/>
  <c r="G489" i="8" a="1"/>
  <c r="G489" i="8" s="1"/>
  <c r="G490" i="8" a="1"/>
  <c r="G490" i="8" s="1"/>
  <c r="G491" i="8" a="1"/>
  <c r="G491" i="8" s="1"/>
  <c r="G492" i="8" a="1"/>
  <c r="G492" i="8" s="1"/>
  <c r="G493" i="8" a="1"/>
  <c r="G493" i="8" s="1"/>
  <c r="G494" i="8" a="1"/>
  <c r="G494" i="8" s="1"/>
  <c r="F494" i="8" s="1" a="1"/>
  <c r="F494" i="8" s="1"/>
  <c r="G306" i="8" a="1"/>
  <c r="G306" i="8" s="1"/>
  <c r="G73" i="8" a="1"/>
  <c r="G73" i="8" s="1"/>
  <c r="F87" i="8" s="1" a="1"/>
  <c r="F87" i="8" s="1"/>
  <c r="G74" i="8" a="1"/>
  <c r="G74" i="8" s="1"/>
  <c r="G75" i="8" a="1"/>
  <c r="G75" i="8" s="1"/>
  <c r="G76" i="8" a="1"/>
  <c r="G76" i="8" s="1"/>
  <c r="G77" i="8" a="1"/>
  <c r="G77" i="8" s="1"/>
  <c r="F36" i="8" s="1" a="1"/>
  <c r="F36" i="8" s="1"/>
  <c r="G80" i="8" a="1"/>
  <c r="G80" i="8" s="1"/>
  <c r="F101" i="8" s="1" a="1"/>
  <c r="F101" i="8" s="1"/>
  <c r="G79" i="8" a="1"/>
  <c r="G79" i="8" s="1"/>
  <c r="G83" i="8" a="1"/>
  <c r="G83" i="8" s="1"/>
  <c r="G78" i="8" a="1"/>
  <c r="G78" i="8" s="1"/>
  <c r="G82" i="8" a="1"/>
  <c r="G82" i="8" s="1"/>
  <c r="G81" i="8" a="1"/>
  <c r="G81" i="8" s="1"/>
  <c r="G277" i="8" a="1"/>
  <c r="G277" i="8" s="1"/>
  <c r="G278" i="8" a="1"/>
  <c r="G278" i="8" s="1"/>
  <c r="G279" i="8" a="1"/>
  <c r="G279" i="8" s="1"/>
  <c r="G280" i="8" a="1"/>
  <c r="G280" i="8" s="1"/>
  <c r="G333" i="8" a="1"/>
  <c r="G333" i="8" s="1"/>
  <c r="F562" i="8" s="1" a="1"/>
  <c r="F562" i="8" s="1"/>
  <c r="G334" i="8" a="1"/>
  <c r="G334" i="8" s="1"/>
  <c r="G335" i="8" a="1"/>
  <c r="G335" i="8" s="1"/>
  <c r="G336" i="8" a="1"/>
  <c r="G336" i="8" s="1"/>
  <c r="G337" i="8" a="1"/>
  <c r="G337" i="8" s="1"/>
  <c r="G338" i="8" a="1"/>
  <c r="G338" i="8" s="1"/>
  <c r="G339" i="8" a="1"/>
  <c r="G339" i="8" s="1"/>
  <c r="G340" i="8" a="1"/>
  <c r="G340" i="8" s="1"/>
  <c r="G341" i="8" a="1"/>
  <c r="G341" i="8" s="1"/>
  <c r="G342" i="8" a="1"/>
  <c r="G342" i="8" s="1"/>
  <c r="G295" i="8" a="1"/>
  <c r="G295" i="8" s="1"/>
  <c r="G296" i="8" a="1"/>
  <c r="G296" i="8" s="1"/>
  <c r="G297" i="8" a="1"/>
  <c r="G297" i="8" s="1"/>
  <c r="F34" i="8" s="1" a="1"/>
  <c r="F34" i="8" s="1"/>
  <c r="G298" i="8" a="1"/>
  <c r="G298" i="8" s="1"/>
  <c r="G300" i="8" a="1"/>
  <c r="G300" i="8" s="1"/>
  <c r="G301" i="8" a="1"/>
  <c r="G301" i="8" s="1"/>
  <c r="F307" i="8" s="1" a="1"/>
  <c r="F307" i="8" s="1"/>
  <c r="G302" i="8" a="1"/>
  <c r="G302" i="8" s="1"/>
  <c r="G303" i="8" a="1"/>
  <c r="G303" i="8" s="1"/>
  <c r="G304" i="8" a="1"/>
  <c r="G304" i="8" s="1"/>
  <c r="G305" i="8" a="1"/>
  <c r="G305" i="8" s="1"/>
  <c r="G299" i="8" a="1"/>
  <c r="G299" i="8" s="1"/>
  <c r="G552" i="8" a="1"/>
  <c r="G552" i="8" s="1"/>
  <c r="G553" i="8" a="1"/>
  <c r="G553" i="8" s="1"/>
  <c r="G554" i="8" a="1"/>
  <c r="G554" i="8" s="1"/>
  <c r="G555" i="8" a="1"/>
  <c r="G555" i="8" s="1"/>
  <c r="G556" i="8" a="1"/>
  <c r="G556" i="8" s="1"/>
  <c r="G557" i="8" a="1"/>
  <c r="G557" i="8" s="1"/>
  <c r="F568" i="8" s="1" a="1"/>
  <c r="F568" i="8" s="1"/>
  <c r="G558" i="8" a="1"/>
  <c r="G558" i="8" s="1"/>
  <c r="G54" i="8" a="1"/>
  <c r="G54" i="8" s="1"/>
  <c r="G55" i="8" a="1"/>
  <c r="G55" i="8" s="1"/>
  <c r="G56" i="8" a="1"/>
  <c r="G56" i="8" s="1"/>
  <c r="G57" i="8" a="1"/>
  <c r="G57" i="8" s="1"/>
  <c r="G58" i="8" a="1"/>
  <c r="G58" i="8" s="1"/>
  <c r="G59" i="8" a="1"/>
  <c r="G59" i="8" s="1"/>
  <c r="G60" i="8" a="1"/>
  <c r="G60" i="8" s="1"/>
  <c r="G61" i="8" a="1"/>
  <c r="G61" i="8" s="1"/>
  <c r="G62" i="8" a="1"/>
  <c r="G62" i="8" s="1"/>
  <c r="G63" i="8" a="1"/>
  <c r="G63" i="8" s="1"/>
  <c r="G64" i="8" a="1"/>
  <c r="G64" i="8" s="1"/>
  <c r="F222" i="8" s="1" a="1"/>
  <c r="F222" i="8" s="1"/>
  <c r="G65" i="8" a="1"/>
  <c r="G65" i="8" s="1"/>
  <c r="G66" i="8" a="1"/>
  <c r="G66" i="8" s="1"/>
  <c r="G67" i="8" a="1"/>
  <c r="G67" i="8" s="1"/>
  <c r="G68" i="8" a="1"/>
  <c r="G68" i="8" s="1"/>
  <c r="G69" i="8" a="1"/>
  <c r="G69" i="8" s="1"/>
  <c r="G70" i="8" a="1"/>
  <c r="G70" i="8" s="1"/>
  <c r="G71" i="8" a="1"/>
  <c r="G71" i="8" s="1"/>
  <c r="F71" i="8" s="1" a="1"/>
  <c r="F71" i="8" s="1"/>
  <c r="G406" i="8" a="1"/>
  <c r="G406" i="8" s="1"/>
  <c r="G407" i="8" a="1"/>
  <c r="G407" i="8" s="1"/>
  <c r="G408" i="8" a="1"/>
  <c r="G408" i="8" s="1"/>
  <c r="G409" i="8" a="1"/>
  <c r="G409" i="8" s="1"/>
  <c r="G410" i="8" a="1"/>
  <c r="G410" i="8" s="1"/>
  <c r="G411" i="8" a="1"/>
  <c r="G411" i="8" s="1"/>
  <c r="G470" i="8" a="1"/>
  <c r="G470" i="8" s="1"/>
  <c r="G471" i="8" a="1"/>
  <c r="G471" i="8" s="1"/>
  <c r="G472" i="8" a="1"/>
  <c r="G472" i="8" s="1"/>
  <c r="F37" i="8" s="1" a="1"/>
  <c r="F37" i="8" s="1"/>
  <c r="G473" i="8" a="1"/>
  <c r="G473" i="8" s="1"/>
  <c r="G474" i="8" a="1"/>
  <c r="G474" i="8" s="1"/>
  <c r="G475" i="8" a="1"/>
  <c r="G475" i="8" s="1"/>
  <c r="G476" i="8" a="1"/>
  <c r="G476" i="8" s="1"/>
  <c r="G477" i="8" a="1"/>
  <c r="G477" i="8" s="1"/>
  <c r="G478" i="8" a="1"/>
  <c r="G478" i="8" s="1"/>
  <c r="G479" i="8" a="1"/>
  <c r="G479" i="8" s="1"/>
  <c r="G172" i="8" a="1"/>
  <c r="G172" i="8" s="1"/>
  <c r="G23" i="8" a="1"/>
  <c r="G23" i="8" s="1"/>
  <c r="G24" i="8" a="1"/>
  <c r="G24" i="8" s="1"/>
  <c r="G25" i="8" a="1"/>
  <c r="G25" i="8" s="1"/>
  <c r="G26" i="8" a="1"/>
  <c r="G26" i="8" s="1"/>
  <c r="G27" i="8" a="1"/>
  <c r="G27" i="8" s="1"/>
  <c r="G28" i="8" a="1"/>
  <c r="G28" i="8" s="1"/>
  <c r="G29" i="8" a="1"/>
  <c r="G29" i="8" s="1"/>
  <c r="F29" i="8" s="1" a="1"/>
  <c r="F29" i="8" s="1"/>
  <c r="G510" i="8" a="1"/>
  <c r="G510" i="8" s="1"/>
  <c r="G515" i="8" a="1"/>
  <c r="G515" i="8" s="1"/>
  <c r="G512" i="8" a="1"/>
  <c r="G512" i="8" s="1"/>
  <c r="G511" i="8" a="1"/>
  <c r="G511" i="8" s="1"/>
  <c r="G516" i="8" a="1"/>
  <c r="G516" i="8" s="1"/>
  <c r="G513" i="8" a="1"/>
  <c r="G513" i="8" s="1"/>
  <c r="F35" i="8" s="1" a="1"/>
  <c r="F35" i="8" s="1"/>
  <c r="G514" i="8" a="1"/>
  <c r="G514" i="8" s="1"/>
  <c r="G212" i="8" a="1"/>
  <c r="G212" i="8" s="1"/>
  <c r="G8" i="8" a="1"/>
  <c r="G8" i="8" s="1"/>
  <c r="F403" i="8" s="1" a="1"/>
  <c r="F403" i="8" s="1"/>
  <c r="G9" i="8" a="1"/>
  <c r="G9" i="8" s="1"/>
  <c r="G10" i="8" a="1"/>
  <c r="G10" i="8" s="1"/>
  <c r="G11" i="8" a="1"/>
  <c r="G11" i="8" s="1"/>
  <c r="G12" i="8" a="1"/>
  <c r="G12" i="8" s="1"/>
  <c r="G13" i="8" a="1"/>
  <c r="G13" i="8" s="1"/>
  <c r="G14" i="8" a="1"/>
  <c r="G14" i="8" s="1"/>
  <c r="G15" i="8" a="1"/>
  <c r="G15" i="8" s="1"/>
  <c r="G16" i="8" a="1"/>
  <c r="G16" i="8" s="1"/>
  <c r="G17" i="8" a="1"/>
  <c r="G17" i="8" s="1"/>
  <c r="G18" i="8" a="1"/>
  <c r="G18" i="8" s="1"/>
  <c r="F39" i="8" s="1" a="1"/>
  <c r="F39" i="8" s="1"/>
  <c r="G19" i="8" a="1"/>
  <c r="G19" i="8" s="1"/>
  <c r="G20" i="8" a="1"/>
  <c r="G20" i="8" s="1"/>
  <c r="G21" i="8" a="1"/>
  <c r="G21" i="8" s="1"/>
  <c r="F110" i="8" s="1" a="1"/>
  <c r="F110" i="8" s="1"/>
  <c r="G22" i="8" a="1"/>
  <c r="G22" i="8" s="1"/>
  <c r="F42" i="8" a="1"/>
  <c r="F42" i="8" s="1"/>
  <c r="G450" i="8" a="1"/>
  <c r="G450" i="8" s="1"/>
  <c r="F86" i="8" s="1" a="1"/>
  <c r="F86" i="8" s="1"/>
  <c r="G451" i="8" a="1"/>
  <c r="G451" i="8" s="1"/>
  <c r="G452" i="8" a="1"/>
  <c r="G452" i="8" s="1"/>
  <c r="G453" i="8" a="1"/>
  <c r="G453" i="8" s="1"/>
  <c r="G454" i="8" a="1"/>
  <c r="G454" i="8" s="1"/>
  <c r="G455" i="8" a="1"/>
  <c r="G455" i="8" s="1"/>
  <c r="G456" i="8" a="1"/>
  <c r="G456" i="8" s="1"/>
  <c r="G457" i="8" a="1"/>
  <c r="G457" i="8" s="1"/>
  <c r="G458" i="8" a="1"/>
  <c r="G458" i="8" s="1"/>
  <c r="G459" i="8" a="1"/>
  <c r="G459" i="8" s="1"/>
  <c r="G460" i="8" a="1"/>
  <c r="G460" i="8" s="1"/>
  <c r="F100" i="8" s="1" a="1"/>
  <c r="F100" i="8" s="1"/>
  <c r="G461" i="8" a="1"/>
  <c r="G461" i="8" s="1"/>
  <c r="F102" i="8" s="1" a="1"/>
  <c r="F102" i="8" s="1"/>
  <c r="G462" i="8" a="1"/>
  <c r="G462" i="8" s="1"/>
  <c r="G463" i="8" a="1"/>
  <c r="G463" i="8" s="1"/>
  <c r="G464" i="8" a="1"/>
  <c r="G464" i="8" s="1"/>
  <c r="F105" i="8" s="1" a="1"/>
  <c r="F105" i="8" s="1"/>
  <c r="G465" i="8" a="1"/>
  <c r="G465" i="8" s="1"/>
  <c r="G466" i="8" a="1"/>
  <c r="G466" i="8" s="1"/>
  <c r="G467" i="8" a="1"/>
  <c r="G467" i="8" s="1"/>
  <c r="G468" i="8" a="1"/>
  <c r="G468" i="8" s="1"/>
  <c r="G469" i="8" a="1"/>
  <c r="G469" i="8" s="1"/>
  <c r="G520" i="8" a="1"/>
  <c r="G520" i="8" s="1"/>
  <c r="G527" i="8" a="1"/>
  <c r="G527" i="8" s="1"/>
  <c r="G525" i="8" a="1"/>
  <c r="G525" i="8" s="1"/>
  <c r="F40" i="8" s="1" a="1"/>
  <c r="F40" i="8" s="1"/>
  <c r="G517" i="8" a="1"/>
  <c r="G517" i="8" s="1"/>
  <c r="F30" i="8" s="1" a="1"/>
  <c r="F30" i="8" s="1"/>
  <c r="G518" i="8" a="1"/>
  <c r="G518" i="8" s="1"/>
  <c r="G519" i="8" a="1"/>
  <c r="G519" i="8" s="1"/>
  <c r="G521" i="8" a="1"/>
  <c r="G521" i="8" s="1"/>
  <c r="G522" i="8" a="1"/>
  <c r="G522" i="8" s="1"/>
  <c r="G523" i="8" a="1"/>
  <c r="G523" i="8" s="1"/>
  <c r="F38" i="8" s="1" a="1"/>
  <c r="F38" i="8" s="1"/>
  <c r="G524" i="8" a="1"/>
  <c r="G524" i="8" s="1"/>
  <c r="G526" i="8" a="1"/>
  <c r="G526" i="8" s="1"/>
  <c r="G528" i="8" a="1"/>
  <c r="G528" i="8" s="1"/>
  <c r="G433" i="8" a="1"/>
  <c r="G433" i="8" s="1"/>
  <c r="F85" i="8" s="1" a="1"/>
  <c r="F85" i="8" s="1"/>
  <c r="G434" i="8" a="1"/>
  <c r="G434" i="8" s="1"/>
  <c r="G435" i="8" a="1"/>
  <c r="G435" i="8" s="1"/>
  <c r="F431" i="8" s="1" a="1"/>
  <c r="F431" i="8" s="1"/>
  <c r="G436" i="8" a="1"/>
  <c r="G436" i="8" s="1"/>
  <c r="G437" i="8" a="1"/>
  <c r="G437" i="8" s="1"/>
  <c r="G438" i="8" a="1"/>
  <c r="G438" i="8" s="1"/>
  <c r="G439" i="8" a="1"/>
  <c r="G439" i="8" s="1"/>
  <c r="G440" i="8" a="1"/>
  <c r="G440" i="8" s="1"/>
  <c r="G441" i="8" a="1"/>
  <c r="G441" i="8" s="1"/>
  <c r="G443" i="8" a="1"/>
  <c r="G443" i="8" s="1"/>
  <c r="F309" i="8" s="1" a="1"/>
  <c r="F309" i="8" s="1"/>
  <c r="G444" i="8" a="1"/>
  <c r="G444" i="8" s="1"/>
  <c r="F310" i="8" s="1" a="1"/>
  <c r="F310" i="8" s="1"/>
  <c r="G445" i="8" a="1"/>
  <c r="G445" i="8" s="1"/>
  <c r="F311" i="8" s="1" a="1"/>
  <c r="F311" i="8" s="1"/>
  <c r="G446" i="8" a="1"/>
  <c r="G446" i="8" s="1"/>
  <c r="G448" i="8" a="1"/>
  <c r="G448" i="8" s="1"/>
  <c r="G442" i="8" a="1"/>
  <c r="G442" i="8" s="1"/>
  <c r="G447" i="8" a="1"/>
  <c r="G447" i="8" s="1"/>
  <c r="G449" i="8" a="1"/>
  <c r="G449" i="8" s="1"/>
  <c r="F44" i="8" s="1" a="1"/>
  <c r="F44" i="8" s="1"/>
  <c r="G135" i="8" a="1"/>
  <c r="G135" i="8" s="1"/>
  <c r="G136" i="8" a="1"/>
  <c r="G136" i="8" s="1"/>
  <c r="G137" i="8" a="1"/>
  <c r="G137" i="8" s="1"/>
  <c r="G138" i="8" a="1"/>
  <c r="G138" i="8" s="1"/>
  <c r="G139" i="8" a="1"/>
  <c r="G139" i="8" s="1"/>
  <c r="G140" i="8" a="1"/>
  <c r="G140" i="8" s="1"/>
  <c r="G141" i="8" a="1"/>
  <c r="G141" i="8" s="1"/>
  <c r="G142" i="8" a="1"/>
  <c r="G142" i="8" s="1"/>
  <c r="G143" i="8" a="1"/>
  <c r="G143" i="8" s="1"/>
  <c r="G144" i="8" a="1"/>
  <c r="G144" i="8" s="1"/>
  <c r="G145" i="8" a="1"/>
  <c r="G145" i="8" s="1"/>
  <c r="G146" i="8" a="1"/>
  <c r="G146" i="8" s="1"/>
  <c r="G327" i="8" a="1"/>
  <c r="G327" i="8" s="1"/>
  <c r="G328" i="8" a="1"/>
  <c r="G328" i="8" s="1"/>
  <c r="F308" i="8" s="1" a="1"/>
  <c r="F308" i="8" s="1"/>
  <c r="G329" i="8" a="1"/>
  <c r="G329" i="8" s="1"/>
  <c r="G330" i="8" a="1"/>
  <c r="G330" i="8" s="1"/>
  <c r="G331" i="8" a="1"/>
  <c r="G331" i="8" s="1"/>
  <c r="G332" i="8" a="1"/>
  <c r="G332" i="8" s="1"/>
  <c r="G124" i="8" a="1"/>
  <c r="G124" i="8" s="1"/>
  <c r="G210" i="8" a="1"/>
  <c r="G210" i="8" s="1"/>
  <c r="G211" i="8" a="1"/>
  <c r="G211" i="8" s="1"/>
  <c r="G213" i="8" a="1"/>
  <c r="G213" i="8" s="1"/>
  <c r="G171" i="8" a="1"/>
  <c r="G171" i="8" s="1"/>
  <c r="G356" i="8" a="1"/>
  <c r="G356" i="8" s="1"/>
  <c r="G357" i="8" a="1"/>
  <c r="G357" i="8" s="1"/>
  <c r="G358" i="8" a="1"/>
  <c r="G358" i="8" s="1"/>
  <c r="G359" i="8" a="1"/>
  <c r="G359" i="8" s="1"/>
  <c r="G360" i="8" a="1"/>
  <c r="G360" i="8" s="1"/>
  <c r="G361" i="8" a="1"/>
  <c r="G361" i="8" s="1"/>
  <c r="G362" i="8" a="1"/>
  <c r="G362" i="8" s="1"/>
  <c r="G571" i="8" a="1"/>
  <c r="G571" i="8" s="1"/>
  <c r="F569" i="8" s="1" a="1"/>
  <c r="F569" i="8" s="1"/>
  <c r="G572" i="8" a="1"/>
  <c r="G572" i="8" s="1"/>
  <c r="G573" i="8" a="1"/>
  <c r="G573" i="8" s="1"/>
  <c r="G199" i="8" a="1"/>
  <c r="G199" i="8" s="1"/>
  <c r="F560" i="8" s="1" a="1"/>
  <c r="F560" i="8" s="1"/>
  <c r="G200" i="8" a="1"/>
  <c r="G200" i="8" s="1"/>
  <c r="G201" i="8" a="1"/>
  <c r="G201" i="8" s="1"/>
  <c r="G202" i="8" a="1"/>
  <c r="G202" i="8" s="1"/>
  <c r="G203" i="8" a="1"/>
  <c r="G203" i="8" s="1"/>
  <c r="G204" i="8" a="1"/>
  <c r="G204" i="8" s="1"/>
  <c r="G205" i="8" a="1"/>
  <c r="G205" i="8" s="1"/>
  <c r="G206" i="8" a="1"/>
  <c r="G206" i="8" s="1"/>
  <c r="G207" i="8" a="1"/>
  <c r="G207" i="8" s="1"/>
  <c r="G208" i="8" a="1"/>
  <c r="G208" i="8" s="1"/>
  <c r="F306" i="8" l="1" a="1"/>
  <c r="F306" i="8" s="1"/>
  <c r="F570" i="8" a="1"/>
  <c r="F570" i="8" s="1"/>
  <c r="F313" i="8" a="1"/>
  <c r="F313" i="8" s="1"/>
  <c r="F115" i="8" a="1"/>
  <c r="F115" i="8" s="1"/>
  <c r="F312" i="8" a="1"/>
  <c r="F312" i="8" s="1"/>
  <c r="F89" i="8" a="1"/>
  <c r="F89" i="8" s="1"/>
  <c r="F97" i="8" a="1"/>
  <c r="F97" i="8" s="1"/>
  <c r="F211" i="8" a="1"/>
  <c r="F211" i="8" s="1"/>
  <c r="F41" i="8" a="1"/>
  <c r="F41" i="8" s="1"/>
  <c r="F393" i="8" a="1"/>
  <c r="F393" i="8" s="1"/>
  <c r="F43" i="8" a="1"/>
  <c r="F43" i="8" s="1"/>
  <c r="F392" i="8" a="1"/>
  <c r="F392" i="8" s="1"/>
  <c r="F206" i="8" a="1"/>
  <c r="F206" i="8" s="1"/>
  <c r="F208" i="8" a="1"/>
  <c r="F208" i="8" s="1"/>
  <c r="F31" i="8" a="1"/>
  <c r="F31" i="8" s="1"/>
  <c r="F209" i="8" a="1"/>
  <c r="F209" i="8" s="1"/>
  <c r="F361" i="8" a="1"/>
  <c r="F361" i="8" s="1"/>
  <c r="F144" i="8" a="1"/>
  <c r="F144" i="8" s="1"/>
  <c r="F552" i="8" a="1"/>
  <c r="F552" i="8" s="1"/>
  <c r="F146" i="8" a="1"/>
  <c r="F146" i="8" s="1"/>
  <c r="F16" i="8" a="1"/>
  <c r="F16" i="8" s="1"/>
  <c r="F163" i="8" a="1"/>
  <c r="F163" i="8" s="1"/>
  <c r="F230" i="8" a="1"/>
  <c r="F230" i="8" s="1"/>
  <c r="F428" i="8" a="1"/>
  <c r="F428" i="8" s="1"/>
  <c r="F509" i="8" a="1"/>
  <c r="F509" i="8" s="1"/>
  <c r="F210" i="8" a="1"/>
  <c r="F210" i="8" s="1"/>
  <c r="F327" i="8" a="1"/>
  <c r="F327" i="8" s="1"/>
  <c r="F281" i="8" a="1"/>
  <c r="F281" i="8" s="1"/>
  <c r="F124" i="8" a="1"/>
  <c r="F124" i="8" s="1"/>
  <c r="F299" i="8" a="1"/>
  <c r="F299" i="8" s="1"/>
  <c r="F202" i="8" a="1"/>
  <c r="F202" i="8" s="1"/>
  <c r="F280" i="8" a="1"/>
  <c r="F280" i="8" s="1"/>
  <c r="F204" i="8" a="1"/>
  <c r="F204" i="8" s="1"/>
  <c r="F200" i="8" a="1"/>
  <c r="F200" i="8" s="1"/>
  <c r="F551" i="8" a="1"/>
  <c r="F551" i="8" s="1"/>
  <c r="F205" i="8" a="1"/>
  <c r="F205" i="8" s="1"/>
  <c r="F201" i="8" a="1"/>
  <c r="F201" i="8" s="1"/>
  <c r="F207" i="8" a="1"/>
  <c r="F207" i="8" s="1"/>
  <c r="F203" i="8" a="1"/>
  <c r="F203" i="8" s="1"/>
  <c r="F199" i="8" a="1"/>
  <c r="F199" i="8" s="1"/>
  <c r="F147" i="8" a="1"/>
  <c r="F147" i="8" s="1"/>
  <c r="F424" i="8" a="1"/>
  <c r="F424" i="8" s="1"/>
  <c r="F305" i="8" a="1"/>
  <c r="F305" i="8" s="1"/>
  <c r="F221" i="8" a="1"/>
  <c r="F221" i="8" s="1"/>
  <c r="F84" i="8" a="1"/>
  <c r="F84" i="8" s="1"/>
  <c r="F81" i="8" a="1"/>
  <c r="F81" i="8" s="1"/>
  <c r="F405" i="8" a="1"/>
  <c r="F405" i="8" s="1"/>
  <c r="F72" i="8" a="1"/>
  <c r="F72" i="8" s="1"/>
  <c r="F429" i="8" a="1"/>
  <c r="F429" i="8" s="1"/>
  <c r="F430" i="8" a="1"/>
  <c r="F430" i="8" s="1"/>
  <c r="F495" i="8" a="1"/>
  <c r="F495" i="8" s="1"/>
  <c r="F232" i="8" a="1"/>
  <c r="F232" i="8" s="1"/>
  <c r="F276" i="8" a="1"/>
  <c r="F276" i="8" s="1"/>
  <c r="F239" i="8" a="1"/>
  <c r="F239" i="8" s="1"/>
  <c r="F240" i="8" a="1"/>
  <c r="F240" i="8" s="1"/>
  <c r="F242" i="8" a="1"/>
  <c r="F242" i="8" s="1"/>
  <c r="F238" i="8" a="1"/>
  <c r="F238" i="8" s="1"/>
  <c r="F241" i="8" a="1"/>
  <c r="F241" i="8" s="1"/>
  <c r="F173" i="8" a="1"/>
  <c r="F173" i="8" s="1"/>
  <c r="F174" i="8" a="1"/>
  <c r="F174" i="8" s="1"/>
  <c r="F177" i="8" a="1"/>
  <c r="F177" i="8" s="1"/>
  <c r="F538" i="8" a="1"/>
  <c r="F538" i="8" s="1"/>
  <c r="F273" i="8" a="1"/>
  <c r="F273" i="8" s="1"/>
  <c r="F269" i="8" a="1"/>
  <c r="F269" i="8" s="1"/>
  <c r="F267" i="8" a="1"/>
  <c r="F267" i="8" s="1"/>
  <c r="F259" i="8" a="1"/>
  <c r="F259" i="8" s="1"/>
  <c r="F243" i="8" a="1"/>
  <c r="F243" i="8" s="1"/>
  <c r="F376" i="8" a="1"/>
  <c r="F376" i="8" s="1"/>
  <c r="F369" i="8" a="1"/>
  <c r="F369" i="8" s="1"/>
  <c r="F388" i="8" a="1"/>
  <c r="F388" i="8" s="1"/>
  <c r="F380" i="8" a="1"/>
  <c r="F380" i="8" s="1"/>
  <c r="F370" i="8" a="1"/>
  <c r="F370" i="8" s="1"/>
  <c r="F363" i="8" a="1"/>
  <c r="F363" i="8" s="1"/>
  <c r="F257" i="8" a="1"/>
  <c r="F257" i="8" s="1"/>
  <c r="F278" i="8" a="1"/>
  <c r="F278" i="8" s="1"/>
  <c r="F48" i="8" a="1"/>
  <c r="F48" i="8" s="1"/>
  <c r="F251" i="8" a="1"/>
  <c r="F251" i="8" s="1"/>
  <c r="F255" i="8" a="1"/>
  <c r="F255" i="8" s="1"/>
  <c r="F246" i="8" a="1"/>
  <c r="F246" i="8" s="1"/>
  <c r="F266" i="8" a="1"/>
  <c r="F266" i="8" s="1"/>
  <c r="F258" i="8" a="1"/>
  <c r="F258" i="8" s="1"/>
  <c r="F250" i="8" a="1"/>
  <c r="F250" i="8" s="1"/>
  <c r="F373" i="8" a="1"/>
  <c r="F373" i="8" s="1"/>
  <c r="F364" i="8" a="1"/>
  <c r="F364" i="8" s="1"/>
  <c r="F391" i="8" a="1"/>
  <c r="F391" i="8" s="1"/>
  <c r="F383" i="8" a="1"/>
  <c r="F383" i="8" s="1"/>
  <c r="F375" i="8" a="1"/>
  <c r="F375" i="8" s="1"/>
  <c r="F366" i="8" a="1"/>
  <c r="F366" i="8" s="1"/>
  <c r="F270" i="8" a="1"/>
  <c r="F270" i="8" s="1"/>
  <c r="F262" i="8" a="1"/>
  <c r="F262" i="8" s="1"/>
  <c r="F254" i="8" a="1"/>
  <c r="F254" i="8" s="1"/>
  <c r="F247" i="8" a="1"/>
  <c r="F247" i="8" s="1"/>
  <c r="F325" i="8" a="1"/>
  <c r="F325" i="8" s="1"/>
  <c r="F320" i="8" a="1"/>
  <c r="F320" i="8" s="1"/>
  <c r="F316" i="8" a="1"/>
  <c r="F316" i="8" s="1"/>
  <c r="F427" i="8" a="1"/>
  <c r="F427" i="8" s="1"/>
  <c r="F416" i="8" a="1"/>
  <c r="F416" i="8" s="1"/>
  <c r="F421" i="8" a="1"/>
  <c r="F421" i="8" s="1"/>
  <c r="F575" i="8" a="1"/>
  <c r="F575" i="8" s="1"/>
  <c r="F542" i="8" a="1"/>
  <c r="F542" i="8" s="1"/>
  <c r="F534" i="8" a="1"/>
  <c r="F534" i="8" s="1"/>
  <c r="F530" i="8" a="1"/>
  <c r="F530" i="8" s="1"/>
  <c r="F349" i="8" a="1"/>
  <c r="F349" i="8" s="1"/>
  <c r="F287" i="8" a="1"/>
  <c r="F287" i="8" s="1"/>
  <c r="F464" i="8" a="1"/>
  <c r="F464" i="8" s="1"/>
  <c r="F425" i="8" a="1"/>
  <c r="F425" i="8" s="1"/>
  <c r="F422" i="8" a="1"/>
  <c r="F422" i="8" s="1"/>
  <c r="F414" i="8" a="1"/>
  <c r="F414" i="8" s="1"/>
  <c r="F418" i="8" a="1"/>
  <c r="F418" i="8" s="1"/>
  <c r="F577" i="8" a="1"/>
  <c r="F577" i="8" s="1"/>
  <c r="F548" i="8" a="1"/>
  <c r="F548" i="8" s="1"/>
  <c r="F544" i="8" a="1"/>
  <c r="F544" i="8" s="1"/>
  <c r="F540" i="8" a="1"/>
  <c r="F540" i="8" s="1"/>
  <c r="F536" i="8" a="1"/>
  <c r="F536" i="8" s="1"/>
  <c r="F532" i="8" a="1"/>
  <c r="F532" i="8" s="1"/>
  <c r="F505" i="8" a="1"/>
  <c r="F505" i="8" s="1"/>
  <c r="F396" i="8" a="1"/>
  <c r="F396" i="8" s="1"/>
  <c r="F355" i="8" a="1"/>
  <c r="F355" i="8" s="1"/>
  <c r="F351" i="8" a="1"/>
  <c r="F351" i="8" s="1"/>
  <c r="F432" i="8" a="1"/>
  <c r="F432" i="8" s="1"/>
  <c r="F527" i="8" a="1"/>
  <c r="F527" i="8" s="1"/>
  <c r="F229" i="8" a="1"/>
  <c r="F229" i="8" s="1"/>
  <c r="F225" i="8" a="1"/>
  <c r="F225" i="8" s="1"/>
  <c r="F468" i="8" a="1"/>
  <c r="F468" i="8" s="1"/>
  <c r="F461" i="8" a="1"/>
  <c r="F461" i="8" s="1"/>
  <c r="F457" i="8" a="1"/>
  <c r="F457" i="8" s="1"/>
  <c r="F453" i="8" a="1"/>
  <c r="F453" i="8" s="1"/>
  <c r="F253" i="8" a="1"/>
  <c r="F253" i="8" s="1"/>
  <c r="F572" i="8" a="1"/>
  <c r="F572" i="8" s="1"/>
  <c r="F360" i="8" a="1"/>
  <c r="F360" i="8" s="1"/>
  <c r="F356" i="8" a="1"/>
  <c r="F356" i="8" s="1"/>
  <c r="F332" i="8" a="1"/>
  <c r="F332" i="8" s="1"/>
  <c r="F328" i="8" a="1"/>
  <c r="F328" i="8" s="1"/>
  <c r="F145" i="8" a="1"/>
  <c r="F145" i="8" s="1"/>
  <c r="F141" i="8" a="1"/>
  <c r="F141" i="8" s="1"/>
  <c r="F137" i="8" a="1"/>
  <c r="F137" i="8" s="1"/>
  <c r="F447" i="8" a="1"/>
  <c r="F447" i="8" s="1"/>
  <c r="F445" i="8" a="1"/>
  <c r="F445" i="8" s="1"/>
  <c r="F440" i="8" a="1"/>
  <c r="F440" i="8" s="1"/>
  <c r="F436" i="8" a="1"/>
  <c r="F436" i="8" s="1"/>
  <c r="F528" i="8" a="1"/>
  <c r="F528" i="8" s="1"/>
  <c r="F522" i="8" a="1"/>
  <c r="F522" i="8" s="1"/>
  <c r="F517" i="8" a="1"/>
  <c r="F517" i="8" s="1"/>
  <c r="F231" i="8" a="1"/>
  <c r="F231" i="8" s="1"/>
  <c r="F227" i="8" a="1"/>
  <c r="F227" i="8" s="1"/>
  <c r="F223" i="8" a="1"/>
  <c r="F223" i="8" s="1"/>
  <c r="F466" i="8" a="1"/>
  <c r="F466" i="8" s="1"/>
  <c r="F459" i="8" a="1"/>
  <c r="F459" i="8" s="1"/>
  <c r="F455" i="8" a="1"/>
  <c r="F455" i="8" s="1"/>
  <c r="F451" i="8" a="1"/>
  <c r="F451" i="8" s="1"/>
  <c r="F245" i="8" a="1"/>
  <c r="F245" i="8" s="1"/>
  <c r="F402" i="8" a="1"/>
  <c r="F402" i="8" s="1"/>
  <c r="F19" i="8" a="1"/>
  <c r="F19" i="8" s="1"/>
  <c r="F15" i="8" a="1"/>
  <c r="F15" i="8" s="1"/>
  <c r="F11" i="8" a="1"/>
  <c r="F11" i="8" s="1"/>
  <c r="F514" i="8" a="1"/>
  <c r="F514" i="8" s="1"/>
  <c r="F512" i="8" a="1"/>
  <c r="F512" i="8" s="1"/>
  <c r="F70" i="8" a="1"/>
  <c r="F70" i="8" s="1"/>
  <c r="F66" i="8" a="1"/>
  <c r="F66" i="8" s="1"/>
  <c r="F62" i="8" a="1"/>
  <c r="F62" i="8" s="1"/>
  <c r="F58" i="8" a="1"/>
  <c r="F58" i="8" s="1"/>
  <c r="F54" i="8" a="1"/>
  <c r="F54" i="8" s="1"/>
  <c r="F555" i="8" a="1"/>
  <c r="F555" i="8" s="1"/>
  <c r="F302" i="8" a="1"/>
  <c r="F302" i="8" s="1"/>
  <c r="F297" i="8" a="1"/>
  <c r="F297" i="8" s="1"/>
  <c r="F341" i="8" a="1"/>
  <c r="F341" i="8" s="1"/>
  <c r="F337" i="8" a="1"/>
  <c r="F337" i="8" s="1"/>
  <c r="F333" i="8" a="1"/>
  <c r="F333" i="8" s="1"/>
  <c r="F78" i="8" a="1"/>
  <c r="F78" i="8" s="1"/>
  <c r="F77" i="8" a="1"/>
  <c r="F77" i="8" s="1"/>
  <c r="F73" i="8" a="1"/>
  <c r="F73" i="8" s="1"/>
  <c r="F490" i="8" a="1"/>
  <c r="F490" i="8" s="1"/>
  <c r="F486" i="8" a="1"/>
  <c r="F486" i="8" s="1"/>
  <c r="F482" i="8" a="1"/>
  <c r="F482" i="8" s="1"/>
  <c r="F502" i="8" a="1"/>
  <c r="F502" i="8" s="1"/>
  <c r="F498" i="8" a="1"/>
  <c r="F498" i="8" s="1"/>
  <c r="F123" i="8" a="1"/>
  <c r="F123" i="8" s="1"/>
  <c r="F324" i="8" a="1"/>
  <c r="F324" i="8" s="1"/>
  <c r="F319" i="8" a="1"/>
  <c r="F319" i="8" s="1"/>
  <c r="F315" i="8" a="1"/>
  <c r="F315" i="8" s="1"/>
  <c r="F412" i="8" a="1"/>
  <c r="F412" i="8" s="1"/>
  <c r="F417" i="8" a="1"/>
  <c r="F417" i="8" s="1"/>
  <c r="F574" i="8" a="1"/>
  <c r="F574" i="8" s="1"/>
  <c r="F549" i="8" a="1"/>
  <c r="F549" i="8" s="1"/>
  <c r="F545" i="8" a="1"/>
  <c r="F545" i="8" s="1"/>
  <c r="F533" i="8" a="1"/>
  <c r="F533" i="8" s="1"/>
  <c r="F506" i="8" a="1"/>
  <c r="F506" i="8" s="1"/>
  <c r="F294" i="8" a="1"/>
  <c r="F294" i="8" s="1"/>
  <c r="F282" i="8" a="1"/>
  <c r="F282" i="8" s="1"/>
  <c r="F68" i="8" a="1"/>
  <c r="F68" i="8" s="1"/>
  <c r="F64" i="8" a="1"/>
  <c r="F64" i="8" s="1"/>
  <c r="F60" i="8" a="1"/>
  <c r="F60" i="8" s="1"/>
  <c r="F56" i="8" a="1"/>
  <c r="F56" i="8" s="1"/>
  <c r="F557" i="8" a="1"/>
  <c r="F557" i="8" s="1"/>
  <c r="F553" i="8" a="1"/>
  <c r="F553" i="8" s="1"/>
  <c r="F304" i="8" a="1"/>
  <c r="F304" i="8" s="1"/>
  <c r="F300" i="8" a="1"/>
  <c r="F300" i="8" s="1"/>
  <c r="F295" i="8" a="1"/>
  <c r="F295" i="8" s="1"/>
  <c r="F339" i="8" a="1"/>
  <c r="F339" i="8" s="1"/>
  <c r="F335" i="8" a="1"/>
  <c r="F335" i="8" s="1"/>
  <c r="F277" i="8" a="1"/>
  <c r="F277" i="8" s="1"/>
  <c r="F82" i="8" a="1"/>
  <c r="F82" i="8" s="1"/>
  <c r="F79" i="8" a="1"/>
  <c r="F79" i="8" s="1"/>
  <c r="F75" i="8" a="1"/>
  <c r="F75" i="8" s="1"/>
  <c r="F492" i="8" a="1"/>
  <c r="F492" i="8" s="1"/>
  <c r="F488" i="8" a="1"/>
  <c r="F488" i="8" s="1"/>
  <c r="F484" i="8" a="1"/>
  <c r="F484" i="8" s="1"/>
  <c r="F480" i="8" a="1"/>
  <c r="F480" i="8" s="1"/>
  <c r="F500" i="8" a="1"/>
  <c r="F500" i="8" s="1"/>
  <c r="F496" i="8" a="1"/>
  <c r="F496" i="8" s="1"/>
  <c r="F121" i="8" a="1"/>
  <c r="F121" i="8" s="1"/>
  <c r="F413" i="8" a="1"/>
  <c r="F413" i="8" s="1"/>
  <c r="F415" i="8" a="1"/>
  <c r="F415" i="8" s="1"/>
  <c r="F419" i="8" a="1"/>
  <c r="F419" i="8" s="1"/>
  <c r="F576" i="8" a="1"/>
  <c r="F576" i="8" s="1"/>
  <c r="F547" i="8" a="1"/>
  <c r="F547" i="8" s="1"/>
  <c r="F543" i="8" a="1"/>
  <c r="F543" i="8" s="1"/>
  <c r="F539" i="8" a="1"/>
  <c r="F539" i="8" s="1"/>
  <c r="F508" i="8" a="1"/>
  <c r="F508" i="8" s="1"/>
  <c r="F354" i="8" a="1"/>
  <c r="F354" i="8" s="1"/>
  <c r="F284" i="8" a="1"/>
  <c r="F284" i="8" s="1"/>
  <c r="F265" i="8" a="1"/>
  <c r="F265" i="8" s="1"/>
  <c r="F463" i="8" a="1"/>
  <c r="F463" i="8" s="1"/>
  <c r="F571" i="8" a="1"/>
  <c r="F571" i="8" s="1"/>
  <c r="F359" i="8" a="1"/>
  <c r="F359" i="8" s="1"/>
  <c r="F171" i="8" a="1"/>
  <c r="F171" i="8" s="1"/>
  <c r="F331" i="8" a="1"/>
  <c r="F331" i="8" s="1"/>
  <c r="F140" i="8" a="1"/>
  <c r="F140" i="8" s="1"/>
  <c r="F136" i="8" a="1"/>
  <c r="F136" i="8" s="1"/>
  <c r="F442" i="8" a="1"/>
  <c r="F442" i="8" s="1"/>
  <c r="F444" i="8" a="1"/>
  <c r="F444" i="8" s="1"/>
  <c r="F439" i="8" a="1"/>
  <c r="F439" i="8" s="1"/>
  <c r="F435" i="8" a="1"/>
  <c r="F435" i="8" s="1"/>
  <c r="F20" i="8" a="1"/>
  <c r="F20" i="8" s="1"/>
  <c r="F12" i="8" a="1"/>
  <c r="F12" i="8" s="1"/>
  <c r="F8" i="8" a="1"/>
  <c r="F8" i="8" s="1"/>
  <c r="F511" i="8" a="1"/>
  <c r="F511" i="8" s="1"/>
  <c r="F26" i="8" a="1"/>
  <c r="F26" i="8" s="1"/>
  <c r="F172" i="8" a="1"/>
  <c r="F172" i="8" s="1"/>
  <c r="F476" i="8" a="1"/>
  <c r="F476" i="8" s="1"/>
  <c r="F472" i="8" a="1"/>
  <c r="F472" i="8" s="1"/>
  <c r="F410" i="8" a="1"/>
  <c r="F410" i="8" s="1"/>
  <c r="F406" i="8" a="1"/>
  <c r="F406" i="8" s="1"/>
  <c r="F116" i="8" a="1"/>
  <c r="F116" i="8" s="1"/>
  <c r="F52" i="8" a="1"/>
  <c r="F52" i="8" s="1"/>
  <c r="F169" i="8" a="1"/>
  <c r="F169" i="8" s="1"/>
  <c r="F165" i="8" a="1"/>
  <c r="F165" i="8" s="1"/>
  <c r="F161" i="8" a="1"/>
  <c r="F161" i="8" s="1"/>
  <c r="F157" i="8" a="1"/>
  <c r="F157" i="8" s="1"/>
  <c r="F153" i="8" a="1"/>
  <c r="F153" i="8" s="1"/>
  <c r="F389" i="8" a="1"/>
  <c r="F389" i="8" s="1"/>
  <c r="F382" i="8" a="1"/>
  <c r="F382" i="8" s="1"/>
  <c r="F535" i="8" a="1"/>
  <c r="F535" i="8" s="1"/>
  <c r="F531" i="8" a="1"/>
  <c r="F531" i="8" s="1"/>
  <c r="F395" i="8" a="1"/>
  <c r="F395" i="8" s="1"/>
  <c r="F218" i="8" a="1"/>
  <c r="F218" i="8" s="1"/>
  <c r="F149" i="8" a="1"/>
  <c r="F149" i="8" s="1"/>
  <c r="F133" i="8" a="1"/>
  <c r="F133" i="8" s="1"/>
  <c r="F129" i="8" a="1"/>
  <c r="F129" i="8" s="1"/>
  <c r="F125" i="8" a="1"/>
  <c r="F125" i="8" s="1"/>
  <c r="F398" i="8" a="1"/>
  <c r="F398" i="8" s="1"/>
  <c r="F394" i="8" a="1"/>
  <c r="F394" i="8" s="1"/>
  <c r="F353" i="8" a="1"/>
  <c r="F353" i="8" s="1"/>
  <c r="F346" i="8" a="1"/>
  <c r="F346" i="8" s="1"/>
  <c r="F292" i="8" a="1"/>
  <c r="F292" i="8" s="1"/>
  <c r="F288" i="8" a="1"/>
  <c r="F288" i="8" s="1"/>
  <c r="F248" i="8" a="1"/>
  <c r="F248" i="8" s="1"/>
  <c r="F235" i="8" a="1"/>
  <c r="F235" i="8" s="1"/>
  <c r="F217" i="8" a="1"/>
  <c r="F217" i="8" s="1"/>
  <c r="F198" i="8" a="1"/>
  <c r="F198" i="8" s="1"/>
  <c r="F194" i="8" a="1"/>
  <c r="F194" i="8" s="1"/>
  <c r="F182" i="8" a="1"/>
  <c r="F182" i="8" s="1"/>
  <c r="F523" i="8" a="1"/>
  <c r="F523" i="8" s="1"/>
  <c r="F518" i="8" a="1"/>
  <c r="F518" i="8" s="1"/>
  <c r="F24" i="8" a="1"/>
  <c r="F24" i="8" s="1"/>
  <c r="F478" i="8" a="1"/>
  <c r="F478" i="8" s="1"/>
  <c r="F474" i="8" a="1"/>
  <c r="F474" i="8" s="1"/>
  <c r="F470" i="8" a="1"/>
  <c r="F470" i="8" s="1"/>
  <c r="F408" i="8" a="1"/>
  <c r="F408" i="8" s="1"/>
  <c r="F118" i="8" a="1"/>
  <c r="F118" i="8" s="1"/>
  <c r="F53" i="8" a="1"/>
  <c r="F53" i="8" s="1"/>
  <c r="F45" i="8" a="1"/>
  <c r="F45" i="8" s="1"/>
  <c r="F167" i="8" a="1"/>
  <c r="F167" i="8" s="1"/>
  <c r="F159" i="8" a="1"/>
  <c r="F159" i="8" s="1"/>
  <c r="F155" i="8" a="1"/>
  <c r="F155" i="8" s="1"/>
  <c r="F151" i="8" a="1"/>
  <c r="F151" i="8" s="1"/>
  <c r="F386" i="8" a="1"/>
  <c r="F386" i="8" s="1"/>
  <c r="F378" i="8" a="1"/>
  <c r="F378" i="8" s="1"/>
  <c r="F268" i="8" a="1"/>
  <c r="F268" i="8" s="1"/>
  <c r="F260" i="8" a="1"/>
  <c r="F260" i="8" s="1"/>
  <c r="F252" i="8" a="1"/>
  <c r="F252" i="8" s="1"/>
  <c r="F244" i="8" a="1"/>
  <c r="F244" i="8" s="1"/>
  <c r="F401" i="8" a="1"/>
  <c r="F401" i="8" s="1"/>
  <c r="F397" i="8" a="1"/>
  <c r="F397" i="8" s="1"/>
  <c r="F362" i="8" a="1"/>
  <c r="F362" i="8" s="1"/>
  <c r="F358" i="8" a="1"/>
  <c r="F358" i="8" s="1"/>
  <c r="F213" i="8" a="1"/>
  <c r="F213" i="8" s="1"/>
  <c r="F330" i="8" a="1"/>
  <c r="F330" i="8" s="1"/>
  <c r="F143" i="8" a="1"/>
  <c r="F143" i="8" s="1"/>
  <c r="F139" i="8" a="1"/>
  <c r="F139" i="8" s="1"/>
  <c r="F135" i="8" a="1"/>
  <c r="F135" i="8" s="1"/>
  <c r="F448" i="8" a="1"/>
  <c r="F448" i="8" s="1"/>
  <c r="F443" i="8" a="1"/>
  <c r="F443" i="8" s="1"/>
  <c r="F438" i="8" a="1"/>
  <c r="F438" i="8" s="1"/>
  <c r="F434" i="8" a="1"/>
  <c r="F434" i="8" s="1"/>
  <c r="F526" i="8" a="1"/>
  <c r="F526" i="8" s="1"/>
  <c r="F521" i="8" a="1"/>
  <c r="F521" i="8" s="1"/>
  <c r="F525" i="8" a="1"/>
  <c r="F525" i="8" s="1"/>
  <c r="F120" i="8" a="1"/>
  <c r="F120" i="8" s="1"/>
  <c r="F47" i="8" a="1"/>
  <c r="F47" i="8" s="1"/>
  <c r="F520" i="8" a="1"/>
  <c r="F520" i="8" s="1"/>
  <c r="F228" i="8" a="1"/>
  <c r="F228" i="8" s="1"/>
  <c r="F224" i="8" a="1"/>
  <c r="F224" i="8" s="1"/>
  <c r="F467" i="8" a="1"/>
  <c r="F467" i="8" s="1"/>
  <c r="F460" i="8" a="1"/>
  <c r="F460" i="8" s="1"/>
  <c r="F456" i="8" a="1"/>
  <c r="F456" i="8" s="1"/>
  <c r="F452" i="8" a="1"/>
  <c r="F452" i="8" s="1"/>
  <c r="F22" i="8" a="1"/>
  <c r="F22" i="8" s="1"/>
  <c r="F18" i="8" a="1"/>
  <c r="F18" i="8" s="1"/>
  <c r="F14" i="8" a="1"/>
  <c r="F14" i="8" s="1"/>
  <c r="F10" i="8" a="1"/>
  <c r="F10" i="8" s="1"/>
  <c r="F212" i="8" a="1"/>
  <c r="F212" i="8" s="1"/>
  <c r="F513" i="8" a="1"/>
  <c r="F513" i="8" s="1"/>
  <c r="F515" i="8" a="1"/>
  <c r="F515" i="8" s="1"/>
  <c r="F28" i="8" a="1"/>
  <c r="F28" i="8" s="1"/>
  <c r="F176" i="8" a="1"/>
  <c r="F176" i="8" s="1"/>
  <c r="F25" i="8" a="1"/>
  <c r="F25" i="8" s="1"/>
  <c r="F479" i="8" a="1"/>
  <c r="F479" i="8" s="1"/>
  <c r="F475" i="8" a="1"/>
  <c r="F475" i="8" s="1"/>
  <c r="F471" i="8" a="1"/>
  <c r="F471" i="8" s="1"/>
  <c r="F409" i="8" a="1"/>
  <c r="F409" i="8" s="1"/>
  <c r="F67" i="8" a="1"/>
  <c r="F67" i="8" s="1"/>
  <c r="F63" i="8" a="1"/>
  <c r="F63" i="8" s="1"/>
  <c r="F59" i="8" a="1"/>
  <c r="F59" i="8" s="1"/>
  <c r="F55" i="8" a="1"/>
  <c r="F55" i="8" s="1"/>
  <c r="F556" i="8" a="1"/>
  <c r="F556" i="8" s="1"/>
  <c r="F303" i="8" a="1"/>
  <c r="F303" i="8" s="1"/>
  <c r="F298" i="8" a="1"/>
  <c r="F298" i="8" s="1"/>
  <c r="F342" i="8" a="1"/>
  <c r="F342" i="8" s="1"/>
  <c r="F338" i="8" a="1"/>
  <c r="F338" i="8" s="1"/>
  <c r="F334" i="8" a="1"/>
  <c r="F334" i="8" s="1"/>
  <c r="F279" i="8" a="1"/>
  <c r="F279" i="8" s="1"/>
  <c r="F80" i="8" a="1"/>
  <c r="F80" i="8" s="1"/>
  <c r="F74" i="8" a="1"/>
  <c r="F74" i="8" s="1"/>
  <c r="F491" i="8" a="1"/>
  <c r="F491" i="8" s="1"/>
  <c r="F487" i="8" a="1"/>
  <c r="F487" i="8" s="1"/>
  <c r="F483" i="8" a="1"/>
  <c r="F483" i="8" s="1"/>
  <c r="F503" i="8" a="1"/>
  <c r="F503" i="8" s="1"/>
  <c r="F499" i="8" a="1"/>
  <c r="F499" i="8" s="1"/>
  <c r="F322" i="8" a="1"/>
  <c r="F322" i="8" s="1"/>
  <c r="F117" i="8" a="1"/>
  <c r="F117" i="8" s="1"/>
  <c r="F49" i="8" a="1"/>
  <c r="F49" i="8" s="1"/>
  <c r="F170" i="8" a="1"/>
  <c r="F170" i="8" s="1"/>
  <c r="F166" i="8" a="1"/>
  <c r="F166" i="8" s="1"/>
  <c r="F162" i="8" a="1"/>
  <c r="F162" i="8" s="1"/>
  <c r="F158" i="8" a="1"/>
  <c r="F158" i="8" s="1"/>
  <c r="F154" i="8" a="1"/>
  <c r="F154" i="8" s="1"/>
  <c r="F150" i="8" a="1"/>
  <c r="F150" i="8" s="1"/>
  <c r="F384" i="8" a="1"/>
  <c r="F384" i="8" s="1"/>
  <c r="F371" i="8" a="1"/>
  <c r="F371" i="8" s="1"/>
  <c r="F390" i="8" a="1"/>
  <c r="F390" i="8" s="1"/>
  <c r="F381" i="8" a="1"/>
  <c r="F381" i="8" s="1"/>
  <c r="F372" i="8" a="1"/>
  <c r="F372" i="8" s="1"/>
  <c r="F365" i="8" a="1"/>
  <c r="F365" i="8" s="1"/>
  <c r="F420" i="8" a="1"/>
  <c r="F420" i="8" s="1"/>
  <c r="F541" i="8" a="1"/>
  <c r="F541" i="8" s="1"/>
  <c r="F537" i="8" a="1"/>
  <c r="F537" i="8" s="1"/>
  <c r="F350" i="8" a="1"/>
  <c r="F350" i="8" s="1"/>
  <c r="F343" i="8" a="1"/>
  <c r="F343" i="8" s="1"/>
  <c r="F293" i="8" a="1"/>
  <c r="F293" i="8" s="1"/>
  <c r="F289" i="8" a="1"/>
  <c r="F289" i="8" s="1"/>
  <c r="F285" i="8" a="1"/>
  <c r="F285" i="8" s="1"/>
  <c r="F236" i="8" a="1"/>
  <c r="F236" i="8" s="1"/>
  <c r="F214" i="8" a="1"/>
  <c r="F214" i="8" s="1"/>
  <c r="F195" i="8" a="1"/>
  <c r="F195" i="8" s="1"/>
  <c r="F191" i="8" a="1"/>
  <c r="F191" i="8" s="1"/>
  <c r="F187" i="8" a="1"/>
  <c r="F187" i="8" s="1"/>
  <c r="F183" i="8" a="1"/>
  <c r="F183" i="8" s="1"/>
  <c r="F179" i="8" a="1"/>
  <c r="F179" i="8" s="1"/>
  <c r="F175" i="8" a="1"/>
  <c r="F175" i="8" s="1"/>
  <c r="F134" i="8" a="1"/>
  <c r="F134" i="8" s="1"/>
  <c r="F130" i="8" a="1"/>
  <c r="F130" i="8" s="1"/>
  <c r="F126" i="8" a="1"/>
  <c r="F126" i="8" s="1"/>
  <c r="F190" i="8" a="1"/>
  <c r="F190" i="8" s="1"/>
  <c r="F186" i="8" a="1"/>
  <c r="F186" i="8" s="1"/>
  <c r="F178" i="8" a="1"/>
  <c r="F178" i="8" s="1"/>
  <c r="F573" i="8" a="1"/>
  <c r="F573" i="8" s="1"/>
  <c r="F357" i="8" a="1"/>
  <c r="F357" i="8" s="1"/>
  <c r="F329" i="8" a="1"/>
  <c r="F329" i="8" s="1"/>
  <c r="F142" i="8" a="1"/>
  <c r="F142" i="8" s="1"/>
  <c r="F138" i="8" a="1"/>
  <c r="F138" i="8" s="1"/>
  <c r="F449" i="8" a="1"/>
  <c r="F449" i="8" s="1"/>
  <c r="F446" i="8" a="1"/>
  <c r="F446" i="8" s="1"/>
  <c r="F441" i="8" a="1"/>
  <c r="F441" i="8" s="1"/>
  <c r="F437" i="8" a="1"/>
  <c r="F437" i="8" s="1"/>
  <c r="F433" i="8" a="1"/>
  <c r="F433" i="8" s="1"/>
  <c r="F524" i="8" a="1"/>
  <c r="F524" i="8" s="1"/>
  <c r="F519" i="8" a="1"/>
  <c r="F519" i="8" s="1"/>
  <c r="F226" i="8" a="1"/>
  <c r="F226" i="8" s="1"/>
  <c r="F469" i="8" a="1"/>
  <c r="F469" i="8" s="1"/>
  <c r="F465" i="8" a="1"/>
  <c r="F465" i="8" s="1"/>
  <c r="F462" i="8" a="1"/>
  <c r="F462" i="8" s="1"/>
  <c r="F458" i="8" a="1"/>
  <c r="F458" i="8" s="1"/>
  <c r="F454" i="8" a="1"/>
  <c r="F454" i="8" s="1"/>
  <c r="F450" i="8" a="1"/>
  <c r="F450" i="8" s="1"/>
  <c r="F21" i="8" a="1"/>
  <c r="F21" i="8" s="1"/>
  <c r="F17" i="8" a="1"/>
  <c r="F17" i="8" s="1"/>
  <c r="F13" i="8" a="1"/>
  <c r="F13" i="8" s="1"/>
  <c r="F9" i="8" a="1"/>
  <c r="F9" i="8" s="1"/>
  <c r="F516" i="8" a="1"/>
  <c r="F516" i="8" s="1"/>
  <c r="F510" i="8" a="1"/>
  <c r="F510" i="8" s="1"/>
  <c r="F27" i="8" a="1"/>
  <c r="F27" i="8" s="1"/>
  <c r="F23" i="8" a="1"/>
  <c r="F23" i="8" s="1"/>
  <c r="F477" i="8" a="1"/>
  <c r="F477" i="8" s="1"/>
  <c r="F473" i="8" a="1"/>
  <c r="F473" i="8" s="1"/>
  <c r="F411" i="8" a="1"/>
  <c r="F411" i="8" s="1"/>
  <c r="F407" i="8" a="1"/>
  <c r="F407" i="8" s="1"/>
  <c r="F69" i="8" a="1"/>
  <c r="F69" i="8" s="1"/>
  <c r="F65" i="8" a="1"/>
  <c r="F65" i="8" s="1"/>
  <c r="F61" i="8" a="1"/>
  <c r="F61" i="8" s="1"/>
  <c r="F57" i="8" a="1"/>
  <c r="F57" i="8" s="1"/>
  <c r="F558" i="8" a="1"/>
  <c r="F558" i="8" s="1"/>
  <c r="F554" i="8" a="1"/>
  <c r="F554" i="8" s="1"/>
  <c r="F301" i="8" a="1"/>
  <c r="F301" i="8" s="1"/>
  <c r="F296" i="8" a="1"/>
  <c r="F296" i="8" s="1"/>
  <c r="F340" i="8" a="1"/>
  <c r="F340" i="8" s="1"/>
  <c r="F336" i="8" a="1"/>
  <c r="F336" i="8" s="1"/>
  <c r="F83" i="8" a="1"/>
  <c r="F83" i="8" s="1"/>
  <c r="F76" i="8" a="1"/>
  <c r="F76" i="8" s="1"/>
  <c r="F493" i="8" a="1"/>
  <c r="F493" i="8" s="1"/>
  <c r="F489" i="8" a="1"/>
  <c r="F489" i="8" s="1"/>
  <c r="F485" i="8" a="1"/>
  <c r="F485" i="8" s="1"/>
  <c r="F481" i="8" a="1"/>
  <c r="F481" i="8" s="1"/>
  <c r="F501" i="8" a="1"/>
  <c r="F501" i="8" s="1"/>
  <c r="F497" i="8" a="1"/>
  <c r="F497" i="8" s="1"/>
  <c r="F122" i="8" a="1"/>
  <c r="F122" i="8" s="1"/>
  <c r="F119" i="8" a="1"/>
  <c r="F119" i="8" s="1"/>
  <c r="F50" i="8" a="1"/>
  <c r="F50" i="8" s="1"/>
  <c r="F51" i="8" a="1"/>
  <c r="F51" i="8" s="1"/>
  <c r="F46" i="8" a="1"/>
  <c r="F46" i="8" s="1"/>
  <c r="F168" i="8" a="1"/>
  <c r="F168" i="8" s="1"/>
  <c r="F164" i="8" a="1"/>
  <c r="F164" i="8" s="1"/>
  <c r="F160" i="8" a="1"/>
  <c r="F160" i="8" s="1"/>
  <c r="F156" i="8" a="1"/>
  <c r="F156" i="8" s="1"/>
  <c r="F152" i="8" a="1"/>
  <c r="F152" i="8" s="1"/>
  <c r="F387" i="8" a="1"/>
  <c r="F387" i="8" s="1"/>
  <c r="F379" i="8" a="1"/>
  <c r="F379" i="8" s="1"/>
  <c r="F374" i="8" a="1"/>
  <c r="F374" i="8" s="1"/>
  <c r="F367" i="8" a="1"/>
  <c r="F367" i="8" s="1"/>
  <c r="F385" i="8" a="1"/>
  <c r="F385" i="8" s="1"/>
  <c r="F377" i="8" a="1"/>
  <c r="F377" i="8" s="1"/>
  <c r="F368" i="8" a="1"/>
  <c r="F368" i="8" s="1"/>
  <c r="F272" i="8" a="1"/>
  <c r="F272" i="8" s="1"/>
  <c r="F264" i="8" a="1"/>
  <c r="F264" i="8" s="1"/>
  <c r="F256" i="8" a="1"/>
  <c r="F256" i="8" s="1"/>
  <c r="F249" i="8" a="1"/>
  <c r="F249" i="8" s="1"/>
  <c r="F326" i="8" a="1"/>
  <c r="F326" i="8" s="1"/>
  <c r="F426" i="8" a="1"/>
  <c r="F426" i="8" s="1"/>
  <c r="F400" i="8" a="1"/>
  <c r="F400" i="8" s="1"/>
  <c r="F352" i="8" a="1"/>
  <c r="F352" i="8" s="1"/>
  <c r="F348" i="8" a="1"/>
  <c r="F348" i="8" s="1"/>
  <c r="F345" i="8" a="1"/>
  <c r="F345" i="8" s="1"/>
  <c r="F291" i="8" a="1"/>
  <c r="F291" i="8" s="1"/>
  <c r="F283" i="8" a="1"/>
  <c r="F283" i="8" s="1"/>
  <c r="F275" i="8" a="1"/>
  <c r="F275" i="8" s="1"/>
  <c r="F271" i="8" a="1"/>
  <c r="F271" i="8" s="1"/>
  <c r="F263" i="8" a="1"/>
  <c r="F263" i="8" s="1"/>
  <c r="F234" i="8" a="1"/>
  <c r="F234" i="8" s="1"/>
  <c r="F220" i="8" a="1"/>
  <c r="F220" i="8" s="1"/>
  <c r="F216" i="8" a="1"/>
  <c r="F216" i="8" s="1"/>
  <c r="F197" i="8" a="1"/>
  <c r="F197" i="8" s="1"/>
  <c r="F193" i="8" a="1"/>
  <c r="F193" i="8" s="1"/>
  <c r="F189" i="8" a="1"/>
  <c r="F189" i="8" s="1"/>
  <c r="F185" i="8" a="1"/>
  <c r="F185" i="8" s="1"/>
  <c r="F181" i="8" a="1"/>
  <c r="F181" i="8" s="1"/>
  <c r="F148" i="8" a="1"/>
  <c r="F148" i="8" s="1"/>
  <c r="F132" i="8" a="1"/>
  <c r="F132" i="8" s="1"/>
  <c r="F128" i="8" a="1"/>
  <c r="F128" i="8" s="1"/>
  <c r="F550" i="8" a="1"/>
  <c r="F550" i="8" s="1"/>
  <c r="F546" i="8" a="1"/>
  <c r="F546" i="8" s="1"/>
  <c r="F507" i="8" a="1"/>
  <c r="F507" i="8" s="1"/>
  <c r="F504" i="8" a="1"/>
  <c r="F504" i="8" s="1"/>
  <c r="F399" i="8" a="1"/>
  <c r="F399" i="8" s="1"/>
  <c r="F347" i="8" a="1"/>
  <c r="F347" i="8" s="1"/>
  <c r="F344" i="8" a="1"/>
  <c r="F344" i="8" s="1"/>
  <c r="F290" i="8" a="1"/>
  <c r="F290" i="8" s="1"/>
  <c r="F286" i="8" a="1"/>
  <c r="F286" i="8" s="1"/>
  <c r="F274" i="8" a="1"/>
  <c r="F274" i="8" s="1"/>
  <c r="F261" i="8" a="1"/>
  <c r="F261" i="8" s="1"/>
  <c r="F237" i="8" a="1"/>
  <c r="F237" i="8" s="1"/>
  <c r="F233" i="8" a="1"/>
  <c r="F233" i="8" s="1"/>
  <c r="F219" i="8" a="1"/>
  <c r="F219" i="8" s="1"/>
  <c r="F215" i="8" a="1"/>
  <c r="F215" i="8" s="1"/>
  <c r="F196" i="8" a="1"/>
  <c r="F196" i="8" s="1"/>
  <c r="F192" i="8" a="1"/>
  <c r="F192" i="8" s="1"/>
  <c r="F188" i="8" a="1"/>
  <c r="F188" i="8" s="1"/>
  <c r="F184" i="8" a="1"/>
  <c r="F184" i="8" s="1"/>
  <c r="F180" i="8" a="1"/>
  <c r="F180" i="8" s="1"/>
  <c r="F131" i="8" a="1"/>
  <c r="F131" i="8" s="1"/>
  <c r="F127" i="8" a="1"/>
  <c r="F127" i="8" s="1"/>
  <c r="F323" i="8" a="1"/>
  <c r="F323" i="8" s="1"/>
  <c r="F318" i="8" a="1"/>
  <c r="F318" i="8" s="1"/>
  <c r="F314" i="8" a="1"/>
  <c r="F314" i="8" s="1"/>
  <c r="F423" i="8" a="1"/>
  <c r="F423" i="8" s="1"/>
  <c r="F321" i="8" a="1"/>
  <c r="F321" i="8" s="1"/>
  <c r="F317" i="8" a="1"/>
  <c r="F317" i="8" s="1"/>
  <c r="F103" i="4" a="1"/>
  <c r="F103" i="4" s="1"/>
  <c r="F160" i="4" a="1"/>
  <c r="F160" i="4" s="1"/>
  <c r="F117" i="4" a="1"/>
  <c r="F117" i="4" s="1"/>
  <c r="E116" i="4" s="1" a="1"/>
  <c r="E116" i="4" s="1"/>
  <c r="F29" i="4" a="1"/>
  <c r="F29" i="4" s="1"/>
  <c r="F86" i="4" a="1"/>
  <c r="F86" i="4" s="1"/>
  <c r="F68" i="4" a="1"/>
  <c r="F68" i="4" s="1"/>
  <c r="E114" i="4" s="1" a="1"/>
  <c r="E114" i="4" s="1"/>
  <c r="F104" i="4" a="1"/>
  <c r="F104" i="4" s="1"/>
  <c r="F161" i="4" a="1"/>
  <c r="F161" i="4" s="1"/>
  <c r="F78" i="4" a="1"/>
  <c r="F78" i="4" s="1"/>
  <c r="F87" i="4" a="1"/>
  <c r="F87" i="4" s="1"/>
  <c r="F147" i="4" a="1"/>
  <c r="F147" i="4" s="1"/>
  <c r="F118" i="4" a="1"/>
  <c r="F118" i="4" s="1"/>
  <c r="E177" i="4" s="1" a="1"/>
  <c r="E177" i="4" s="1"/>
  <c r="F196" i="4" a="1"/>
  <c r="F196" i="4" s="1"/>
  <c r="E57" i="4" s="1" a="1"/>
  <c r="E57" i="4" s="1"/>
  <c r="F162" i="4" a="1"/>
  <c r="F162" i="4" s="1"/>
  <c r="F105" i="4" a="1"/>
  <c r="F105" i="4" s="1"/>
  <c r="F88" i="4" a="1"/>
  <c r="F88" i="4" s="1"/>
  <c r="E34" i="4" s="1" a="1"/>
  <c r="E34" i="4" s="1"/>
  <c r="F69" i="4" a="1"/>
  <c r="F69" i="4" s="1"/>
  <c r="F119" i="4" a="1"/>
  <c r="F119" i="4" s="1"/>
  <c r="F148" i="4" a="1"/>
  <c r="F148" i="4" s="1"/>
  <c r="F120" i="4" a="1"/>
  <c r="F120" i="4" s="1"/>
  <c r="E58" i="4" s="1" a="1"/>
  <c r="E58" i="4" s="1"/>
  <c r="F19" i="4" a="1"/>
  <c r="F19" i="4" s="1"/>
  <c r="F106" i="4" a="1"/>
  <c r="F106" i="4" s="1"/>
  <c r="F197" i="4" a="1"/>
  <c r="F197" i="4" s="1"/>
  <c r="F89" i="4" a="1"/>
  <c r="F89" i="4" s="1"/>
  <c r="E35" i="4" s="1" a="1"/>
  <c r="E35" i="4" s="1"/>
  <c r="F79" i="4" a="1"/>
  <c r="F79" i="4" s="1"/>
  <c r="F70" i="4" a="1"/>
  <c r="F70" i="4" s="1"/>
  <c r="E59" i="4" s="1" a="1"/>
  <c r="E59" i="4" s="1"/>
  <c r="F163" i="4" a="1"/>
  <c r="F163" i="4" s="1"/>
  <c r="F121" i="4" a="1"/>
  <c r="F121" i="4" s="1"/>
  <c r="E179" i="4" s="1" a="1"/>
  <c r="E179" i="4" s="1"/>
  <c r="F198" i="4" a="1"/>
  <c r="F198" i="4" s="1"/>
  <c r="E36" i="4" s="1" a="1"/>
  <c r="E36" i="4" s="1"/>
  <c r="F151" i="4" a="1"/>
  <c r="F151" i="4" s="1"/>
  <c r="E151" i="4" s="1" a="1"/>
  <c r="E151" i="4" s="1"/>
  <c r="F8" i="4" a="1"/>
  <c r="F8" i="4" s="1"/>
  <c r="F164" i="4" a="1"/>
  <c r="F164" i="4" s="1"/>
  <c r="F107" i="4" a="1"/>
  <c r="F107" i="4" s="1"/>
  <c r="F165" i="4" a="1"/>
  <c r="F165" i="4" s="1"/>
  <c r="E180" i="4" s="1" a="1"/>
  <c r="E180" i="4" s="1"/>
  <c r="F80" i="4" a="1"/>
  <c r="F80" i="4" s="1"/>
  <c r="F152" i="4" a="1"/>
  <c r="F152" i="4" s="1"/>
  <c r="F9" i="4" a="1"/>
  <c r="F9" i="4" s="1"/>
  <c r="F122" i="4" a="1"/>
  <c r="F122" i="4" s="1"/>
  <c r="F20" i="4" a="1"/>
  <c r="F20" i="4" s="1"/>
  <c r="F199" i="4" a="1"/>
  <c r="F199" i="4" s="1"/>
  <c r="F108" i="4" a="1"/>
  <c r="F108" i="4" s="1"/>
  <c r="F10" i="4" a="1"/>
  <c r="F10" i="4" s="1"/>
  <c r="E61" i="4" s="1" a="1"/>
  <c r="E61" i="4" s="1"/>
  <c r="F71" i="4" a="1"/>
  <c r="F71" i="4" s="1"/>
  <c r="F153" i="4" a="1"/>
  <c r="F153" i="4" s="1"/>
  <c r="E153" i="4" s="1" a="1"/>
  <c r="E153" i="4" s="1"/>
  <c r="F81" i="4" a="1"/>
  <c r="F81" i="4" s="1"/>
  <c r="E38" i="4" s="1" a="1"/>
  <c r="E38" i="4" s="1"/>
  <c r="F123" i="4" a="1"/>
  <c r="F123" i="4" s="1"/>
  <c r="F11" i="4" a="1"/>
  <c r="F11" i="4" s="1"/>
  <c r="F12" i="4" a="1"/>
  <c r="F12" i="4" s="1"/>
  <c r="F124" i="4" a="1"/>
  <c r="F124" i="4" s="1"/>
  <c r="F21" i="4" a="1"/>
  <c r="F21" i="4" s="1"/>
  <c r="F154" i="4" a="1"/>
  <c r="F154" i="4" s="1"/>
  <c r="F166" i="4" a="1"/>
  <c r="F166" i="4" s="1"/>
  <c r="E39" i="4" s="1" a="1"/>
  <c r="E39" i="4" s="1"/>
  <c r="E64" i="4" a="1"/>
  <c r="E64" i="4" s="1"/>
  <c r="F200" i="4" a="1"/>
  <c r="F200" i="4" s="1"/>
  <c r="F90" i="4" a="1"/>
  <c r="F90" i="4" s="1"/>
  <c r="F13" i="4" a="1"/>
  <c r="F13" i="4" s="1"/>
  <c r="F167" i="4" a="1"/>
  <c r="F167" i="4" s="1"/>
  <c r="F109" i="4" a="1"/>
  <c r="F109" i="4" s="1"/>
  <c r="F82" i="4" a="1"/>
  <c r="F82" i="4" s="1"/>
  <c r="F72" i="4" a="1"/>
  <c r="F72" i="4" s="1"/>
  <c r="F14" i="4" a="1"/>
  <c r="F14" i="4" s="1"/>
  <c r="F125" i="4" a="1"/>
  <c r="F125" i="4" s="1"/>
  <c r="F91" i="4" a="1"/>
  <c r="F91" i="4" s="1"/>
  <c r="F201" i="4" a="1"/>
  <c r="F201" i="4" s="1"/>
  <c r="F92" i="4" a="1"/>
  <c r="F92" i="4" s="1"/>
  <c r="F155" i="4" a="1"/>
  <c r="F155" i="4" s="1"/>
  <c r="F168" i="4" a="1"/>
  <c r="F168" i="4" s="1"/>
  <c r="F22" i="4" a="1"/>
  <c r="F22" i="4" s="1"/>
  <c r="E115" i="4" s="1" a="1"/>
  <c r="E115" i="4" s="1"/>
  <c r="F110" i="4" a="1"/>
  <c r="F110" i="4" s="1"/>
  <c r="F83" i="4" a="1"/>
  <c r="F83" i="4" s="1"/>
  <c r="F73" i="4" a="1"/>
  <c r="F73" i="4" s="1"/>
  <c r="F93" i="4" a="1"/>
  <c r="F93" i="4" s="1"/>
  <c r="E41" i="4" s="1" a="1"/>
  <c r="E41" i="4" s="1"/>
  <c r="F15" i="4" a="1"/>
  <c r="F15" i="4" s="1"/>
  <c r="F169" i="4" a="1"/>
  <c r="F169" i="4" s="1"/>
  <c r="F74" i="4" a="1"/>
  <c r="F74" i="4" s="1"/>
  <c r="F202" i="4" a="1"/>
  <c r="F202" i="4" s="1"/>
  <c r="F94" i="4" a="1"/>
  <c r="F94" i="4" s="1"/>
  <c r="E67" i="4" s="1" a="1"/>
  <c r="E67" i="4" s="1"/>
  <c r="F126" i="4" a="1"/>
  <c r="F126" i="4" s="1"/>
  <c r="F30" i="4" a="1"/>
  <c r="F30" i="4" s="1"/>
  <c r="F23" i="4" a="1"/>
  <c r="F23" i="4" s="1"/>
  <c r="F16" i="4" a="1"/>
  <c r="F16" i="4" s="1"/>
  <c r="E42" i="4" s="1" a="1"/>
  <c r="E42" i="4" s="1"/>
  <c r="F156" i="4" a="1"/>
  <c r="F156" i="4" s="1"/>
  <c r="E156" i="4" s="1" a="1"/>
  <c r="E156" i="4" s="1"/>
  <c r="F170" i="4" a="1"/>
  <c r="F170" i="4" s="1"/>
  <c r="F111" i="4" a="1"/>
  <c r="F111" i="4" s="1"/>
  <c r="F25" i="4" a="1"/>
  <c r="F25" i="4" s="1"/>
  <c r="F203" i="4" a="1"/>
  <c r="F203" i="4" s="1"/>
  <c r="F171" i="4" a="1"/>
  <c r="F171" i="4" s="1"/>
  <c r="F157" i="4" a="1"/>
  <c r="F157" i="4" s="1"/>
  <c r="F26" i="4" a="1"/>
  <c r="F26" i="4" s="1"/>
  <c r="F17" i="4" a="1"/>
  <c r="F17" i="4" s="1"/>
  <c r="F112" i="4" a="1"/>
  <c r="F112" i="4" s="1"/>
  <c r="F84" i="4" a="1"/>
  <c r="F84" i="4" s="1"/>
  <c r="F95" i="4" a="1"/>
  <c r="F95" i="4" s="1"/>
  <c r="F75" i="4" a="1"/>
  <c r="F75" i="4" s="1"/>
  <c r="F127" i="4" a="1"/>
  <c r="F127" i="4" s="1"/>
  <c r="F18" i="4" a="1"/>
  <c r="F18" i="4" s="1"/>
  <c r="F158" i="4" a="1"/>
  <c r="F158" i="4" s="1"/>
  <c r="E158" i="4" s="1" a="1"/>
  <c r="E158" i="4" s="1"/>
  <c r="F172" i="4" a="1"/>
  <c r="F172" i="4" s="1"/>
  <c r="F204" i="4" a="1"/>
  <c r="F204" i="4" s="1"/>
  <c r="F159" i="4" a="1"/>
  <c r="F159" i="4" s="1"/>
  <c r="E159" i="4" s="1" a="1"/>
  <c r="E159" i="4" s="1"/>
  <c r="F27" i="4" a="1"/>
  <c r="F27" i="4" s="1"/>
  <c r="F24" i="4" a="1"/>
  <c r="F24" i="4" s="1"/>
  <c r="F76" i="4" a="1"/>
  <c r="F76" i="4" s="1"/>
  <c r="F128" i="4" a="1"/>
  <c r="F128" i="4" s="1"/>
  <c r="F113" i="4" a="1"/>
  <c r="F113" i="4" s="1"/>
  <c r="F173" i="4" a="1"/>
  <c r="F173" i="4" s="1"/>
  <c r="F205" i="4" a="1"/>
  <c r="F205" i="4" s="1"/>
  <c r="F28" i="4" a="1"/>
  <c r="F28" i="4" s="1"/>
  <c r="F77" i="4" a="1"/>
  <c r="F77" i="4" s="1"/>
  <c r="F85" i="4" a="1"/>
  <c r="F85" i="4" s="1"/>
  <c r="F46" i="4" a="1"/>
  <c r="F46" i="4" s="1"/>
  <c r="E45" i="4" s="1" a="1"/>
  <c r="E45" i="4" s="1"/>
  <c r="F47" i="4" a="1"/>
  <c r="F47" i="4" s="1"/>
  <c r="F48" i="4" a="1"/>
  <c r="F48" i="4" s="1"/>
  <c r="F49" i="4" a="1"/>
  <c r="F49" i="4" s="1"/>
  <c r="F50" i="4" a="1"/>
  <c r="F50" i="4" s="1"/>
  <c r="F51" i="4" a="1"/>
  <c r="F51" i="4" s="1"/>
  <c r="F52" i="4" a="1"/>
  <c r="F52" i="4" s="1"/>
  <c r="F54" i="4" a="1"/>
  <c r="F54" i="4" s="1"/>
  <c r="F55" i="4" a="1"/>
  <c r="F55" i="4" s="1"/>
  <c r="F53" i="4" a="1"/>
  <c r="F53" i="4" s="1"/>
  <c r="F129" i="4" a="1"/>
  <c r="F129" i="4" s="1"/>
  <c r="F131" i="4" a="1"/>
  <c r="F131" i="4" s="1"/>
  <c r="F130" i="4" a="1"/>
  <c r="F130" i="4" s="1"/>
  <c r="F133" i="4" a="1"/>
  <c r="F133" i="4" s="1"/>
  <c r="E37" i="4" s="1" a="1"/>
  <c r="E37" i="4" s="1"/>
  <c r="F132" i="4" a="1"/>
  <c r="F132" i="4" s="1"/>
  <c r="F134" i="4" a="1"/>
  <c r="F134" i="4" s="1"/>
  <c r="E63" i="4" s="1" a="1"/>
  <c r="E63" i="4" s="1"/>
  <c r="F135" i="4" a="1"/>
  <c r="F135" i="4" s="1"/>
  <c r="F136" i="4" a="1"/>
  <c r="F136" i="4" s="1"/>
  <c r="F137" i="4" a="1"/>
  <c r="F137" i="4" s="1"/>
  <c r="F138" i="4" a="1"/>
  <c r="F138" i="4" s="1"/>
  <c r="F139" i="4" a="1"/>
  <c r="F139" i="4" s="1"/>
  <c r="F140" i="4" a="1"/>
  <c r="F140" i="4" s="1"/>
  <c r="F141" i="4" a="1"/>
  <c r="F141" i="4" s="1"/>
  <c r="F142" i="4" a="1"/>
  <c r="F142" i="4" s="1"/>
  <c r="F143" i="4" a="1"/>
  <c r="F143" i="4" s="1"/>
  <c r="F144" i="4" a="1"/>
  <c r="F144" i="4" s="1"/>
  <c r="F146" i="4" a="1"/>
  <c r="F146" i="4" s="1"/>
  <c r="F145" i="4" a="1"/>
  <c r="F145" i="4" s="1"/>
  <c r="F96" i="4" a="1"/>
  <c r="F96" i="4" s="1"/>
  <c r="F97" i="4" a="1"/>
  <c r="F97" i="4" s="1"/>
  <c r="F98" i="4" a="1"/>
  <c r="F98" i="4" s="1"/>
  <c r="E62" i="4" s="1" a="1"/>
  <c r="E62" i="4" s="1"/>
  <c r="F99" i="4" a="1"/>
  <c r="F99" i="4" s="1"/>
  <c r="F100" i="4" a="1"/>
  <c r="F100" i="4" s="1"/>
  <c r="F101" i="4" a="1"/>
  <c r="F101" i="4" s="1"/>
  <c r="F102" i="4" a="1"/>
  <c r="F102" i="4" s="1"/>
  <c r="E102" i="4" s="1" a="1"/>
  <c r="E102" i="4" s="1"/>
  <c r="F185" i="4" a="1"/>
  <c r="F185" i="4" s="1"/>
  <c r="E176" i="4" s="1" a="1"/>
  <c r="E176" i="4" s="1"/>
  <c r="F186" i="4" a="1"/>
  <c r="F186" i="4" s="1"/>
  <c r="F187" i="4" a="1"/>
  <c r="F187" i="4" s="1"/>
  <c r="F188" i="4" a="1"/>
  <c r="F188" i="4" s="1"/>
  <c r="F189" i="4" a="1"/>
  <c r="F189" i="4" s="1"/>
  <c r="F190" i="4" a="1"/>
  <c r="F190" i="4" s="1"/>
  <c r="F191" i="4" a="1"/>
  <c r="F191" i="4" s="1"/>
  <c r="F192" i="4" a="1"/>
  <c r="F192" i="4" s="1"/>
  <c r="E183" i="4" s="1" a="1"/>
  <c r="E183" i="4" s="1"/>
  <c r="F193" i="4" a="1"/>
  <c r="F193" i="4" s="1"/>
  <c r="F194" i="4" a="1"/>
  <c r="F194" i="4" s="1"/>
  <c r="F195" i="4" a="1"/>
  <c r="F195" i="4" s="1"/>
  <c r="E149" i="4" l="1" a="1"/>
  <c r="E149" i="4" s="1"/>
  <c r="E152" i="4" a="1"/>
  <c r="E152" i="4" s="1"/>
  <c r="E43" i="4" a="1"/>
  <c r="E43" i="4" s="1"/>
  <c r="E157" i="4" a="1"/>
  <c r="E157" i="4" s="1"/>
  <c r="E154" i="4" a="1"/>
  <c r="E154" i="4" s="1"/>
  <c r="E155" i="4" a="1"/>
  <c r="E155" i="4" s="1"/>
  <c r="E181" i="4" a="1"/>
  <c r="E181" i="4" s="1"/>
  <c r="E150" i="4" a="1"/>
  <c r="E150" i="4" s="1"/>
  <c r="E103" i="4" a="1"/>
  <c r="E103" i="4" s="1"/>
  <c r="E184" i="4" a="1"/>
  <c r="E184" i="4" s="1"/>
  <c r="E66" i="4" a="1"/>
  <c r="E66" i="4" s="1"/>
  <c r="E33" i="4" a="1"/>
  <c r="E33" i="4" s="1"/>
  <c r="E56" i="4" a="1"/>
  <c r="E56" i="4" s="1"/>
  <c r="E40" i="4" a="1"/>
  <c r="E40" i="4" s="1"/>
  <c r="E182" i="4" a="1"/>
  <c r="E182" i="4" s="1"/>
  <c r="E195" i="4" a="1"/>
  <c r="E195" i="4" s="1"/>
  <c r="E113" i="4" a="1"/>
  <c r="E113" i="4" s="1"/>
  <c r="E117" i="4" a="1"/>
  <c r="E117" i="4" s="1"/>
  <c r="E44" i="4" a="1"/>
  <c r="E44" i="4" s="1"/>
  <c r="E28" i="4" a="1"/>
  <c r="E28" i="4" s="1"/>
  <c r="E174" i="4" a="1"/>
  <c r="E174" i="4" s="1"/>
  <c r="E175" i="4" a="1"/>
  <c r="E175" i="4" s="1"/>
  <c r="E70" i="4" a="1"/>
  <c r="E70" i="4" s="1"/>
  <c r="E197" i="4" a="1"/>
  <c r="E197" i="4" s="1"/>
  <c r="E145" i="4" a="1"/>
  <c r="E145" i="4" s="1"/>
  <c r="E91" i="4" a="1"/>
  <c r="E91" i="4" s="1"/>
  <c r="E166" i="4" a="1"/>
  <c r="E166" i="4" s="1"/>
  <c r="E55" i="4" a="1"/>
  <c r="E55" i="4" s="1"/>
  <c r="E82" i="4" a="1"/>
  <c r="E82" i="4" s="1"/>
  <c r="E199" i="4" a="1"/>
  <c r="E199" i="4" s="1"/>
  <c r="E164" i="4" a="1"/>
  <c r="E164" i="4" s="1"/>
  <c r="E140" i="4" a="1"/>
  <c r="E140" i="4" s="1"/>
  <c r="E128" i="4" a="1"/>
  <c r="E128" i="4" s="1"/>
  <c r="E130" i="4" a="1"/>
  <c r="E130" i="4" s="1"/>
  <c r="E105" i="4" a="1"/>
  <c r="E105" i="4" s="1"/>
  <c r="E118" i="4" a="1"/>
  <c r="E118" i="4" s="1"/>
  <c r="E161" i="4" a="1"/>
  <c r="E161" i="4" s="1"/>
  <c r="E86" i="4" a="1"/>
  <c r="E86" i="4" s="1"/>
  <c r="E148" i="4" a="1"/>
  <c r="E148" i="4" s="1"/>
  <c r="E160" i="4" a="1"/>
  <c r="E160" i="4" s="1"/>
  <c r="E110" i="4" a="1"/>
  <c r="E110" i="4" s="1"/>
  <c r="E17" i="4" a="1"/>
  <c r="E17" i="4" s="1"/>
  <c r="E171" i="4" a="1"/>
  <c r="E171" i="4" s="1"/>
  <c r="E23" i="4" a="1"/>
  <c r="E23" i="4" s="1"/>
  <c r="E202" i="4" a="1"/>
  <c r="E202" i="4" s="1"/>
  <c r="E93" i="4" a="1"/>
  <c r="E93" i="4" s="1"/>
  <c r="E139" i="4" a="1"/>
  <c r="E139" i="4" s="1"/>
  <c r="E135" i="4" a="1"/>
  <c r="E135" i="4" s="1"/>
  <c r="E142" i="4" a="1"/>
  <c r="E142" i="4" s="1"/>
  <c r="E54" i="4" a="1"/>
  <c r="E54" i="4" s="1"/>
  <c r="E90" i="4" a="1"/>
  <c r="E90" i="4" s="1"/>
  <c r="E46" i="4" a="1"/>
  <c r="E46" i="4" s="1"/>
  <c r="E205" i="4" a="1"/>
  <c r="E205" i="4" s="1"/>
  <c r="E141" i="4" a="1"/>
  <c r="E141" i="4" s="1"/>
  <c r="E137" i="4" a="1"/>
  <c r="E137" i="4" s="1"/>
  <c r="E132" i="4" a="1"/>
  <c r="E132" i="4" s="1"/>
  <c r="E129" i="4" a="1"/>
  <c r="E129" i="4" s="1"/>
  <c r="E12" i="4" a="1"/>
  <c r="E12" i="4" s="1"/>
  <c r="E50" i="4" a="1"/>
  <c r="E50" i="4" s="1"/>
  <c r="E193" i="4" a="1"/>
  <c r="E193" i="4" s="1"/>
  <c r="E189" i="4" a="1"/>
  <c r="E189" i="4" s="1"/>
  <c r="E138" i="4" a="1"/>
  <c r="E138" i="4" s="1"/>
  <c r="E134" i="4" a="1"/>
  <c r="E134" i="4" s="1"/>
  <c r="E131" i="4" a="1"/>
  <c r="E131" i="4" s="1"/>
  <c r="E85" i="4" a="1"/>
  <c r="E85" i="4" s="1"/>
  <c r="E127" i="4" a="1"/>
  <c r="E127" i="4" s="1"/>
  <c r="E125" i="4" a="1"/>
  <c r="E125" i="4" s="1"/>
  <c r="E198" i="4" a="1"/>
  <c r="E198" i="4" s="1"/>
  <c r="E106" i="4" a="1"/>
  <c r="E106" i="4" s="1"/>
  <c r="E119" i="4" a="1"/>
  <c r="E119" i="4" s="1"/>
  <c r="E162" i="4" a="1"/>
  <c r="E162" i="4" s="1"/>
  <c r="E147" i="4" a="1"/>
  <c r="E147" i="4" s="1"/>
  <c r="E104" i="4" a="1"/>
  <c r="E104" i="4" s="1"/>
  <c r="E29" i="4" a="1"/>
  <c r="E29" i="4" s="1"/>
  <c r="E25" i="4" a="1"/>
  <c r="E25" i="4" s="1"/>
  <c r="E136" i="4" a="1"/>
  <c r="E136" i="4" s="1"/>
  <c r="E185" i="4" a="1"/>
  <c r="E185" i="4" s="1"/>
  <c r="E146" i="4" a="1"/>
  <c r="E146" i="4" s="1"/>
  <c r="E99" i="4" a="1"/>
  <c r="E99" i="4" s="1"/>
  <c r="E192" i="4" a="1"/>
  <c r="E192" i="4" s="1"/>
  <c r="E188" i="4" a="1"/>
  <c r="E188" i="4" s="1"/>
  <c r="E98" i="4" a="1"/>
  <c r="E98" i="4" s="1"/>
  <c r="E203" i="4" a="1"/>
  <c r="E203" i="4" s="1"/>
  <c r="E30" i="4" a="1"/>
  <c r="E30" i="4" s="1"/>
  <c r="E22" i="4" a="1"/>
  <c r="E22" i="4" s="1"/>
  <c r="E191" i="4" a="1"/>
  <c r="E191" i="4" s="1"/>
  <c r="E187" i="4" a="1"/>
  <c r="E187" i="4" s="1"/>
  <c r="E101" i="4" a="1"/>
  <c r="E101" i="4" s="1"/>
  <c r="E97" i="4" a="1"/>
  <c r="E97" i="4" s="1"/>
  <c r="E144" i="4" a="1"/>
  <c r="E144" i="4" s="1"/>
  <c r="E133" i="4" a="1"/>
  <c r="E133" i="4" s="1"/>
  <c r="E194" i="4" a="1"/>
  <c r="E194" i="4" s="1"/>
  <c r="E190" i="4" a="1"/>
  <c r="E190" i="4" s="1"/>
  <c r="E186" i="4" a="1"/>
  <c r="E186" i="4" s="1"/>
  <c r="E100" i="4" a="1"/>
  <c r="E100" i="4" s="1"/>
  <c r="E96" i="4" a="1"/>
  <c r="E96" i="4" s="1"/>
  <c r="E143" i="4" a="1"/>
  <c r="E143" i="4" s="1"/>
  <c r="E53" i="4" a="1"/>
  <c r="E53" i="4" s="1"/>
  <c r="E51" i="4" a="1"/>
  <c r="E51" i="4" s="1"/>
  <c r="E47" i="4" a="1"/>
  <c r="E47" i="4" s="1"/>
  <c r="E27" i="4" a="1"/>
  <c r="E27" i="4" s="1"/>
  <c r="E95" i="4" a="1"/>
  <c r="E95" i="4" s="1"/>
  <c r="E112" i="4" a="1"/>
  <c r="E112" i="4" s="1"/>
  <c r="E111" i="4" a="1"/>
  <c r="E111" i="4" s="1"/>
  <c r="E94" i="4" a="1"/>
  <c r="E94" i="4" s="1"/>
  <c r="E15" i="4" a="1"/>
  <c r="E15" i="4" s="1"/>
  <c r="E83" i="4" a="1"/>
  <c r="E83" i="4" s="1"/>
  <c r="E168" i="4" a="1"/>
  <c r="E168" i="4" s="1"/>
  <c r="E201" i="4" a="1"/>
  <c r="E201" i="4" s="1"/>
  <c r="E72" i="4" a="1"/>
  <c r="E72" i="4" s="1"/>
  <c r="E13" i="4" a="1"/>
  <c r="E13" i="4" s="1"/>
  <c r="E124" i="4" a="1"/>
  <c r="E124" i="4" s="1"/>
  <c r="E81" i="4" a="1"/>
  <c r="E81" i="4" s="1"/>
  <c r="E108" i="4" a="1"/>
  <c r="E108" i="4" s="1"/>
  <c r="E9" i="4" a="1"/>
  <c r="E9" i="4" s="1"/>
  <c r="E107" i="4" a="1"/>
  <c r="E107" i="4" s="1"/>
  <c r="E163" i="4" a="1"/>
  <c r="E163" i="4" s="1"/>
  <c r="E89" i="4" a="1"/>
  <c r="E89" i="4" s="1"/>
  <c r="E120" i="4" a="1"/>
  <c r="E120" i="4" s="1"/>
  <c r="E88" i="4" a="1"/>
  <c r="E88" i="4" s="1"/>
  <c r="E78" i="4" a="1"/>
  <c r="E78" i="4" s="1"/>
  <c r="E76" i="4" a="1"/>
  <c r="E76" i="4" s="1"/>
  <c r="E204" i="4" a="1"/>
  <c r="E204" i="4" s="1"/>
  <c r="E74" i="4" a="1"/>
  <c r="E74" i="4" s="1"/>
  <c r="E73" i="4" a="1"/>
  <c r="E73" i="4" s="1"/>
  <c r="E170" i="4" a="1"/>
  <c r="E170" i="4" s="1"/>
  <c r="E49" i="4" a="1"/>
  <c r="E49" i="4" s="1"/>
  <c r="E109" i="4" a="1"/>
  <c r="E109" i="4" s="1"/>
  <c r="E200" i="4" a="1"/>
  <c r="E200" i="4" s="1"/>
  <c r="E11" i="4" a="1"/>
  <c r="E11" i="4" s="1"/>
  <c r="E71" i="4" a="1"/>
  <c r="E71" i="4" s="1"/>
  <c r="E20" i="4" a="1"/>
  <c r="E20" i="4" s="1"/>
  <c r="E80" i="4" a="1"/>
  <c r="E80" i="4" s="1"/>
  <c r="E52" i="4" a="1"/>
  <c r="E52" i="4" s="1"/>
  <c r="E48" i="4" a="1"/>
  <c r="E48" i="4" s="1"/>
  <c r="E77" i="4" a="1"/>
  <c r="E77" i="4" s="1"/>
  <c r="E173" i="4" a="1"/>
  <c r="E173" i="4" s="1"/>
  <c r="E24" i="4" a="1"/>
  <c r="E24" i="4" s="1"/>
  <c r="E172" i="4" a="1"/>
  <c r="E172" i="4" s="1"/>
  <c r="E75" i="4" a="1"/>
  <c r="E75" i="4" s="1"/>
  <c r="E84" i="4" a="1"/>
  <c r="E84" i="4" s="1"/>
  <c r="E26" i="4" a="1"/>
  <c r="E26" i="4" s="1"/>
  <c r="E16" i="4" a="1"/>
  <c r="E16" i="4" s="1"/>
  <c r="E126" i="4" a="1"/>
  <c r="E126" i="4" s="1"/>
  <c r="E169" i="4" a="1"/>
  <c r="E169" i="4" s="1"/>
  <c r="E92" i="4" a="1"/>
  <c r="E92" i="4" s="1"/>
  <c r="E14" i="4" a="1"/>
  <c r="E14" i="4" s="1"/>
  <c r="E167" i="4" a="1"/>
  <c r="E167" i="4" s="1"/>
  <c r="E21" i="4" a="1"/>
  <c r="E21" i="4" s="1"/>
  <c r="E123" i="4" a="1"/>
  <c r="E123" i="4" s="1"/>
  <c r="E10" i="4" a="1"/>
  <c r="E10" i="4" s="1"/>
  <c r="E122" i="4" a="1"/>
  <c r="E122" i="4" s="1"/>
  <c r="E165" i="4" a="1"/>
  <c r="E165" i="4" s="1"/>
  <c r="E8" i="4" a="1"/>
  <c r="E8" i="4" s="1"/>
  <c r="E121" i="4" a="1"/>
  <c r="E121" i="4" s="1"/>
  <c r="E79" i="4" a="1"/>
  <c r="E79" i="4" s="1"/>
  <c r="E19" i="4" a="1"/>
  <c r="E19" i="4" s="1"/>
  <c r="E69" i="4" a="1"/>
  <c r="E69" i="4" s="1"/>
  <c r="E196" i="4" a="1"/>
  <c r="E196" i="4" s="1"/>
  <c r="E87" i="4" a="1"/>
  <c r="E87" i="4" s="1"/>
  <c r="E68" i="4" a="1"/>
  <c r="E68" i="4" s="1"/>
  <c r="X416" i="8" a="1"/>
  <c r="X416" i="8" s="1"/>
  <c r="X415" i="8" a="1"/>
  <c r="X415" i="8" s="1"/>
  <c r="Z415" i="8" s="1"/>
  <c r="AA415" i="8" s="1"/>
  <c r="X414" i="8" a="1"/>
  <c r="X414" i="8" s="1"/>
  <c r="Z414" i="8" s="1"/>
  <c r="AA414" i="8" s="1"/>
  <c r="X412" i="8" a="1"/>
  <c r="X412" i="8" s="1"/>
  <c r="Z412" i="8" s="1"/>
  <c r="AA412" i="8" s="1"/>
  <c r="X428" i="8" a="1"/>
  <c r="X428" i="8" s="1"/>
  <c r="Z428" i="8" s="1"/>
  <c r="AA428" i="8" s="1"/>
  <c r="X413" i="8" a="1"/>
  <c r="X413" i="8" s="1"/>
  <c r="Z413" i="8" s="1"/>
  <c r="AA413" i="8" s="1"/>
  <c r="X422" i="8" a="1"/>
  <c r="X422" i="8" s="1"/>
  <c r="Z422" i="8" s="1"/>
  <c r="AA422" i="8" s="1"/>
  <c r="X420" i="8" a="1"/>
  <c r="X420" i="8" s="1"/>
  <c r="Z420" i="8" s="1"/>
  <c r="AA420" i="8" s="1"/>
  <c r="X427" i="8" a="1"/>
  <c r="X427" i="8" s="1"/>
  <c r="Z427" i="8" s="1"/>
  <c r="AA427" i="8" s="1"/>
  <c r="X426" i="8" a="1"/>
  <c r="X426" i="8" s="1"/>
  <c r="Z426" i="8" s="1"/>
  <c r="AA426" i="8" s="1"/>
  <c r="X425" i="8" a="1"/>
  <c r="X425" i="8" s="1"/>
  <c r="Z425" i="8" s="1"/>
  <c r="AA425" i="8" s="1"/>
  <c r="X424" i="8" a="1"/>
  <c r="X424" i="8" s="1"/>
  <c r="Z424" i="8" s="1"/>
  <c r="AA424" i="8" s="1"/>
  <c r="X423" i="8" a="1"/>
  <c r="X423" i="8" s="1"/>
  <c r="Z423" i="8" s="1"/>
  <c r="AA423" i="8" s="1"/>
  <c r="X314" i="8" a="1"/>
  <c r="X314" i="8" s="1"/>
  <c r="X315" i="8" a="1"/>
  <c r="X315" i="8" s="1"/>
  <c r="X316" i="8" a="1"/>
  <c r="X316" i="8" s="1"/>
  <c r="Z316" i="8" s="1"/>
  <c r="AA316" i="8" s="1"/>
  <c r="X317" i="8" a="1"/>
  <c r="X317" i="8" s="1"/>
  <c r="Z317" i="8" s="1"/>
  <c r="AA317" i="8" s="1"/>
  <c r="X318" i="8" a="1"/>
  <c r="X318" i="8" s="1"/>
  <c r="Z318" i="8" s="1"/>
  <c r="AA318" i="8" s="1"/>
  <c r="X319" i="8" a="1"/>
  <c r="X319" i="8" s="1"/>
  <c r="Z319" i="8" s="1"/>
  <c r="AA319" i="8" s="1"/>
  <c r="X320" i="8" a="1"/>
  <c r="X320" i="8" s="1"/>
  <c r="Z320" i="8" s="1"/>
  <c r="AA320" i="8" s="1"/>
  <c r="X321" i="8" a="1"/>
  <c r="X321" i="8" s="1"/>
  <c r="Z321" i="8" s="1"/>
  <c r="AA321" i="8" s="1"/>
  <c r="X323" i="8" a="1"/>
  <c r="X323" i="8" s="1"/>
  <c r="Z323" i="8" s="1"/>
  <c r="AA323" i="8" s="1"/>
  <c r="X324" i="8" a="1"/>
  <c r="X324" i="8" s="1"/>
  <c r="Z324" i="8" s="1"/>
  <c r="AA324" i="8" s="1"/>
  <c r="X325" i="8" a="1"/>
  <c r="X325" i="8" s="1"/>
  <c r="Z325" i="8" s="1"/>
  <c r="AA325" i="8" s="1"/>
  <c r="X326" i="8" a="1"/>
  <c r="X326" i="8" s="1"/>
  <c r="Z326" i="8" s="1"/>
  <c r="AA326" i="8" s="1"/>
  <c r="X244" i="8" a="1"/>
  <c r="X244" i="8" s="1"/>
  <c r="Z244" i="8" s="1"/>
  <c r="AA244" i="8" s="1"/>
  <c r="X247" i="8" a="1"/>
  <c r="X247" i="8" s="1"/>
  <c r="Z247" i="8" s="1"/>
  <c r="AA247" i="8" s="1"/>
  <c r="X249" i="8" a="1"/>
  <c r="X249" i="8" s="1"/>
  <c r="Z249" i="8" s="1"/>
  <c r="AA249" i="8" s="1"/>
  <c r="X250" i="8" a="1"/>
  <c r="X250" i="8" s="1"/>
  <c r="Z250" i="8" s="1"/>
  <c r="AA250" i="8" s="1"/>
  <c r="X252" i="8" a="1"/>
  <c r="X252" i="8" s="1"/>
  <c r="Z252" i="8" s="1"/>
  <c r="AA252" i="8" s="1"/>
  <c r="X254" i="8" a="1"/>
  <c r="X254" i="8" s="1"/>
  <c r="Z254" i="8" s="1"/>
  <c r="AA254" i="8" s="1"/>
  <c r="X256" i="8" a="1"/>
  <c r="X256" i="8" s="1"/>
  <c r="Z256" i="8" s="1"/>
  <c r="AA256" i="8" s="1"/>
  <c r="X258" i="8" a="1"/>
  <c r="X258" i="8" s="1"/>
  <c r="Z258" i="8" s="1"/>
  <c r="AA258" i="8" s="1"/>
  <c r="X260" i="8" a="1"/>
  <c r="X260" i="8" s="1"/>
  <c r="Z260" i="8" s="1"/>
  <c r="AA260" i="8" s="1"/>
  <c r="X262" i="8" a="1"/>
  <c r="X262" i="8" s="1"/>
  <c r="Z262" i="8" s="1"/>
  <c r="AA262" i="8" s="1"/>
  <c r="X264" i="8" a="1"/>
  <c r="X264" i="8" s="1"/>
  <c r="Z264" i="8" s="1"/>
  <c r="AA264" i="8" s="1"/>
  <c r="X266" i="8" a="1"/>
  <c r="X266" i="8" s="1"/>
  <c r="Z266" i="8" s="1"/>
  <c r="AA266" i="8" s="1"/>
  <c r="X268" i="8" a="1"/>
  <c r="X268" i="8" s="1"/>
  <c r="Z268" i="8" s="1"/>
  <c r="AA268" i="8" s="1"/>
  <c r="X270" i="8" a="1"/>
  <c r="X270" i="8" s="1"/>
  <c r="Z270" i="8" s="1"/>
  <c r="AA270" i="8" s="1"/>
  <c r="X272" i="8" a="1"/>
  <c r="X272" i="8" s="1"/>
  <c r="Z272" i="8" s="1"/>
  <c r="AA272" i="8" s="1"/>
  <c r="X363" i="8" a="1"/>
  <c r="X363" i="8" s="1"/>
  <c r="Z363" i="8" s="1"/>
  <c r="AA363" i="8" s="1"/>
  <c r="X365" i="8" a="1"/>
  <c r="X365" i="8" s="1"/>
  <c r="Z365" i="8" s="1"/>
  <c r="AA365" i="8" s="1"/>
  <c r="X576" i="8" a="1"/>
  <c r="X576" i="8" s="1"/>
  <c r="W576" i="8" s="1"/>
  <c r="X504" i="8" a="1"/>
  <c r="X504" i="8" s="1"/>
  <c r="X505" i="8" a="1"/>
  <c r="X505" i="8" s="1"/>
  <c r="X506" i="8" a="1"/>
  <c r="X506" i="8" s="1"/>
  <c r="Z506" i="8" s="1"/>
  <c r="AA506" i="8" s="1"/>
  <c r="X507" i="8" a="1"/>
  <c r="X507" i="8" s="1"/>
  <c r="Z507" i="8" s="1"/>
  <c r="AA507" i="8" s="1"/>
  <c r="X508" i="8" a="1"/>
  <c r="X508" i="8" s="1"/>
  <c r="Z508" i="8" s="1"/>
  <c r="AA508" i="8" s="1"/>
  <c r="X509" i="8" a="1"/>
  <c r="X509" i="8" s="1"/>
  <c r="Z509" i="8" s="1"/>
  <c r="AA509" i="8" s="1"/>
  <c r="X432" i="8" a="1"/>
  <c r="X432" i="8" s="1"/>
  <c r="Z432" i="8" s="1"/>
  <c r="AA432" i="8" s="1"/>
  <c r="X421" i="8" a="1"/>
  <c r="X421" i="8" s="1"/>
  <c r="X419" i="8" a="1"/>
  <c r="X419" i="8" s="1"/>
  <c r="X418" i="8" a="1"/>
  <c r="X418" i="8" s="1"/>
  <c r="X417" i="8" a="1"/>
  <c r="X417" i="8" s="1"/>
  <c r="W416" i="8" l="1"/>
  <c r="E416" i="8" s="1" a="1"/>
  <c r="E416" i="8" s="1"/>
  <c r="Z416" i="8"/>
  <c r="AA416" i="8" s="1"/>
  <c r="W417" i="8"/>
  <c r="E417" i="8" s="1" a="1"/>
  <c r="E417" i="8" s="1"/>
  <c r="Z417" i="8"/>
  <c r="AA417" i="8" s="1"/>
  <c r="W315" i="8"/>
  <c r="E315" i="8" s="1" a="1"/>
  <c r="E315" i="8" s="1"/>
  <c r="Z315" i="8"/>
  <c r="AA315" i="8" s="1"/>
  <c r="W505" i="8"/>
  <c r="E505" i="8" s="1" a="1"/>
  <c r="E505" i="8" s="1"/>
  <c r="Z505" i="8"/>
  <c r="AA505" i="8" s="1"/>
  <c r="W314" i="8"/>
  <c r="E314" i="8" s="1" a="1"/>
  <c r="E314" i="8" s="1"/>
  <c r="Z314" i="8"/>
  <c r="AA314" i="8" s="1"/>
  <c r="W421" i="8"/>
  <c r="E421" i="8" s="1" a="1"/>
  <c r="E421" i="8" s="1"/>
  <c r="Z421" i="8"/>
  <c r="AA421" i="8" s="1"/>
  <c r="E576" i="8" a="1"/>
  <c r="E576" i="8" s="1"/>
  <c r="Z576" i="8"/>
  <c r="AA576" i="8" s="1"/>
  <c r="W418" i="8"/>
  <c r="E418" i="8" s="1" a="1"/>
  <c r="E418" i="8" s="1"/>
  <c r="Z418" i="8"/>
  <c r="AA418" i="8" s="1"/>
  <c r="W419" i="8"/>
  <c r="E419" i="8" s="1" a="1"/>
  <c r="E419" i="8" s="1"/>
  <c r="Z419" i="8"/>
  <c r="AA419" i="8" s="1"/>
  <c r="W504" i="8"/>
  <c r="E504" i="8" s="1" a="1"/>
  <c r="E504" i="8" s="1"/>
  <c r="Z504" i="8"/>
  <c r="AA504" i="8" s="1"/>
  <c r="W432" i="8"/>
  <c r="E432" i="8" a="1"/>
  <c r="E432" i="8" s="1"/>
  <c r="W506" i="8"/>
  <c r="E506" i="8" a="1"/>
  <c r="E506" i="8" s="1"/>
  <c r="W365" i="8"/>
  <c r="E365" i="8" a="1"/>
  <c r="E365" i="8" s="1"/>
  <c r="W268" i="8"/>
  <c r="E268" i="8" a="1"/>
  <c r="E268" i="8" s="1"/>
  <c r="W260" i="8"/>
  <c r="E260" i="8" a="1"/>
  <c r="E260" i="8" s="1"/>
  <c r="W252" i="8"/>
  <c r="E252" i="8" a="1"/>
  <c r="E252" i="8" s="1"/>
  <c r="W244" i="8"/>
  <c r="E244" i="8" a="1"/>
  <c r="E244" i="8" s="1"/>
  <c r="W324" i="8"/>
  <c r="E324" i="8" a="1"/>
  <c r="E324" i="8" s="1"/>
  <c r="W319" i="8"/>
  <c r="E319" i="8" a="1"/>
  <c r="E319" i="8" s="1"/>
  <c r="W420" i="8"/>
  <c r="E420" i="8" a="1"/>
  <c r="E420" i="8" s="1"/>
  <c r="W412" i="8"/>
  <c r="E412" i="8" a="1"/>
  <c r="E412" i="8" s="1"/>
  <c r="W507" i="8"/>
  <c r="E507" i="8" a="1"/>
  <c r="E507" i="8" s="1"/>
  <c r="W363" i="8"/>
  <c r="E363" i="8" a="1"/>
  <c r="E363" i="8" s="1"/>
  <c r="W266" i="8"/>
  <c r="E266" i="8" a="1"/>
  <c r="E266" i="8" s="1"/>
  <c r="W258" i="8"/>
  <c r="E258" i="8" a="1"/>
  <c r="E258" i="8" s="1"/>
  <c r="W250" i="8"/>
  <c r="E250" i="8" a="1"/>
  <c r="E250" i="8" s="1"/>
  <c r="W323" i="8"/>
  <c r="E323" i="8" a="1"/>
  <c r="E323" i="8" s="1"/>
  <c r="W318" i="8"/>
  <c r="E318" i="8" a="1"/>
  <c r="E318" i="8" s="1"/>
  <c r="W425" i="8"/>
  <c r="E425" i="8" a="1"/>
  <c r="E425" i="8" s="1"/>
  <c r="W422" i="8"/>
  <c r="E422" i="8" a="1"/>
  <c r="E422" i="8" s="1"/>
  <c r="W414" i="8"/>
  <c r="E414" i="8" a="1"/>
  <c r="E414" i="8" s="1"/>
  <c r="W509" i="8"/>
  <c r="E509" i="8" a="1"/>
  <c r="E509" i="8" s="1"/>
  <c r="W508" i="8"/>
  <c r="E508" i="8" a="1"/>
  <c r="E508" i="8" s="1"/>
  <c r="W272" i="8"/>
  <c r="E272" i="8" a="1"/>
  <c r="E272" i="8" s="1"/>
  <c r="W264" i="8"/>
  <c r="E264" i="8" a="1"/>
  <c r="E264" i="8" s="1"/>
  <c r="W256" i="8"/>
  <c r="E256" i="8" a="1"/>
  <c r="E256" i="8" s="1"/>
  <c r="W249" i="8"/>
  <c r="E249" i="8" a="1"/>
  <c r="E249" i="8" s="1"/>
  <c r="W326" i="8"/>
  <c r="E326" i="8" a="1"/>
  <c r="E326" i="8" s="1"/>
  <c r="W321" i="8"/>
  <c r="E321" i="8" a="1"/>
  <c r="E321" i="8" s="1"/>
  <c r="W317" i="8"/>
  <c r="E317" i="8" a="1"/>
  <c r="E317" i="8" s="1"/>
  <c r="W423" i="8"/>
  <c r="E423" i="8" a="1"/>
  <c r="E423" i="8" s="1"/>
  <c r="W426" i="8"/>
  <c r="E426" i="8" a="1"/>
  <c r="E426" i="8" s="1"/>
  <c r="W413" i="8"/>
  <c r="E413" i="8" a="1"/>
  <c r="E413" i="8" s="1"/>
  <c r="W415" i="8"/>
  <c r="E415" i="8" a="1"/>
  <c r="E415" i="8" s="1"/>
  <c r="W270" i="8"/>
  <c r="E270" i="8" a="1"/>
  <c r="E270" i="8" s="1"/>
  <c r="W262" i="8"/>
  <c r="E262" i="8" a="1"/>
  <c r="E262" i="8" s="1"/>
  <c r="W254" i="8"/>
  <c r="E254" i="8" a="1"/>
  <c r="E254" i="8" s="1"/>
  <c r="W247" i="8"/>
  <c r="E247" i="8" s="1" a="1"/>
  <c r="E247" i="8" s="1"/>
  <c r="W325" i="8"/>
  <c r="E325" i="8" a="1"/>
  <c r="E325" i="8" s="1"/>
  <c r="W320" i="8"/>
  <c r="E320" i="8" a="1"/>
  <c r="E320" i="8" s="1"/>
  <c r="W316" i="8"/>
  <c r="E316" i="8" a="1"/>
  <c r="E316" i="8" s="1"/>
  <c r="W424" i="8"/>
  <c r="E424" i="8" a="1"/>
  <c r="E424" i="8" s="1"/>
  <c r="W427" i="8"/>
  <c r="E427" i="8" a="1"/>
  <c r="E427" i="8" s="1"/>
  <c r="W428" i="8"/>
  <c r="E428" i="8" a="1"/>
  <c r="E428" i="8" s="1"/>
  <c r="W95" i="4" l="1" a="1"/>
  <c r="W95" i="4" s="1"/>
  <c r="W94" i="4" a="1"/>
  <c r="W94" i="4" s="1"/>
  <c r="W93" i="4" a="1"/>
  <c r="W93" i="4" s="1"/>
  <c r="W92" i="4" a="1"/>
  <c r="W92" i="4" s="1"/>
  <c r="W91" i="4" a="1"/>
  <c r="W91" i="4" s="1"/>
  <c r="W90" i="4" a="1"/>
  <c r="W90" i="4" s="1"/>
  <c r="W89" i="4" a="1"/>
  <c r="W89" i="4" s="1"/>
  <c r="W88" i="4" a="1"/>
  <c r="W88" i="4" s="1"/>
  <c r="W87" i="4" a="1"/>
  <c r="W87" i="4" s="1"/>
  <c r="W86" i="4" a="1"/>
  <c r="W86" i="4" s="1"/>
  <c r="W128" i="4" a="1"/>
  <c r="W128" i="4" s="1"/>
  <c r="V88" i="4" l="1"/>
  <c r="D88" i="4" s="1" a="1"/>
  <c r="D88" i="4" s="1"/>
  <c r="U88" i="4"/>
  <c r="V92" i="4"/>
  <c r="D92" i="4" s="1" a="1"/>
  <c r="D92" i="4" s="1"/>
  <c r="U92" i="4"/>
  <c r="V89" i="4"/>
  <c r="D89" i="4" s="1" a="1"/>
  <c r="D89" i="4" s="1"/>
  <c r="U89" i="4"/>
  <c r="V93" i="4"/>
  <c r="D93" i="4" s="1" a="1"/>
  <c r="D93" i="4" s="1"/>
  <c r="U93" i="4"/>
  <c r="V86" i="4"/>
  <c r="D86" i="4" s="1" a="1"/>
  <c r="D86" i="4" s="1"/>
  <c r="U86" i="4"/>
  <c r="V90" i="4"/>
  <c r="D90" i="4" s="1" a="1"/>
  <c r="D90" i="4" s="1"/>
  <c r="U90" i="4"/>
  <c r="V94" i="4"/>
  <c r="D94" i="4" s="1" a="1"/>
  <c r="D94" i="4" s="1"/>
  <c r="U94" i="4"/>
  <c r="V87" i="4"/>
  <c r="D87" i="4" s="1" a="1"/>
  <c r="D87" i="4" s="1"/>
  <c r="U87" i="4"/>
  <c r="V91" i="4"/>
  <c r="D91" i="4" s="1" a="1"/>
  <c r="D91" i="4" s="1"/>
  <c r="U91" i="4"/>
  <c r="V95" i="4"/>
  <c r="D95" i="4" s="1" a="1"/>
  <c r="D95" i="4" s="1"/>
  <c r="U95" i="4"/>
  <c r="U128" i="4"/>
  <c r="V128" i="4"/>
  <c r="D128" i="4" s="1" a="1"/>
  <c r="D128" i="4" s="1"/>
  <c r="N9" i="9" l="1"/>
  <c r="N8" i="9"/>
  <c r="F529" i="8" l="1" a="1"/>
  <c r="F529" i="8" s="1"/>
  <c r="X294" i="8" a="1"/>
  <c r="X294" i="8" s="1"/>
  <c r="Z294" i="8" s="1"/>
  <c r="AA294" i="8" s="1"/>
  <c r="X293" i="8" a="1"/>
  <c r="X293" i="8" s="1"/>
  <c r="Z293" i="8" s="1"/>
  <c r="AA293" i="8" s="1"/>
  <c r="X292" i="8" a="1"/>
  <c r="X292" i="8" s="1"/>
  <c r="X291" i="8" a="1"/>
  <c r="X291" i="8" s="1"/>
  <c r="Z291" i="8" s="1"/>
  <c r="AA291" i="8" s="1"/>
  <c r="X290" i="8" a="1"/>
  <c r="X290" i="8" s="1"/>
  <c r="Z290" i="8" s="1"/>
  <c r="AA290" i="8" s="1"/>
  <c r="X289" i="8" a="1"/>
  <c r="X289" i="8" s="1"/>
  <c r="X288" i="8" a="1"/>
  <c r="X288" i="8" s="1"/>
  <c r="Z288" i="8" s="1"/>
  <c r="AA288" i="8" s="1"/>
  <c r="X287" i="8" a="1"/>
  <c r="X287" i="8" s="1"/>
  <c r="Z287" i="8" s="1"/>
  <c r="AA287" i="8" s="1"/>
  <c r="X286" i="8" a="1"/>
  <c r="X286" i="8" s="1"/>
  <c r="Z286" i="8" s="1"/>
  <c r="AA286" i="8" s="1"/>
  <c r="X285" i="8" a="1"/>
  <c r="X285" i="8" s="1"/>
  <c r="Z285" i="8" s="1"/>
  <c r="AA285" i="8" s="1"/>
  <c r="X284" i="8" a="1"/>
  <c r="X284" i="8" s="1"/>
  <c r="Z284" i="8" s="1"/>
  <c r="AA284" i="8" s="1"/>
  <c r="X283" i="8" a="1"/>
  <c r="X283" i="8" s="1"/>
  <c r="Z283" i="8" s="1"/>
  <c r="AA283" i="8" s="1"/>
  <c r="X282" i="8" a="1"/>
  <c r="X282" i="8" s="1"/>
  <c r="X281" i="8" a="1"/>
  <c r="X281" i="8" s="1"/>
  <c r="X176" i="8" a="1"/>
  <c r="X176" i="8" s="1"/>
  <c r="Z176" i="8" s="1"/>
  <c r="AA176" i="8" s="1"/>
  <c r="X175" i="8" a="1"/>
  <c r="X175" i="8" s="1"/>
  <c r="Z175" i="8" s="1"/>
  <c r="AA175" i="8" s="1"/>
  <c r="X551" i="8" a="1"/>
  <c r="X551" i="8" s="1"/>
  <c r="Z551" i="8" s="1"/>
  <c r="AA551" i="8" s="1"/>
  <c r="X550" i="8" a="1"/>
  <c r="X550" i="8" s="1"/>
  <c r="Z550" i="8" s="1"/>
  <c r="AA550" i="8" s="1"/>
  <c r="X549" i="8" a="1"/>
  <c r="X549" i="8" s="1"/>
  <c r="Z549" i="8" s="1"/>
  <c r="AA549" i="8" s="1"/>
  <c r="X548" i="8" a="1"/>
  <c r="X548" i="8" s="1"/>
  <c r="Z548" i="8" s="1"/>
  <c r="AA548" i="8" s="1"/>
  <c r="X545" i="8" a="1"/>
  <c r="X545" i="8" s="1"/>
  <c r="Z545" i="8" s="1"/>
  <c r="AA545" i="8" s="1"/>
  <c r="X543" i="8" a="1"/>
  <c r="X543" i="8" s="1"/>
  <c r="Z543" i="8" s="1"/>
  <c r="AA543" i="8" s="1"/>
  <c r="X540" i="8" a="1"/>
  <c r="X540" i="8" s="1"/>
  <c r="Z540" i="8" s="1"/>
  <c r="AA540" i="8" s="1"/>
  <c r="X538" i="8" a="1"/>
  <c r="X538" i="8" s="1"/>
  <c r="Z538" i="8" s="1"/>
  <c r="AA538" i="8" s="1"/>
  <c r="X536" i="8" a="1"/>
  <c r="X536" i="8" s="1"/>
  <c r="Z536" i="8" s="1"/>
  <c r="AA536" i="8" s="1"/>
  <c r="X533" i="8" a="1"/>
  <c r="X533" i="8" s="1"/>
  <c r="X530" i="8" a="1"/>
  <c r="X530" i="8" s="1"/>
  <c r="X547" i="8" a="1"/>
  <c r="X547" i="8" s="1"/>
  <c r="Z547" i="8" s="1"/>
  <c r="AA547" i="8" s="1"/>
  <c r="X546" i="8" a="1"/>
  <c r="X546" i="8" s="1"/>
  <c r="Z546" i="8" s="1"/>
  <c r="AA546" i="8" s="1"/>
  <c r="X544" i="8" a="1"/>
  <c r="X544" i="8" s="1"/>
  <c r="Z544" i="8" s="1"/>
  <c r="AA544" i="8" s="1"/>
  <c r="W533" i="8" l="1"/>
  <c r="E533" i="8" s="1" a="1"/>
  <c r="E533" i="8" s="1"/>
  <c r="Z533" i="8"/>
  <c r="AA533" i="8" s="1"/>
  <c r="W281" i="8"/>
  <c r="E281" i="8" s="1" a="1"/>
  <c r="E281" i="8" s="1"/>
  <c r="Z281" i="8"/>
  <c r="AA281" i="8" s="1"/>
  <c r="E289" i="8" a="1"/>
  <c r="E289" i="8" s="1"/>
  <c r="Z289" i="8"/>
  <c r="AA289" i="8" s="1"/>
  <c r="E292" i="8" a="1"/>
  <c r="E292" i="8" s="1"/>
  <c r="Z292" i="8"/>
  <c r="AA292" i="8" s="1"/>
  <c r="W282" i="8"/>
  <c r="E282" i="8" s="1" a="1"/>
  <c r="E282" i="8" s="1"/>
  <c r="Z282" i="8"/>
  <c r="AA282" i="8" s="1"/>
  <c r="W530" i="8"/>
  <c r="E530" i="8" s="1" a="1"/>
  <c r="E530" i="8" s="1"/>
  <c r="Z530" i="8"/>
  <c r="AA530" i="8" s="1"/>
  <c r="W543" i="8"/>
  <c r="E543" i="8" a="1"/>
  <c r="E543" i="8" s="1"/>
  <c r="W550" i="8"/>
  <c r="E550" i="8" a="1"/>
  <c r="E550" i="8" s="1"/>
  <c r="W176" i="8"/>
  <c r="E176" i="8" a="1"/>
  <c r="E176" i="8" s="1"/>
  <c r="W284" i="8"/>
  <c r="E284" i="8" a="1"/>
  <c r="E284" i="8" s="1"/>
  <c r="W288" i="8"/>
  <c r="E288" i="8" a="1"/>
  <c r="E288" i="8" s="1"/>
  <c r="W285" i="8"/>
  <c r="E285" i="8" a="1"/>
  <c r="E285" i="8" s="1"/>
  <c r="W293" i="8"/>
  <c r="E293" i="8" a="1"/>
  <c r="E293" i="8" s="1"/>
  <c r="W544" i="8"/>
  <c r="E544" i="8" a="1"/>
  <c r="E544" i="8" s="1"/>
  <c r="W546" i="8"/>
  <c r="E546" i="8" a="1"/>
  <c r="E546" i="8" s="1"/>
  <c r="W536" i="8"/>
  <c r="E536" i="8" a="1"/>
  <c r="E536" i="8" s="1"/>
  <c r="W545" i="8"/>
  <c r="E545" i="8" a="1"/>
  <c r="E545" i="8" s="1"/>
  <c r="W551" i="8"/>
  <c r="E551" i="8" a="1"/>
  <c r="E551" i="8" s="1"/>
  <c r="W547" i="8"/>
  <c r="E547" i="8" a="1"/>
  <c r="E547" i="8" s="1"/>
  <c r="W538" i="8"/>
  <c r="E538" i="8" a="1"/>
  <c r="E538" i="8" s="1"/>
  <c r="W548" i="8"/>
  <c r="E548" i="8" a="1"/>
  <c r="E548" i="8" s="1"/>
  <c r="W286" i="8"/>
  <c r="E286" i="8" a="1"/>
  <c r="E286" i="8" s="1"/>
  <c r="W290" i="8"/>
  <c r="E290" i="8" a="1"/>
  <c r="E290" i="8" s="1"/>
  <c r="W294" i="8"/>
  <c r="E294" i="8" a="1"/>
  <c r="E294" i="8" s="1"/>
  <c r="W540" i="8"/>
  <c r="E540" i="8" a="1"/>
  <c r="E540" i="8" s="1"/>
  <c r="W549" i="8"/>
  <c r="E549" i="8" a="1"/>
  <c r="E549" i="8" s="1"/>
  <c r="W175" i="8"/>
  <c r="E175" i="8" a="1"/>
  <c r="E175" i="8" s="1"/>
  <c r="W283" i="8"/>
  <c r="E283" i="8" a="1"/>
  <c r="E283" i="8" s="1"/>
  <c r="W287" i="8"/>
  <c r="E287" i="8" a="1"/>
  <c r="E287" i="8" s="1"/>
  <c r="W291" i="8"/>
  <c r="E291" i="8" a="1"/>
  <c r="E291" i="8" s="1"/>
  <c r="X542" i="8" a="1"/>
  <c r="X542" i="8" s="1"/>
  <c r="Z542" i="8" s="1"/>
  <c r="AA542" i="8" s="1"/>
  <c r="X541" i="8" a="1"/>
  <c r="X541" i="8" s="1"/>
  <c r="Z541" i="8" s="1"/>
  <c r="AA541" i="8" s="1"/>
  <c r="X539" i="8" a="1"/>
  <c r="X539" i="8" s="1"/>
  <c r="Z539" i="8" s="1"/>
  <c r="AA539" i="8" s="1"/>
  <c r="X537" i="8" a="1"/>
  <c r="X537" i="8" s="1"/>
  <c r="Z537" i="8" s="1"/>
  <c r="AA537" i="8" s="1"/>
  <c r="X535" i="8" a="1"/>
  <c r="X535" i="8" s="1"/>
  <c r="Z535" i="8" s="1"/>
  <c r="AA535" i="8" s="1"/>
  <c r="X534" i="8" a="1"/>
  <c r="X534" i="8" s="1"/>
  <c r="X532" i="8" a="1"/>
  <c r="X532" i="8" s="1"/>
  <c r="X531" i="8" a="1"/>
  <c r="X531" i="8" s="1"/>
  <c r="X529" i="8" a="1"/>
  <c r="X529" i="8" s="1"/>
  <c r="X149" i="8" a="1"/>
  <c r="X149" i="8" s="1"/>
  <c r="Z149" i="8" s="1"/>
  <c r="AA149" i="8" s="1"/>
  <c r="X148" i="8" a="1"/>
  <c r="X148" i="8" s="1"/>
  <c r="Z148" i="8" s="1"/>
  <c r="AA148" i="8" s="1"/>
  <c r="X147" i="8" a="1"/>
  <c r="X147" i="8" s="1"/>
  <c r="Z147" i="8" s="1"/>
  <c r="AA147" i="8" s="1"/>
  <c r="X575" i="8" a="1"/>
  <c r="X575" i="8" s="1"/>
  <c r="X221" i="8" a="1"/>
  <c r="X221" i="8" s="1"/>
  <c r="Z221" i="8" s="1"/>
  <c r="AA221" i="8" s="1"/>
  <c r="X220" i="8" a="1"/>
  <c r="X220" i="8" s="1"/>
  <c r="Z220" i="8" s="1"/>
  <c r="AA220" i="8" s="1"/>
  <c r="X219" i="8" a="1"/>
  <c r="X219" i="8" s="1"/>
  <c r="Z219" i="8" s="1"/>
  <c r="AA219" i="8" s="1"/>
  <c r="X218" i="8" a="1"/>
  <c r="X218" i="8" s="1"/>
  <c r="Z218" i="8" s="1"/>
  <c r="AA218" i="8" s="1"/>
  <c r="X217" i="8" a="1"/>
  <c r="X217" i="8" s="1"/>
  <c r="Z217" i="8" s="1"/>
  <c r="AA217" i="8" s="1"/>
  <c r="X216" i="8" a="1"/>
  <c r="X216" i="8" s="1"/>
  <c r="Z216" i="8" s="1"/>
  <c r="AA216" i="8" s="1"/>
  <c r="X215" i="8" a="1"/>
  <c r="X215" i="8" s="1"/>
  <c r="X214" i="8" a="1"/>
  <c r="X214" i="8" s="1"/>
  <c r="X577" i="8" a="1"/>
  <c r="X577" i="8" s="1"/>
  <c r="X574" i="8" a="1"/>
  <c r="X574" i="8" s="1"/>
  <c r="X351" i="8" a="1"/>
  <c r="X351" i="8" s="1"/>
  <c r="Z351" i="8" s="1"/>
  <c r="AA351" i="8" s="1"/>
  <c r="X349" i="8" a="1"/>
  <c r="X349" i="8" s="1"/>
  <c r="Z349" i="8" s="1"/>
  <c r="AA349" i="8" s="1"/>
  <c r="X355" i="8" a="1"/>
  <c r="X355" i="8" s="1"/>
  <c r="Z355" i="8" s="1"/>
  <c r="AA355" i="8" s="1"/>
  <c r="X354" i="8" a="1"/>
  <c r="X354" i="8" s="1"/>
  <c r="Z354" i="8" s="1"/>
  <c r="AA354" i="8" s="1"/>
  <c r="X353" i="8" a="1"/>
  <c r="X353" i="8" s="1"/>
  <c r="Z353" i="8" s="1"/>
  <c r="AA353" i="8" s="1"/>
  <c r="X352" i="8" a="1"/>
  <c r="X352" i="8" s="1"/>
  <c r="Z352" i="8" s="1"/>
  <c r="AA352" i="8" s="1"/>
  <c r="X350" i="8" a="1"/>
  <c r="X350" i="8" s="1"/>
  <c r="Z350" i="8" s="1"/>
  <c r="AA350" i="8" s="1"/>
  <c r="X348" i="8" a="1"/>
  <c r="X348" i="8" s="1"/>
  <c r="Z348" i="8" s="1"/>
  <c r="AA348" i="8" s="1"/>
  <c r="X347" i="8" a="1"/>
  <c r="X347" i="8" s="1"/>
  <c r="Z347" i="8" s="1"/>
  <c r="AA347" i="8" s="1"/>
  <c r="X346" i="8" a="1"/>
  <c r="X346" i="8" s="1"/>
  <c r="X345" i="8" a="1"/>
  <c r="X345" i="8" s="1"/>
  <c r="X344" i="8" a="1"/>
  <c r="X344" i="8" s="1"/>
  <c r="X343" i="8" a="1"/>
  <c r="X343" i="8" s="1"/>
  <c r="X402" i="8" a="1"/>
  <c r="X402" i="8" s="1"/>
  <c r="Z402" i="8" s="1"/>
  <c r="AA402" i="8" s="1"/>
  <c r="X401" i="8" a="1"/>
  <c r="X401" i="8" s="1"/>
  <c r="Z401" i="8" s="1"/>
  <c r="AA401" i="8" s="1"/>
  <c r="X400" i="8" a="1"/>
  <c r="X400" i="8" s="1"/>
  <c r="Z400" i="8" s="1"/>
  <c r="AA400" i="8" s="1"/>
  <c r="X399" i="8" a="1"/>
  <c r="X399" i="8" s="1"/>
  <c r="Z399" i="8" s="1"/>
  <c r="AA399" i="8" s="1"/>
  <c r="X398" i="8" a="1"/>
  <c r="X398" i="8" s="1"/>
  <c r="Z398" i="8" s="1"/>
  <c r="AA398" i="8" s="1"/>
  <c r="X397" i="8" a="1"/>
  <c r="X397" i="8" s="1"/>
  <c r="Z397" i="8" s="1"/>
  <c r="AA397" i="8" s="1"/>
  <c r="X396" i="8" a="1"/>
  <c r="X396" i="8" s="1"/>
  <c r="Z396" i="8" s="1"/>
  <c r="AA396" i="8" s="1"/>
  <c r="X395" i="8" a="1"/>
  <c r="X395" i="8" s="1"/>
  <c r="Z395" i="8" s="1"/>
  <c r="AA395" i="8" s="1"/>
  <c r="X394" i="8" a="1"/>
  <c r="X394" i="8" s="1"/>
  <c r="X393" i="8" a="1"/>
  <c r="X393" i="8" s="1"/>
  <c r="X198" i="8" a="1"/>
  <c r="X198" i="8" s="1"/>
  <c r="Z198" i="8" s="1"/>
  <c r="AA198" i="8" s="1"/>
  <c r="X197" i="8" a="1"/>
  <c r="X197" i="8" s="1"/>
  <c r="Z197" i="8" s="1"/>
  <c r="AA197" i="8" s="1"/>
  <c r="X196" i="8" a="1"/>
  <c r="X196" i="8" s="1"/>
  <c r="Z196" i="8" s="1"/>
  <c r="AA196" i="8" s="1"/>
  <c r="X195" i="8" a="1"/>
  <c r="X195" i="8" s="1"/>
  <c r="Z195" i="8" s="1"/>
  <c r="AA195" i="8" s="1"/>
  <c r="X194" i="8" a="1"/>
  <c r="X194" i="8" s="1"/>
  <c r="Z194" i="8" s="1"/>
  <c r="AA194" i="8" s="1"/>
  <c r="X193" i="8" a="1"/>
  <c r="X193" i="8" s="1"/>
  <c r="Z193" i="8" s="1"/>
  <c r="AA193" i="8" s="1"/>
  <c r="X192" i="8" a="1"/>
  <c r="X192" i="8" s="1"/>
  <c r="Z192" i="8" s="1"/>
  <c r="AA192" i="8" s="1"/>
  <c r="X191" i="8" a="1"/>
  <c r="X191" i="8" s="1"/>
  <c r="Z191" i="8" s="1"/>
  <c r="AA191" i="8" s="1"/>
  <c r="X190" i="8" a="1"/>
  <c r="X190" i="8" s="1"/>
  <c r="Z190" i="8" s="1"/>
  <c r="AA190" i="8" s="1"/>
  <c r="X189" i="8" a="1"/>
  <c r="X189" i="8" s="1"/>
  <c r="Z189" i="8" s="1"/>
  <c r="AA189" i="8" s="1"/>
  <c r="X188" i="8" a="1"/>
  <c r="X188" i="8" s="1"/>
  <c r="Z188" i="8" s="1"/>
  <c r="AA188" i="8" s="1"/>
  <c r="X187" i="8" a="1"/>
  <c r="X187" i="8" s="1"/>
  <c r="Z187" i="8" s="1"/>
  <c r="AA187" i="8" s="1"/>
  <c r="X186" i="8" a="1"/>
  <c r="X186" i="8" s="1"/>
  <c r="Z186" i="8" s="1"/>
  <c r="AA186" i="8" s="1"/>
  <c r="X185" i="8" a="1"/>
  <c r="X185" i="8" s="1"/>
  <c r="Z185" i="8" s="1"/>
  <c r="AA185" i="8" s="1"/>
  <c r="X184" i="8" a="1"/>
  <c r="X184" i="8" s="1"/>
  <c r="Z184" i="8" s="1"/>
  <c r="AA184" i="8" s="1"/>
  <c r="X183" i="8" a="1"/>
  <c r="X183" i="8" s="1"/>
  <c r="X182" i="8" a="1"/>
  <c r="X182" i="8" s="1"/>
  <c r="X181" i="8" a="1"/>
  <c r="X181" i="8" s="1"/>
  <c r="X180" i="8" a="1"/>
  <c r="X180" i="8" s="1"/>
  <c r="X179" i="8" a="1"/>
  <c r="X179" i="8" s="1"/>
  <c r="X178" i="8" a="1"/>
  <c r="X178" i="8" s="1"/>
  <c r="X242" i="8" a="1"/>
  <c r="X242" i="8" s="1"/>
  <c r="Z242" i="8" s="1"/>
  <c r="AA242" i="8" s="1"/>
  <c r="X241" i="8" a="1"/>
  <c r="X241" i="8" s="1"/>
  <c r="Z241" i="8" s="1"/>
  <c r="AA241" i="8" s="1"/>
  <c r="X240" i="8" a="1"/>
  <c r="X240" i="8" s="1"/>
  <c r="Z240" i="8" s="1"/>
  <c r="AA240" i="8" s="1"/>
  <c r="X239" i="8" a="1"/>
  <c r="X239" i="8" s="1"/>
  <c r="Z239" i="8" s="1"/>
  <c r="AA239" i="8" s="1"/>
  <c r="X238" i="8" a="1"/>
  <c r="X238" i="8" s="1"/>
  <c r="Z238" i="8" s="1"/>
  <c r="AA238" i="8" s="1"/>
  <c r="X237" i="8" a="1"/>
  <c r="X237" i="8" s="1"/>
  <c r="Z237" i="8" s="1"/>
  <c r="AA237" i="8" s="1"/>
  <c r="X236" i="8" a="1"/>
  <c r="X236" i="8" s="1"/>
  <c r="Z236" i="8" s="1"/>
  <c r="AA236" i="8" s="1"/>
  <c r="X235" i="8" a="1"/>
  <c r="X235" i="8" s="1"/>
  <c r="X234" i="8" a="1"/>
  <c r="X234" i="8" s="1"/>
  <c r="X233" i="8" a="1"/>
  <c r="X233" i="8" s="1"/>
  <c r="X232" i="8" a="1"/>
  <c r="X232" i="8" s="1"/>
  <c r="X274" i="8" a="1"/>
  <c r="X274" i="8" s="1"/>
  <c r="Z274" i="8" s="1"/>
  <c r="AA274" i="8" s="1"/>
  <c r="X273" i="8" a="1"/>
  <c r="X273" i="8" s="1"/>
  <c r="Z273" i="8" s="1"/>
  <c r="AA273" i="8" s="1"/>
  <c r="X269" i="8" a="1"/>
  <c r="X269" i="8" s="1"/>
  <c r="Z269" i="8" s="1"/>
  <c r="AA269" i="8" s="1"/>
  <c r="X265" i="8" a="1"/>
  <c r="X265" i="8" s="1"/>
  <c r="Z265" i="8" s="1"/>
  <c r="AA265" i="8" s="1"/>
  <c r="X261" i="8" a="1"/>
  <c r="X261" i="8" s="1"/>
  <c r="Z261" i="8" s="1"/>
  <c r="AA261" i="8" s="1"/>
  <c r="X259" i="8" a="1"/>
  <c r="X259" i="8" s="1"/>
  <c r="Z259" i="8" s="1"/>
  <c r="AA259" i="8" s="1"/>
  <c r="X257" i="8" a="1"/>
  <c r="X257" i="8" s="1"/>
  <c r="Z257" i="8" s="1"/>
  <c r="AA257" i="8" s="1"/>
  <c r="X255" i="8" a="1"/>
  <c r="X255" i="8" s="1"/>
  <c r="Z255" i="8" s="1"/>
  <c r="AA255" i="8" s="1"/>
  <c r="X251" i="8" a="1"/>
  <c r="X251" i="8" s="1"/>
  <c r="X276" i="8" a="1"/>
  <c r="X276" i="8" s="1"/>
  <c r="Z276" i="8" s="1"/>
  <c r="AA276" i="8" s="1"/>
  <c r="X275" i="8" a="1"/>
  <c r="X275" i="8" s="1"/>
  <c r="Z275" i="8" s="1"/>
  <c r="AA275" i="8" s="1"/>
  <c r="X271" i="8" a="1"/>
  <c r="X271" i="8" s="1"/>
  <c r="Z271" i="8" s="1"/>
  <c r="AA271" i="8" s="1"/>
  <c r="X267" i="8" a="1"/>
  <c r="X267" i="8" s="1"/>
  <c r="Z267" i="8" s="1"/>
  <c r="AA267" i="8" s="1"/>
  <c r="X263" i="8" a="1"/>
  <c r="X263" i="8" s="1"/>
  <c r="Z263" i="8" s="1"/>
  <c r="AA263" i="8" s="1"/>
  <c r="X253" i="8" a="1"/>
  <c r="X253" i="8" s="1"/>
  <c r="Z253" i="8" s="1"/>
  <c r="AA253" i="8" s="1"/>
  <c r="X248" i="8" a="1"/>
  <c r="X248" i="8" s="1"/>
  <c r="X246" i="8" a="1"/>
  <c r="X246" i="8" s="1"/>
  <c r="X245" i="8" a="1"/>
  <c r="X245" i="8" s="1"/>
  <c r="X243" i="8" a="1"/>
  <c r="X243" i="8" s="1"/>
  <c r="X134" i="8" a="1"/>
  <c r="X134" i="8" s="1"/>
  <c r="Z134" i="8" s="1"/>
  <c r="AA134" i="8" s="1"/>
  <c r="X133" i="8" a="1"/>
  <c r="X133" i="8" s="1"/>
  <c r="Z133" i="8" s="1"/>
  <c r="AA133" i="8" s="1"/>
  <c r="X132" i="8" a="1"/>
  <c r="X132" i="8" s="1"/>
  <c r="Z132" i="8" s="1"/>
  <c r="AA132" i="8" s="1"/>
  <c r="X131" i="8" a="1"/>
  <c r="X131" i="8" s="1"/>
  <c r="Z131" i="8" s="1"/>
  <c r="AA131" i="8" s="1"/>
  <c r="X130" i="8" a="1"/>
  <c r="X130" i="8" s="1"/>
  <c r="Z130" i="8" s="1"/>
  <c r="AA130" i="8" s="1"/>
  <c r="X129" i="8" a="1"/>
  <c r="X129" i="8" s="1"/>
  <c r="Z129" i="8" s="1"/>
  <c r="AA129" i="8" s="1"/>
  <c r="X128" i="8" a="1"/>
  <c r="X128" i="8" s="1"/>
  <c r="Z128" i="8" s="1"/>
  <c r="AA128" i="8" s="1"/>
  <c r="X127" i="8" a="1"/>
  <c r="X127" i="8" s="1"/>
  <c r="Z127" i="8" s="1"/>
  <c r="AA127" i="8" s="1"/>
  <c r="X126" i="8" a="1"/>
  <c r="X126" i="8" s="1"/>
  <c r="X125" i="8" a="1"/>
  <c r="X125" i="8" s="1"/>
  <c r="Z577" i="8" l="1"/>
  <c r="AA577" i="8" s="1"/>
  <c r="W577" i="8"/>
  <c r="W125" i="8"/>
  <c r="E125" i="8" s="1" a="1"/>
  <c r="E125" i="8" s="1"/>
  <c r="Z125" i="8"/>
  <c r="AA125" i="8" s="1"/>
  <c r="W246" i="8"/>
  <c r="E246" i="8" s="1" a="1"/>
  <c r="E246" i="8" s="1"/>
  <c r="Z246" i="8"/>
  <c r="AA246" i="8" s="1"/>
  <c r="W251" i="8"/>
  <c r="E251" i="8" s="1" a="1"/>
  <c r="E251" i="8" s="1"/>
  <c r="Z251" i="8"/>
  <c r="AA251" i="8" s="1"/>
  <c r="W235" i="8"/>
  <c r="E235" i="8" s="1" a="1"/>
  <c r="E235" i="8" s="1"/>
  <c r="Z235" i="8"/>
  <c r="AA235" i="8" s="1"/>
  <c r="W182" i="8"/>
  <c r="E182" i="8" s="1" a="1"/>
  <c r="E182" i="8" s="1"/>
  <c r="Z182" i="8"/>
  <c r="AA182" i="8" s="1"/>
  <c r="W344" i="8"/>
  <c r="E344" i="8" s="1" a="1"/>
  <c r="E344" i="8" s="1"/>
  <c r="Z344" i="8"/>
  <c r="AA344" i="8" s="1"/>
  <c r="W531" i="8"/>
  <c r="E531" i="8" s="1" a="1"/>
  <c r="E531" i="8" s="1"/>
  <c r="Z531" i="8"/>
  <c r="AA531" i="8" s="1"/>
  <c r="W232" i="8"/>
  <c r="E232" i="8" s="1" a="1"/>
  <c r="E232" i="8" s="1"/>
  <c r="Z232" i="8"/>
  <c r="AA232" i="8" s="1"/>
  <c r="W345" i="8"/>
  <c r="E345" i="8" s="1" a="1"/>
  <c r="E345" i="8" s="1"/>
  <c r="Z345" i="8"/>
  <c r="AA345" i="8" s="1"/>
  <c r="W126" i="8"/>
  <c r="E126" i="8" s="1" a="1"/>
  <c r="E126" i="8" s="1"/>
  <c r="Z126" i="8"/>
  <c r="AA126" i="8" s="1"/>
  <c r="W248" i="8"/>
  <c r="E248" i="8" s="1" a="1"/>
  <c r="E248" i="8" s="1"/>
  <c r="Z248" i="8"/>
  <c r="AA248" i="8" s="1"/>
  <c r="W179" i="8"/>
  <c r="E179" i="8" s="1" a="1"/>
  <c r="E179" i="8" s="1"/>
  <c r="Z179" i="8"/>
  <c r="AA179" i="8" s="1"/>
  <c r="W243" i="8"/>
  <c r="E243" i="8" s="1" a="1"/>
  <c r="E243" i="8" s="1"/>
  <c r="Z243" i="8"/>
  <c r="AA243" i="8" s="1"/>
  <c r="W233" i="8"/>
  <c r="E233" i="8" s="1" a="1"/>
  <c r="E233" i="8" s="1"/>
  <c r="Z233" i="8"/>
  <c r="AA233" i="8" s="1"/>
  <c r="W180" i="8"/>
  <c r="E180" i="8" s="1" a="1"/>
  <c r="E180" i="8" s="1"/>
  <c r="Z180" i="8"/>
  <c r="AA180" i="8" s="1"/>
  <c r="W394" i="8"/>
  <c r="E394" i="8" s="1" a="1"/>
  <c r="E394" i="8" s="1"/>
  <c r="Z394" i="8"/>
  <c r="AA394" i="8" s="1"/>
  <c r="W346" i="8"/>
  <c r="E346" i="8" s="1" a="1"/>
  <c r="E346" i="8" s="1"/>
  <c r="Z346" i="8"/>
  <c r="AA346" i="8" s="1"/>
  <c r="W214" i="8"/>
  <c r="E214" i="8" s="1" a="1"/>
  <c r="E214" i="8" s="1"/>
  <c r="Z214" i="8"/>
  <c r="AA214" i="8" s="1"/>
  <c r="W575" i="8"/>
  <c r="E575" i="8" s="1" a="1"/>
  <c r="E575" i="8" s="1"/>
  <c r="Z575" i="8"/>
  <c r="AA575" i="8" s="1"/>
  <c r="W534" i="8"/>
  <c r="E534" i="8" s="1" a="1"/>
  <c r="E534" i="8" s="1"/>
  <c r="Z534" i="8"/>
  <c r="AA534" i="8" s="1"/>
  <c r="W178" i="8"/>
  <c r="E178" i="8" s="1" a="1"/>
  <c r="E178" i="8" s="1"/>
  <c r="Z178" i="8"/>
  <c r="AA178" i="8" s="1"/>
  <c r="W574" i="8"/>
  <c r="E574" i="8" s="1" a="1"/>
  <c r="E574" i="8" s="1"/>
  <c r="Z574" i="8"/>
  <c r="AA574" i="8" s="1"/>
  <c r="W183" i="8"/>
  <c r="E183" i="8" s="1" a="1"/>
  <c r="E183" i="8" s="1"/>
  <c r="Z183" i="8"/>
  <c r="AA183" i="8" s="1"/>
  <c r="W393" i="8"/>
  <c r="E393" i="8" s="1" a="1"/>
  <c r="E393" i="8" s="1"/>
  <c r="Z393" i="8"/>
  <c r="AA393" i="8" s="1"/>
  <c r="W532" i="8"/>
  <c r="E532" i="8" s="1" a="1"/>
  <c r="E532" i="8" s="1"/>
  <c r="Z532" i="8"/>
  <c r="AA532" i="8" s="1"/>
  <c r="W245" i="8"/>
  <c r="E245" i="8" s="1" a="1"/>
  <c r="E245" i="8" s="1"/>
  <c r="Z245" i="8"/>
  <c r="AA245" i="8" s="1"/>
  <c r="W234" i="8"/>
  <c r="E234" i="8" s="1" a="1"/>
  <c r="E234" i="8" s="1"/>
  <c r="Z234" i="8"/>
  <c r="AA234" i="8" s="1"/>
  <c r="W181" i="8"/>
  <c r="E181" i="8" s="1" a="1"/>
  <c r="E181" i="8" s="1"/>
  <c r="Z181" i="8"/>
  <c r="AA181" i="8" s="1"/>
  <c r="W343" i="8"/>
  <c r="E343" i="8" s="1" a="1"/>
  <c r="E343" i="8" s="1"/>
  <c r="Z343" i="8"/>
  <c r="AA343" i="8" s="1"/>
  <c r="W215" i="8"/>
  <c r="E215" i="8" s="1" a="1"/>
  <c r="E215" i="8" s="1"/>
  <c r="Z215" i="8"/>
  <c r="AA215" i="8" s="1"/>
  <c r="W529" i="8"/>
  <c r="E529" i="8" s="1" a="1"/>
  <c r="E529" i="8" s="1"/>
  <c r="Z529" i="8"/>
  <c r="AA529" i="8" s="1"/>
  <c r="W253" i="8"/>
  <c r="E253" i="8" a="1"/>
  <c r="E253" i="8" s="1"/>
  <c r="W271" i="8"/>
  <c r="E271" i="8" a="1"/>
  <c r="E271" i="8" s="1"/>
  <c r="W255" i="8"/>
  <c r="E255" i="8" a="1"/>
  <c r="E255" i="8" s="1"/>
  <c r="W265" i="8"/>
  <c r="E265" i="8" a="1"/>
  <c r="E265" i="8" s="1"/>
  <c r="W273" i="8"/>
  <c r="E273" i="8" a="1"/>
  <c r="E273" i="8" s="1"/>
  <c r="W238" i="8"/>
  <c r="E238" i="8" a="1"/>
  <c r="E238" i="8" s="1"/>
  <c r="W397" i="8"/>
  <c r="E397" i="8" a="1"/>
  <c r="E397" i="8" s="1"/>
  <c r="W401" i="8"/>
  <c r="E401" i="8" a="1"/>
  <c r="E401" i="8" s="1"/>
  <c r="W348" i="8"/>
  <c r="E348" i="8" a="1"/>
  <c r="E348" i="8" s="1"/>
  <c r="W354" i="8"/>
  <c r="E354" i="8" a="1"/>
  <c r="E354" i="8" s="1"/>
  <c r="W216" i="8"/>
  <c r="E216" i="8" a="1"/>
  <c r="E216" i="8" s="1"/>
  <c r="W220" i="8"/>
  <c r="E220" i="8" a="1"/>
  <c r="E220" i="8" s="1"/>
  <c r="W147" i="8"/>
  <c r="E147" i="8" a="1"/>
  <c r="E147" i="8" s="1"/>
  <c r="W537" i="8"/>
  <c r="E537" i="8" a="1"/>
  <c r="E537" i="8" s="1"/>
  <c r="W275" i="8"/>
  <c r="E275" i="8" a="1"/>
  <c r="E275" i="8" s="1"/>
  <c r="W127" i="8"/>
  <c r="E127" i="8" a="1"/>
  <c r="E127" i="8" s="1"/>
  <c r="W131" i="8"/>
  <c r="E131" i="8" a="1"/>
  <c r="E131" i="8" s="1"/>
  <c r="W263" i="8"/>
  <c r="E263" i="8" a="1"/>
  <c r="E263" i="8" s="1"/>
  <c r="W240" i="8"/>
  <c r="E240" i="8" a="1"/>
  <c r="E240" i="8" s="1"/>
  <c r="W187" i="8"/>
  <c r="E187" i="8" a="1"/>
  <c r="E187" i="8" s="1"/>
  <c r="W191" i="8"/>
  <c r="E191" i="8" a="1"/>
  <c r="E191" i="8" s="1"/>
  <c r="W195" i="8"/>
  <c r="E195" i="8" a="1"/>
  <c r="E195" i="8" s="1"/>
  <c r="W128" i="8"/>
  <c r="E128" i="8" a="1"/>
  <c r="E128" i="8" s="1"/>
  <c r="W132" i="8"/>
  <c r="E132" i="8" a="1"/>
  <c r="E132" i="8" s="1"/>
  <c r="W267" i="8"/>
  <c r="E267" i="8" a="1"/>
  <c r="E267" i="8" s="1"/>
  <c r="W257" i="8"/>
  <c r="E257" i="8" a="1"/>
  <c r="E257" i="8" s="1"/>
  <c r="W274" i="8"/>
  <c r="E274" i="8" a="1"/>
  <c r="E274" i="8" s="1"/>
  <c r="W241" i="8"/>
  <c r="E241" i="8" a="1"/>
  <c r="E241" i="8" s="1"/>
  <c r="W184" i="8"/>
  <c r="E184" i="8" a="1"/>
  <c r="E184" i="8" s="1"/>
  <c r="W188" i="8"/>
  <c r="E188" i="8" a="1"/>
  <c r="E188" i="8" s="1"/>
  <c r="W192" i="8"/>
  <c r="E192" i="8" a="1"/>
  <c r="E192" i="8" s="1"/>
  <c r="W196" i="8"/>
  <c r="E196" i="8" a="1"/>
  <c r="E196" i="8" s="1"/>
  <c r="W398" i="8"/>
  <c r="E398" i="8" a="1"/>
  <c r="E398" i="8" s="1"/>
  <c r="W402" i="8"/>
  <c r="E402" i="8" a="1"/>
  <c r="E402" i="8" s="1"/>
  <c r="W350" i="8"/>
  <c r="E350" i="8" a="1"/>
  <c r="E350" i="8" s="1"/>
  <c r="W355" i="8"/>
  <c r="E355" i="8" a="1"/>
  <c r="E355" i="8" s="1"/>
  <c r="E577" i="8" a="1"/>
  <c r="E577" i="8" s="1"/>
  <c r="W217" i="8"/>
  <c r="E217" i="8" a="1"/>
  <c r="E217" i="8" s="1"/>
  <c r="W221" i="8"/>
  <c r="E221" i="8" a="1"/>
  <c r="E221" i="8" s="1"/>
  <c r="W148" i="8"/>
  <c r="E148" i="8" a="1"/>
  <c r="E148" i="8" s="1"/>
  <c r="W539" i="8"/>
  <c r="E539" i="8" a="1"/>
  <c r="E539" i="8" s="1"/>
  <c r="W129" i="8"/>
  <c r="E129" i="8" a="1"/>
  <c r="E129" i="8" s="1"/>
  <c r="W133" i="8"/>
  <c r="E133" i="8" a="1"/>
  <c r="E133" i="8" s="1"/>
  <c r="W259" i="8"/>
  <c r="E259" i="8" a="1"/>
  <c r="E259" i="8" s="1"/>
  <c r="W269" i="8"/>
  <c r="E269" i="8" a="1"/>
  <c r="E269" i="8" s="1"/>
  <c r="W236" i="8"/>
  <c r="E236" i="8" a="1"/>
  <c r="E236" i="8" s="1"/>
  <c r="W239" i="8"/>
  <c r="E239" i="8" a="1"/>
  <c r="E239" i="8" s="1"/>
  <c r="W242" i="8"/>
  <c r="E242" i="8" a="1"/>
  <c r="E242" i="8" s="1"/>
  <c r="W185" i="8"/>
  <c r="E185" i="8" a="1"/>
  <c r="E185" i="8" s="1"/>
  <c r="W189" i="8"/>
  <c r="E189" i="8" a="1"/>
  <c r="E189" i="8" s="1"/>
  <c r="W193" i="8"/>
  <c r="E193" i="8" a="1"/>
  <c r="E193" i="8" s="1"/>
  <c r="W197" i="8"/>
  <c r="E197" i="8" a="1"/>
  <c r="E197" i="8" s="1"/>
  <c r="W395" i="8"/>
  <c r="E395" i="8" a="1"/>
  <c r="E395" i="8" s="1"/>
  <c r="W399" i="8"/>
  <c r="E399" i="8" a="1"/>
  <c r="E399" i="8" s="1"/>
  <c r="W352" i="8"/>
  <c r="E352" i="8" a="1"/>
  <c r="E352" i="8" s="1"/>
  <c r="W349" i="8"/>
  <c r="E349" i="8" a="1"/>
  <c r="E349" i="8" s="1"/>
  <c r="W218" i="8"/>
  <c r="E218" i="8" a="1"/>
  <c r="E218" i="8" s="1"/>
  <c r="W149" i="8"/>
  <c r="E149" i="8" a="1"/>
  <c r="E149" i="8" s="1"/>
  <c r="W541" i="8"/>
  <c r="E541" i="8" a="1"/>
  <c r="E541" i="8" s="1"/>
  <c r="W130" i="8"/>
  <c r="E130" i="8" a="1"/>
  <c r="E130" i="8" s="1"/>
  <c r="W134" i="8"/>
  <c r="E134" i="8" a="1"/>
  <c r="E134" i="8" s="1"/>
  <c r="W276" i="8"/>
  <c r="E276" i="8" a="1"/>
  <c r="E276" i="8" s="1"/>
  <c r="W261" i="8"/>
  <c r="E261" i="8" a="1"/>
  <c r="E261" i="8" s="1"/>
  <c r="W237" i="8"/>
  <c r="E237" i="8" a="1"/>
  <c r="E237" i="8" s="1"/>
  <c r="W186" i="8"/>
  <c r="E186" i="8" a="1"/>
  <c r="E186" i="8" s="1"/>
  <c r="W190" i="8"/>
  <c r="E190" i="8" a="1"/>
  <c r="E190" i="8" s="1"/>
  <c r="W194" i="8"/>
  <c r="E194" i="8" a="1"/>
  <c r="E194" i="8" s="1"/>
  <c r="W198" i="8"/>
  <c r="E198" i="8" a="1"/>
  <c r="E198" i="8" s="1"/>
  <c r="W396" i="8"/>
  <c r="E396" i="8" a="1"/>
  <c r="E396" i="8" s="1"/>
  <c r="W400" i="8"/>
  <c r="E400" i="8" a="1"/>
  <c r="E400" i="8" s="1"/>
  <c r="W347" i="8"/>
  <c r="E347" i="8" a="1"/>
  <c r="E347" i="8" s="1"/>
  <c r="W353" i="8"/>
  <c r="E353" i="8" a="1"/>
  <c r="E353" i="8" s="1"/>
  <c r="W351" i="8"/>
  <c r="E351" i="8" a="1"/>
  <c r="E351" i="8" s="1"/>
  <c r="W219" i="8"/>
  <c r="E219" i="8" a="1"/>
  <c r="E219" i="8" s="1"/>
  <c r="W535" i="8"/>
  <c r="E535" i="8" a="1"/>
  <c r="E535" i="8" s="1"/>
  <c r="W542" i="8"/>
  <c r="E542" i="8" a="1"/>
  <c r="E542" i="8" s="1"/>
  <c r="W195" i="4" a="1"/>
  <c r="W195" i="4" s="1"/>
  <c r="U195" i="4" s="1"/>
  <c r="W194" i="4" a="1"/>
  <c r="W194" i="4" s="1"/>
  <c r="U194" i="4" s="1"/>
  <c r="W193" i="4" a="1"/>
  <c r="W193" i="4" s="1"/>
  <c r="U193" i="4" s="1"/>
  <c r="W204" i="4" a="1"/>
  <c r="W204" i="4" s="1"/>
  <c r="W205" i="4" a="1"/>
  <c r="W205" i="4" s="1"/>
  <c r="W68" i="4" a="1"/>
  <c r="W68" i="4" s="1"/>
  <c r="W69" i="4" a="1"/>
  <c r="W69" i="4" s="1"/>
  <c r="W70" i="4" a="1"/>
  <c r="W70" i="4" s="1"/>
  <c r="W72" i="4" a="1"/>
  <c r="W72" i="4" s="1"/>
  <c r="W73" i="4" a="1"/>
  <c r="W73" i="4" s="1"/>
  <c r="W74" i="4" a="1"/>
  <c r="W74" i="4" s="1"/>
  <c r="W76" i="4" a="1"/>
  <c r="W76" i="4" s="1"/>
  <c r="W71" i="4" a="1"/>
  <c r="W71" i="4" s="1"/>
  <c r="W75" i="4" a="1"/>
  <c r="W75" i="4" s="1"/>
  <c r="W77" i="4" a="1"/>
  <c r="W77" i="4" s="1"/>
  <c r="W160" i="4" a="1"/>
  <c r="W160" i="4" s="1"/>
  <c r="W161" i="4" a="1"/>
  <c r="W161" i="4" s="1"/>
  <c r="W162" i="4" a="1"/>
  <c r="W162" i="4" s="1"/>
  <c r="W163" i="4" a="1"/>
  <c r="W163" i="4" s="1"/>
  <c r="W164" i="4" a="1"/>
  <c r="W164" i="4" s="1"/>
  <c r="W165" i="4" a="1"/>
  <c r="W165" i="4" s="1"/>
  <c r="W166" i="4" a="1"/>
  <c r="W166" i="4" s="1"/>
  <c r="W167" i="4" a="1"/>
  <c r="W167" i="4" s="1"/>
  <c r="W168" i="4" a="1"/>
  <c r="W168" i="4" s="1"/>
  <c r="W169" i="4" a="1"/>
  <c r="W169" i="4" s="1"/>
  <c r="W170" i="4" a="1"/>
  <c r="W170" i="4" s="1"/>
  <c r="W171" i="4" a="1"/>
  <c r="W171" i="4" s="1"/>
  <c r="W172" i="4" a="1"/>
  <c r="W172" i="4" s="1"/>
  <c r="W173" i="4" a="1"/>
  <c r="W173" i="4" s="1"/>
  <c r="W8" i="4" a="1"/>
  <c r="W8" i="4" s="1"/>
  <c r="W9" i="4" a="1"/>
  <c r="W9" i="4" s="1"/>
  <c r="W10" i="4" a="1"/>
  <c r="W10" i="4" s="1"/>
  <c r="W11" i="4" a="1"/>
  <c r="W11" i="4" s="1"/>
  <c r="W12" i="4" a="1"/>
  <c r="W12" i="4" s="1"/>
  <c r="W13" i="4" a="1"/>
  <c r="W13" i="4" s="1"/>
  <c r="W14" i="4" a="1"/>
  <c r="W14" i="4" s="1"/>
  <c r="W15" i="4" a="1"/>
  <c r="W15" i="4" s="1"/>
  <c r="W16" i="4" a="1"/>
  <c r="W16" i="4" s="1"/>
  <c r="W17" i="4" a="1"/>
  <c r="W17" i="4" s="1"/>
  <c r="W18" i="4" a="1"/>
  <c r="W18" i="4" s="1"/>
  <c r="W103" i="4" a="1"/>
  <c r="W103" i="4" s="1"/>
  <c r="W104" i="4" a="1"/>
  <c r="W104" i="4" s="1"/>
  <c r="W105" i="4" a="1"/>
  <c r="W105" i="4" s="1"/>
  <c r="W106" i="4" a="1"/>
  <c r="W106" i="4" s="1"/>
  <c r="W107" i="4" a="1"/>
  <c r="W107" i="4" s="1"/>
  <c r="W108" i="4" a="1"/>
  <c r="W108" i="4" s="1"/>
  <c r="W109" i="4" a="1"/>
  <c r="W109" i="4" s="1"/>
  <c r="W110" i="4" a="1"/>
  <c r="W110" i="4" s="1"/>
  <c r="W111" i="4" a="1"/>
  <c r="W111" i="4" s="1"/>
  <c r="W112" i="4" a="1"/>
  <c r="W112" i="4" s="1"/>
  <c r="W113" i="4" a="1"/>
  <c r="W113" i="4" s="1"/>
  <c r="W25" i="4" a="1"/>
  <c r="W25" i="4" s="1"/>
  <c r="U25" i="4" s="1"/>
  <c r="W26" i="4" a="1"/>
  <c r="W26" i="4" s="1"/>
  <c r="W27" i="4" a="1"/>
  <c r="W27" i="4" s="1"/>
  <c r="W28" i="4" a="1"/>
  <c r="W28" i="4" s="1"/>
  <c r="U28" i="4" s="1"/>
  <c r="W147" i="4" a="1"/>
  <c r="W147" i="4" s="1"/>
  <c r="W148" i="4" a="1"/>
  <c r="W148" i="4" s="1"/>
  <c r="U148" i="4" s="1"/>
  <c r="W19" i="4" a="1"/>
  <c r="W19" i="4" s="1"/>
  <c r="W21" i="4" a="1"/>
  <c r="W21" i="4" s="1"/>
  <c r="W22" i="4" a="1"/>
  <c r="W22" i="4" s="1"/>
  <c r="U22" i="4" s="1"/>
  <c r="W24" i="4" a="1"/>
  <c r="W24" i="4" s="1"/>
  <c r="W20" i="4" a="1"/>
  <c r="W20" i="4" s="1"/>
  <c r="W23" i="4" a="1"/>
  <c r="W23" i="4" s="1"/>
  <c r="W46" i="4" a="1"/>
  <c r="W46" i="4" s="1"/>
  <c r="U46" i="4" s="1"/>
  <c r="W47" i="4" a="1"/>
  <c r="W47" i="4" s="1"/>
  <c r="W48" i="4" a="1"/>
  <c r="W48" i="4" s="1"/>
  <c r="W49" i="4" a="1"/>
  <c r="W49" i="4" s="1"/>
  <c r="W50" i="4" a="1"/>
  <c r="W50" i="4" s="1"/>
  <c r="U50" i="4" s="1"/>
  <c r="W51" i="4" a="1"/>
  <c r="W51" i="4" s="1"/>
  <c r="W52" i="4" a="1"/>
  <c r="W52" i="4" s="1"/>
  <c r="W54" i="4" a="1"/>
  <c r="W54" i="4" s="1"/>
  <c r="W55" i="4" a="1"/>
  <c r="W55" i="4" s="1"/>
  <c r="U55" i="4" s="1"/>
  <c r="W53" i="4" a="1"/>
  <c r="W53" i="4" s="1"/>
  <c r="W129" i="4" a="1"/>
  <c r="W129" i="4" s="1"/>
  <c r="U129" i="4" s="1"/>
  <c r="W131" i="4" a="1"/>
  <c r="W131" i="4" s="1"/>
  <c r="W130" i="4" a="1"/>
  <c r="W130" i="4" s="1"/>
  <c r="W133" i="4" a="1"/>
  <c r="W133" i="4" s="1"/>
  <c r="W132" i="4" a="1"/>
  <c r="W132" i="4" s="1"/>
  <c r="U132" i="4" s="1"/>
  <c r="W134" i="4" a="1"/>
  <c r="W134" i="4" s="1"/>
  <c r="W135" i="4" a="1"/>
  <c r="W135" i="4" s="1"/>
  <c r="W136" i="4" a="1"/>
  <c r="W136" i="4" s="1"/>
  <c r="W137" i="4" a="1"/>
  <c r="W137" i="4" s="1"/>
  <c r="U137" i="4" s="1"/>
  <c r="W138" i="4" a="1"/>
  <c r="W138" i="4" s="1"/>
  <c r="W139" i="4" a="1"/>
  <c r="W139" i="4" s="1"/>
  <c r="W140" i="4" a="1"/>
  <c r="W140" i="4" s="1"/>
  <c r="W141" i="4" a="1"/>
  <c r="W141" i="4" s="1"/>
  <c r="W142" i="4" a="1"/>
  <c r="W142" i="4" s="1"/>
  <c r="W143" i="4" a="1"/>
  <c r="W143" i="4" s="1"/>
  <c r="W144" i="4" a="1"/>
  <c r="W144" i="4" s="1"/>
  <c r="W146" i="4" a="1"/>
  <c r="W146" i="4" s="1"/>
  <c r="W145" i="4" a="1"/>
  <c r="W145" i="4" s="1"/>
  <c r="W96" i="4" a="1"/>
  <c r="W96" i="4" s="1"/>
  <c r="W97" i="4" a="1"/>
  <c r="W97" i="4" s="1"/>
  <c r="W98" i="4" a="1"/>
  <c r="W98" i="4" s="1"/>
  <c r="W99" i="4" a="1"/>
  <c r="W99" i="4" s="1"/>
  <c r="W100" i="4" a="1"/>
  <c r="W100" i="4" s="1"/>
  <c r="W101" i="4" a="1"/>
  <c r="W101" i="4" s="1"/>
  <c r="W102" i="4" a="1"/>
  <c r="W102" i="4" s="1"/>
  <c r="W185" i="4" a="1"/>
  <c r="W185" i="4" s="1"/>
  <c r="W186" i="4" a="1"/>
  <c r="W186" i="4" s="1"/>
  <c r="W187" i="4" a="1"/>
  <c r="W187" i="4" s="1"/>
  <c r="W188" i="4" a="1"/>
  <c r="W188" i="4" s="1"/>
  <c r="W189" i="4" a="1"/>
  <c r="W189" i="4" s="1"/>
  <c r="W190" i="4" a="1"/>
  <c r="W190" i="4" s="1"/>
  <c r="W191" i="4" a="1"/>
  <c r="W191" i="4" s="1"/>
  <c r="W192" i="4" a="1"/>
  <c r="W192" i="4" s="1"/>
  <c r="W117" i="4" a="1"/>
  <c r="W117" i="4" s="1"/>
  <c r="W118" i="4" a="1"/>
  <c r="W118" i="4" s="1"/>
  <c r="W119" i="4" a="1"/>
  <c r="W119" i="4" s="1"/>
  <c r="W120" i="4" a="1"/>
  <c r="W120" i="4" s="1"/>
  <c r="W121" i="4" a="1"/>
  <c r="W121" i="4" s="1"/>
  <c r="W122" i="4" a="1"/>
  <c r="W122" i="4" s="1"/>
  <c r="W123" i="4" a="1"/>
  <c r="W123" i="4" s="1"/>
  <c r="W124" i="4" a="1"/>
  <c r="W124" i="4" s="1"/>
  <c r="W125" i="4" a="1"/>
  <c r="W125" i="4" s="1"/>
  <c r="W126" i="4" a="1"/>
  <c r="W126" i="4" s="1"/>
  <c r="W127" i="4" a="1"/>
  <c r="W127" i="4" s="1"/>
  <c r="W29" i="4" a="1"/>
  <c r="W29" i="4" s="1"/>
  <c r="W30" i="4" a="1"/>
  <c r="W30" i="4" s="1"/>
  <c r="U30" i="4" s="1"/>
  <c r="W196" i="4" a="1"/>
  <c r="W196" i="4" s="1"/>
  <c r="W197" i="4" a="1"/>
  <c r="W197" i="4" s="1"/>
  <c r="W198" i="4" a="1"/>
  <c r="W198" i="4" s="1"/>
  <c r="W199" i="4" a="1"/>
  <c r="W199" i="4" s="1"/>
  <c r="U199" i="4" s="1"/>
  <c r="W200" i="4" a="1"/>
  <c r="W200" i="4" s="1"/>
  <c r="W201" i="4" a="1"/>
  <c r="W201" i="4" s="1"/>
  <c r="W202" i="4" a="1"/>
  <c r="W202" i="4" s="1"/>
  <c r="W203" i="4" a="1"/>
  <c r="W203" i="4" s="1"/>
  <c r="U203" i="4" s="1"/>
  <c r="V193" i="4" l="1"/>
  <c r="D193" i="4" s="1" a="1"/>
  <c r="D193" i="4" s="1"/>
  <c r="V195" i="4"/>
  <c r="D195" i="4" s="1" a="1"/>
  <c r="D195" i="4" s="1"/>
  <c r="U133" i="4"/>
  <c r="V133" i="4"/>
  <c r="D133" i="4" s="1" a="1"/>
  <c r="D133" i="4" s="1"/>
  <c r="U24" i="4"/>
  <c r="V24" i="4"/>
  <c r="D24" i="4" s="1" a="1"/>
  <c r="D24" i="4" s="1"/>
  <c r="U53" i="4"/>
  <c r="V53" i="4"/>
  <c r="D53" i="4" s="1" a="1"/>
  <c r="D53" i="4" s="1"/>
  <c r="U201" i="4"/>
  <c r="V201" i="4"/>
  <c r="D201" i="4" s="1" a="1"/>
  <c r="D201" i="4" s="1"/>
  <c r="U197" i="4"/>
  <c r="V197" i="4"/>
  <c r="D197" i="4" s="1" a="1"/>
  <c r="D197" i="4" s="1"/>
  <c r="U51" i="4"/>
  <c r="V51" i="4"/>
  <c r="D51" i="4" s="1" a="1"/>
  <c r="D51" i="4" s="1"/>
  <c r="U136" i="4"/>
  <c r="V136" i="4"/>
  <c r="D136" i="4" s="1" a="1"/>
  <c r="D136" i="4" s="1"/>
  <c r="U47" i="4"/>
  <c r="V47" i="4"/>
  <c r="D47" i="4" s="1" a="1"/>
  <c r="D47" i="4" s="1"/>
  <c r="V132" i="4"/>
  <c r="D132" i="4" s="1" a="1"/>
  <c r="D132" i="4" s="1"/>
  <c r="V28" i="4"/>
  <c r="D28" i="4" s="1" a="1"/>
  <c r="D28" i="4" s="1"/>
  <c r="V194" i="4"/>
  <c r="D194" i="4" s="1" a="1"/>
  <c r="D194" i="4" s="1"/>
  <c r="U29" i="4"/>
  <c r="V29" i="4"/>
  <c r="D29" i="4" s="1" a="1"/>
  <c r="D29" i="4" s="1"/>
  <c r="U134" i="4"/>
  <c r="V134" i="4"/>
  <c r="D134" i="4" s="1" a="1"/>
  <c r="D134" i="4" s="1"/>
  <c r="U198" i="4"/>
  <c r="V198" i="4"/>
  <c r="D198" i="4" s="1" a="1"/>
  <c r="D198" i="4" s="1"/>
  <c r="U196" i="4"/>
  <c r="V196" i="4"/>
  <c r="D196" i="4" s="1" a="1"/>
  <c r="D196" i="4" s="1"/>
  <c r="U202" i="4"/>
  <c r="V202" i="4"/>
  <c r="D202" i="4" s="1" a="1"/>
  <c r="D202" i="4" s="1"/>
  <c r="U200" i="4"/>
  <c r="V200" i="4"/>
  <c r="D200" i="4" s="1" a="1"/>
  <c r="D200" i="4" s="1"/>
  <c r="U127" i="4"/>
  <c r="V127" i="4"/>
  <c r="D127" i="4" s="1" a="1"/>
  <c r="D127" i="4" s="1"/>
  <c r="U125" i="4"/>
  <c r="V125" i="4"/>
  <c r="D125" i="4" s="1" a="1"/>
  <c r="D125" i="4" s="1"/>
  <c r="U123" i="4"/>
  <c r="V123" i="4"/>
  <c r="D123" i="4" s="1" a="1"/>
  <c r="D123" i="4" s="1"/>
  <c r="U121" i="4"/>
  <c r="V121" i="4"/>
  <c r="D121" i="4" s="1" a="1"/>
  <c r="D121" i="4" s="1"/>
  <c r="U119" i="4"/>
  <c r="V119" i="4"/>
  <c r="D119" i="4" s="1" a="1"/>
  <c r="D119" i="4" s="1"/>
  <c r="U117" i="4"/>
  <c r="V117" i="4"/>
  <c r="D117" i="4" s="1" a="1"/>
  <c r="D117" i="4" s="1"/>
  <c r="U192" i="4"/>
  <c r="V192" i="4"/>
  <c r="D192" i="4" s="1" a="1"/>
  <c r="D192" i="4" s="1"/>
  <c r="U190" i="4"/>
  <c r="V190" i="4"/>
  <c r="D190" i="4" s="1" a="1"/>
  <c r="D190" i="4" s="1"/>
  <c r="U188" i="4"/>
  <c r="V188" i="4"/>
  <c r="D188" i="4" s="1" a="1"/>
  <c r="D188" i="4" s="1"/>
  <c r="U186" i="4"/>
  <c r="V186" i="4"/>
  <c r="D186" i="4" s="1" a="1"/>
  <c r="D186" i="4" s="1"/>
  <c r="U102" i="4"/>
  <c r="V102" i="4"/>
  <c r="D102" i="4" s="1" a="1"/>
  <c r="D102" i="4" s="1"/>
  <c r="U100" i="4"/>
  <c r="V100" i="4"/>
  <c r="D100" i="4" s="1" a="1"/>
  <c r="D100" i="4" s="1"/>
  <c r="U98" i="4"/>
  <c r="V98" i="4"/>
  <c r="D98" i="4" s="1" a="1"/>
  <c r="D98" i="4" s="1"/>
  <c r="U96" i="4"/>
  <c r="V96" i="4"/>
  <c r="D96" i="4" s="1" a="1"/>
  <c r="D96" i="4" s="1"/>
  <c r="U146" i="4"/>
  <c r="V146" i="4"/>
  <c r="D146" i="4" s="1" a="1"/>
  <c r="D146" i="4" s="1"/>
  <c r="U143" i="4"/>
  <c r="V143" i="4"/>
  <c r="D143" i="4" s="1" a="1"/>
  <c r="D143" i="4" s="1"/>
  <c r="U141" i="4"/>
  <c r="V141" i="4"/>
  <c r="D141" i="4" s="1" a="1"/>
  <c r="D141" i="4" s="1"/>
  <c r="U139" i="4"/>
  <c r="V139" i="4"/>
  <c r="D139" i="4" s="1" a="1"/>
  <c r="D139" i="4" s="1"/>
  <c r="U26" i="4"/>
  <c r="V26" i="4"/>
  <c r="D26" i="4" s="1" a="1"/>
  <c r="D26" i="4" s="1"/>
  <c r="U104" i="4"/>
  <c r="V104" i="4"/>
  <c r="D104" i="4" s="1" a="1"/>
  <c r="D104" i="4" s="1"/>
  <c r="U17" i="4"/>
  <c r="V17" i="4"/>
  <c r="D17" i="4" s="1" a="1"/>
  <c r="D17" i="4" s="1"/>
  <c r="U170" i="4"/>
  <c r="V170" i="4"/>
  <c r="D170" i="4" s="1" a="1"/>
  <c r="D170" i="4" s="1"/>
  <c r="U167" i="4"/>
  <c r="V167" i="4"/>
  <c r="D167" i="4" s="1" a="1"/>
  <c r="D167" i="4" s="1"/>
  <c r="U72" i="4"/>
  <c r="V72" i="4"/>
  <c r="D72" i="4" s="1" a="1"/>
  <c r="D72" i="4" s="1"/>
  <c r="U68" i="4"/>
  <c r="V68" i="4"/>
  <c r="D68" i="4" s="1" a="1"/>
  <c r="D68" i="4" s="1"/>
  <c r="V137" i="4"/>
  <c r="D137" i="4" s="1" a="1"/>
  <c r="D137" i="4" s="1"/>
  <c r="U135" i="4"/>
  <c r="V135" i="4"/>
  <c r="D135" i="4" s="1" a="1"/>
  <c r="D135" i="4" s="1"/>
  <c r="U54" i="4"/>
  <c r="V54" i="4"/>
  <c r="D54" i="4" s="1" a="1"/>
  <c r="D54" i="4" s="1"/>
  <c r="U49" i="4"/>
  <c r="V49" i="4"/>
  <c r="D49" i="4" s="1" a="1"/>
  <c r="D49" i="4" s="1"/>
  <c r="U23" i="4"/>
  <c r="V23" i="4"/>
  <c r="D23" i="4" s="1" a="1"/>
  <c r="D23" i="4" s="1"/>
  <c r="U21" i="4"/>
  <c r="V21" i="4"/>
  <c r="D21" i="4" s="1" a="1"/>
  <c r="D21" i="4" s="1"/>
  <c r="U113" i="4"/>
  <c r="V113" i="4"/>
  <c r="D113" i="4" s="1" a="1"/>
  <c r="D113" i="4" s="1"/>
  <c r="U107" i="4"/>
  <c r="V107" i="4"/>
  <c r="D107" i="4" s="1" a="1"/>
  <c r="D107" i="4" s="1"/>
  <c r="U13" i="4"/>
  <c r="V13" i="4"/>
  <c r="D13" i="4" s="1" a="1"/>
  <c r="D13" i="4" s="1"/>
  <c r="U173" i="4"/>
  <c r="V173" i="4"/>
  <c r="D173" i="4" s="1" a="1"/>
  <c r="D173" i="4" s="1"/>
  <c r="U163" i="4"/>
  <c r="V163" i="4"/>
  <c r="D163" i="4" s="1" a="1"/>
  <c r="D163" i="4" s="1"/>
  <c r="U75" i="4"/>
  <c r="V75" i="4"/>
  <c r="D75" i="4" s="1" a="1"/>
  <c r="D75" i="4" s="1"/>
  <c r="U74" i="4"/>
  <c r="V74" i="4"/>
  <c r="D74" i="4" s="1" a="1"/>
  <c r="D74" i="4" s="1"/>
  <c r="U131" i="4"/>
  <c r="V131" i="4"/>
  <c r="D131" i="4" s="1" a="1"/>
  <c r="D131" i="4" s="1"/>
  <c r="V199" i="4"/>
  <c r="D199" i="4" s="1" a="1"/>
  <c r="D199" i="4" s="1"/>
  <c r="V30" i="4"/>
  <c r="D30" i="4" s="1" a="1"/>
  <c r="D30" i="4" s="1"/>
  <c r="U126" i="4"/>
  <c r="V126" i="4"/>
  <c r="D126" i="4" s="1" a="1"/>
  <c r="D126" i="4" s="1"/>
  <c r="U124" i="4"/>
  <c r="V124" i="4"/>
  <c r="D124" i="4" s="1" a="1"/>
  <c r="D124" i="4" s="1"/>
  <c r="U122" i="4"/>
  <c r="V122" i="4"/>
  <c r="D122" i="4" s="1" a="1"/>
  <c r="D122" i="4" s="1"/>
  <c r="U120" i="4"/>
  <c r="V120" i="4"/>
  <c r="D120" i="4" s="1" a="1"/>
  <c r="D120" i="4" s="1"/>
  <c r="U118" i="4"/>
  <c r="V118" i="4"/>
  <c r="D118" i="4" s="1" a="1"/>
  <c r="D118" i="4" s="1"/>
  <c r="U191" i="4"/>
  <c r="V191" i="4"/>
  <c r="D191" i="4" s="1" a="1"/>
  <c r="D191" i="4" s="1"/>
  <c r="U189" i="4"/>
  <c r="V189" i="4"/>
  <c r="D189" i="4" s="1" a="1"/>
  <c r="D189" i="4" s="1"/>
  <c r="U187" i="4"/>
  <c r="V187" i="4"/>
  <c r="D187" i="4" s="1" a="1"/>
  <c r="D187" i="4" s="1"/>
  <c r="U185" i="4"/>
  <c r="V185" i="4"/>
  <c r="D185" i="4" s="1" a="1"/>
  <c r="D185" i="4" s="1"/>
  <c r="U101" i="4"/>
  <c r="V101" i="4"/>
  <c r="D101" i="4" s="1" a="1"/>
  <c r="D101" i="4" s="1"/>
  <c r="U99" i="4"/>
  <c r="V99" i="4"/>
  <c r="D99" i="4" s="1" a="1"/>
  <c r="D99" i="4" s="1"/>
  <c r="U97" i="4"/>
  <c r="V97" i="4"/>
  <c r="D97" i="4" s="1" a="1"/>
  <c r="D97" i="4" s="1"/>
  <c r="U145" i="4"/>
  <c r="V145" i="4"/>
  <c r="D145" i="4" s="1" a="1"/>
  <c r="D145" i="4" s="1"/>
  <c r="U144" i="4"/>
  <c r="V144" i="4"/>
  <c r="D144" i="4" s="1" a="1"/>
  <c r="D144" i="4" s="1"/>
  <c r="U142" i="4"/>
  <c r="V142" i="4"/>
  <c r="D142" i="4" s="1" a="1"/>
  <c r="D142" i="4" s="1"/>
  <c r="U140" i="4"/>
  <c r="V140" i="4"/>
  <c r="D140" i="4" s="1" a="1"/>
  <c r="D140" i="4" s="1"/>
  <c r="U138" i="4"/>
  <c r="V138" i="4"/>
  <c r="D138" i="4" s="1" a="1"/>
  <c r="D138" i="4" s="1"/>
  <c r="U147" i="4"/>
  <c r="V147" i="4"/>
  <c r="D147" i="4" s="1" a="1"/>
  <c r="D147" i="4" s="1"/>
  <c r="U112" i="4"/>
  <c r="V112" i="4"/>
  <c r="D112" i="4" s="1" a="1"/>
  <c r="D112" i="4" s="1"/>
  <c r="U109" i="4"/>
  <c r="V109" i="4"/>
  <c r="D109" i="4" s="1" a="1"/>
  <c r="D109" i="4" s="1"/>
  <c r="U12" i="4"/>
  <c r="V12" i="4"/>
  <c r="D12" i="4" s="1" a="1"/>
  <c r="D12" i="4" s="1"/>
  <c r="U9" i="4"/>
  <c r="V9" i="4"/>
  <c r="D9" i="4" s="1" a="1"/>
  <c r="D9" i="4" s="1"/>
  <c r="U162" i="4"/>
  <c r="V162" i="4"/>
  <c r="D162" i="4" s="1" a="1"/>
  <c r="D162" i="4" s="1"/>
  <c r="V203" i="4"/>
  <c r="D203" i="4" s="1" a="1"/>
  <c r="D203" i="4" s="1"/>
  <c r="U130" i="4"/>
  <c r="V130" i="4"/>
  <c r="D130" i="4" s="1" a="1"/>
  <c r="D130" i="4" s="1"/>
  <c r="V129" i="4"/>
  <c r="D129" i="4" s="1" a="1"/>
  <c r="D129" i="4" s="1"/>
  <c r="U52" i="4"/>
  <c r="V52" i="4"/>
  <c r="D52" i="4" s="1" a="1"/>
  <c r="D52" i="4" s="1"/>
  <c r="U48" i="4"/>
  <c r="V48" i="4"/>
  <c r="D48" i="4" s="1" a="1"/>
  <c r="D48" i="4" s="1"/>
  <c r="U20" i="4"/>
  <c r="V20" i="4"/>
  <c r="D20" i="4" s="1" a="1"/>
  <c r="D20" i="4" s="1"/>
  <c r="U19" i="4"/>
  <c r="V19" i="4"/>
  <c r="D19" i="4" s="1" a="1"/>
  <c r="D19" i="4" s="1"/>
  <c r="U105" i="4"/>
  <c r="V105" i="4"/>
  <c r="D105" i="4" s="1" a="1"/>
  <c r="D105" i="4" s="1"/>
  <c r="U15" i="4"/>
  <c r="V15" i="4"/>
  <c r="D15" i="4" s="1" a="1"/>
  <c r="D15" i="4" s="1"/>
  <c r="U171" i="4"/>
  <c r="V171" i="4"/>
  <c r="D171" i="4" s="1" a="1"/>
  <c r="D171" i="4" s="1"/>
  <c r="U165" i="4"/>
  <c r="V165" i="4"/>
  <c r="D165" i="4" s="1" a="1"/>
  <c r="D165" i="4" s="1"/>
  <c r="U27" i="4"/>
  <c r="V27" i="4"/>
  <c r="D27" i="4" s="1" a="1"/>
  <c r="D27" i="4" s="1"/>
  <c r="U111" i="4"/>
  <c r="V111" i="4"/>
  <c r="D111" i="4" s="1" a="1"/>
  <c r="D111" i="4" s="1"/>
  <c r="U106" i="4"/>
  <c r="V106" i="4"/>
  <c r="D106" i="4" s="1" a="1"/>
  <c r="D106" i="4" s="1"/>
  <c r="U103" i="4"/>
  <c r="V103" i="4"/>
  <c r="D103" i="4" s="1" a="1"/>
  <c r="D103" i="4" s="1"/>
  <c r="U14" i="4"/>
  <c r="V14" i="4"/>
  <c r="D14" i="4" s="1" a="1"/>
  <c r="D14" i="4" s="1"/>
  <c r="U11" i="4"/>
  <c r="V11" i="4"/>
  <c r="D11" i="4" s="1" a="1"/>
  <c r="D11" i="4" s="1"/>
  <c r="U172" i="4"/>
  <c r="V172" i="4"/>
  <c r="D172" i="4" s="1" a="1"/>
  <c r="D172" i="4" s="1"/>
  <c r="U169" i="4"/>
  <c r="V169" i="4"/>
  <c r="D169" i="4" s="1" a="1"/>
  <c r="D169" i="4" s="1"/>
  <c r="U164" i="4"/>
  <c r="V164" i="4"/>
  <c r="D164" i="4" s="1" a="1"/>
  <c r="D164" i="4" s="1"/>
  <c r="U161" i="4"/>
  <c r="V161" i="4"/>
  <c r="D161" i="4" s="1" a="1"/>
  <c r="D161" i="4" s="1"/>
  <c r="U71" i="4"/>
  <c r="V71" i="4"/>
  <c r="D71" i="4" s="1" a="1"/>
  <c r="D71" i="4" s="1"/>
  <c r="U70" i="4"/>
  <c r="V70" i="4"/>
  <c r="D70" i="4" s="1" a="1"/>
  <c r="D70" i="4" s="1"/>
  <c r="U205" i="4"/>
  <c r="V205" i="4"/>
  <c r="D205" i="4" s="1" a="1"/>
  <c r="D205" i="4" s="1"/>
  <c r="U108" i="4"/>
  <c r="V108" i="4"/>
  <c r="D108" i="4" s="1" a="1"/>
  <c r="D108" i="4" s="1"/>
  <c r="U16" i="4"/>
  <c r="V16" i="4"/>
  <c r="D16" i="4" s="1" a="1"/>
  <c r="D16" i="4" s="1"/>
  <c r="U8" i="4"/>
  <c r="V8" i="4"/>
  <c r="D8" i="4" s="1" a="1"/>
  <c r="D8" i="4" s="1"/>
  <c r="U166" i="4"/>
  <c r="V166" i="4"/>
  <c r="D166" i="4" s="1" a="1"/>
  <c r="D166" i="4" s="1"/>
  <c r="U77" i="4"/>
  <c r="V77" i="4"/>
  <c r="D77" i="4" s="1" a="1"/>
  <c r="D77" i="4" s="1"/>
  <c r="U73" i="4"/>
  <c r="V73" i="4"/>
  <c r="D73" i="4" s="1" a="1"/>
  <c r="D73" i="4" s="1"/>
  <c r="U69" i="4"/>
  <c r="V69" i="4"/>
  <c r="D69" i="4" s="1" a="1"/>
  <c r="D69" i="4" s="1"/>
  <c r="V55" i="4"/>
  <c r="D55" i="4" s="1" a="1"/>
  <c r="D55" i="4" s="1"/>
  <c r="V50" i="4"/>
  <c r="D50" i="4" s="1" a="1"/>
  <c r="D50" i="4" s="1"/>
  <c r="V46" i="4"/>
  <c r="D46" i="4" s="1" a="1"/>
  <c r="D46" i="4" s="1"/>
  <c r="V22" i="4"/>
  <c r="D22" i="4" s="1" a="1"/>
  <c r="D22" i="4" s="1"/>
  <c r="V148" i="4"/>
  <c r="D148" i="4" s="1" a="1"/>
  <c r="D148" i="4" s="1"/>
  <c r="V25" i="4"/>
  <c r="D25" i="4" s="1" a="1"/>
  <c r="D25" i="4" s="1"/>
  <c r="U110" i="4"/>
  <c r="V110" i="4"/>
  <c r="D110" i="4" s="1" a="1"/>
  <c r="D110" i="4" s="1"/>
  <c r="U18" i="4"/>
  <c r="V18" i="4"/>
  <c r="D18" i="4" s="1" a="1"/>
  <c r="D18" i="4" s="1"/>
  <c r="U10" i="4"/>
  <c r="V10" i="4"/>
  <c r="D10" i="4" s="1" a="1"/>
  <c r="D10" i="4" s="1"/>
  <c r="U168" i="4"/>
  <c r="V168" i="4"/>
  <c r="D168" i="4" s="1" a="1"/>
  <c r="D168" i="4" s="1"/>
  <c r="U160" i="4"/>
  <c r="V160" i="4"/>
  <c r="D160" i="4" s="1" a="1"/>
  <c r="D160" i="4" s="1"/>
  <c r="U76" i="4"/>
  <c r="V76" i="4"/>
  <c r="D76" i="4" s="1" a="1"/>
  <c r="D76" i="4" s="1"/>
  <c r="U204" i="4"/>
  <c r="V204" i="4"/>
  <c r="D204" i="4" s="1" a="1"/>
  <c r="D20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M7" authorId="0" shapeId="0" xr:uid="{CD2D82C9-8E4A-403A-9E08-806630AD882B}">
      <text>
        <r>
          <rPr>
            <sz val="9"/>
            <color indexed="81"/>
            <rFont val="Tahoma"/>
            <family val="2"/>
          </rPr>
          <t xml:space="preserve">
Només nombres enters, mínim 10, màxim 200.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K5" authorId="0" shapeId="0" xr:uid="{92CA4323-0FA4-47DC-837B-A7B4E726C022}">
      <text>
        <r>
          <rPr>
            <sz val="9"/>
            <color indexed="81"/>
            <rFont val="Tahoma"/>
            <family val="2"/>
          </rPr>
          <t xml:space="preserve">
Només nombres enters, mínim 10, màxim 200.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<sst xmlns="http://schemas.openxmlformats.org/spreadsheetml/2006/main" count="12842" uniqueCount="1623">
  <si>
    <t>Data inici</t>
  </si>
  <si>
    <t>Hora inici</t>
  </si>
  <si>
    <t>Data fi</t>
  </si>
  <si>
    <t>Hora fi</t>
  </si>
  <si>
    <t>Municipi</t>
  </si>
  <si>
    <t>Amb o Sense Mort</t>
  </si>
  <si>
    <t>Núm.</t>
  </si>
  <si>
    <t>Embarcació</t>
  </si>
  <si>
    <t>Social</t>
  </si>
  <si>
    <t>Amb mort</t>
  </si>
  <si>
    <t>Obert</t>
  </si>
  <si>
    <t>Sense mort</t>
  </si>
  <si>
    <t>Aigua Dolça</t>
  </si>
  <si>
    <t>Càsting</t>
  </si>
  <si>
    <t>Mar Costa</t>
  </si>
  <si>
    <t>Menors d'edat</t>
  </si>
  <si>
    <t>Festa Major</t>
  </si>
  <si>
    <t>Modalitat</t>
  </si>
  <si>
    <t>Nom de la competició</t>
  </si>
  <si>
    <t>Categoria</t>
  </si>
  <si>
    <t>CATEGORIA</t>
  </si>
  <si>
    <t>Campionat de Catalunya</t>
  </si>
  <si>
    <t>Campionat d'Espanya</t>
  </si>
  <si>
    <t>AMB O SENSE MORT</t>
  </si>
  <si>
    <t>AIGUES INTERIORS</t>
  </si>
  <si>
    <t>AIGUES EXTERIORS</t>
  </si>
  <si>
    <t>MODALITAT</t>
  </si>
  <si>
    <t>PRIVADES I ESCENARIS</t>
  </si>
  <si>
    <t>Escenari de Cercs</t>
  </si>
  <si>
    <t>Escenari de Foix</t>
  </si>
  <si>
    <t>Pistes de càsting de Granollers</t>
  </si>
  <si>
    <t>Privades L1 - Llac de l'Agulla</t>
  </si>
  <si>
    <t>Privades S1 - Llac de Bellpuig</t>
  </si>
  <si>
    <t xml:space="preserve">Privades S2 - Badina de Seròs </t>
  </si>
  <si>
    <t>Privades S3 - Llacs de Gimenells</t>
  </si>
  <si>
    <t>Privades S4 - Pantà de Sant Ramon</t>
  </si>
  <si>
    <t>Privades S5 - Llacs d'Almacelles (Pantans de la Llengua Eixuta)</t>
  </si>
  <si>
    <t>Privades S6 - Llacs del Terrall</t>
  </si>
  <si>
    <t>Privades S7 - Pantà del Pla d'Alpicat</t>
  </si>
  <si>
    <t xml:space="preserve">Privades T1 - Basses del Golf de Girona </t>
  </si>
  <si>
    <t xml:space="preserve">ZLLSM-EB-01 - l'Ebre </t>
  </si>
  <si>
    <t xml:space="preserve">ZLLSM-EB-05 - Pantà de Siurana i riu de Siurana </t>
  </si>
  <si>
    <t xml:space="preserve">ZLLSM-EB-06 - Pantà dels Guiamets i riu de l'Ull de l'Asmà </t>
  </si>
  <si>
    <t>ZLLSM-FR-02 - Riu d'Anguera</t>
  </si>
  <si>
    <t xml:space="preserve">ZLLSM-FU-01 - el Gurn i el Fluvià </t>
  </si>
  <si>
    <t xml:space="preserve">ZLLSM-FU-01 - el Gurn i el Fluvià, ZLLSM-FU-02 - el Fluvià - Sant Jaume de Llierca </t>
  </si>
  <si>
    <t xml:space="preserve">ZLLSM-FU-02 - el Fluvià - Sant Jaume de Llierca </t>
  </si>
  <si>
    <t xml:space="preserve">ZLLSM-FU-05 - el Fluvià - Sant Pere Pescador </t>
  </si>
  <si>
    <t xml:space="preserve">ZLLSM-LL-12 - el Llobregat - Sallent </t>
  </si>
  <si>
    <t xml:space="preserve">ZLLSM-LL-14 - el Llobregat - Sant Fruitos de Bages </t>
  </si>
  <si>
    <t xml:space="preserve">ZLLSM-LL-25 - el Cardener - Manresa </t>
  </si>
  <si>
    <t>ZLLSM-LL-26 - el Llobregat - Burés - Castellbell i el Vilar</t>
  </si>
  <si>
    <t xml:space="preserve">ZLLSM-LL-31 - el Llobregat - Abrera </t>
  </si>
  <si>
    <t xml:space="preserve">ZLLSM-LL-33 - l'Anoia </t>
  </si>
  <si>
    <t xml:space="preserve">ZLLSM-LL-34 - Panta de la Gavarresa i riera Gavarresa </t>
  </si>
  <si>
    <t xml:space="preserve">ZLLSM-LL-36 - Pantà d'Avinyó i riera de Relat </t>
  </si>
  <si>
    <t>ZLLSM-LL-38- Embassament de Sant Martí de Tous</t>
  </si>
  <si>
    <t>ZLLSM-LL-39 - Sant Vicenç de Castellet</t>
  </si>
  <si>
    <t>ZLLSM-NP-24 - Embassament de Talarn o de Sant Antoni</t>
  </si>
  <si>
    <t xml:space="preserve">ZLLSM-RM-01 - Pantà i riera Riudecanyes-Mont-roig del Camp </t>
  </si>
  <si>
    <t>ZLLSM-SE-19 - Segre - Noves de Segre</t>
  </si>
  <si>
    <t>ZLLSM-SE-26 - el Segre - Pont d'Espia</t>
  </si>
  <si>
    <t xml:space="preserve">ZLLSM-SE-28 - el Segre - Oliana </t>
  </si>
  <si>
    <t>ZLLSM-TE-19 - el Gurri</t>
  </si>
  <si>
    <t>ZLLSM-TE-21 - Embassament de Susqueda</t>
  </si>
  <si>
    <t xml:space="preserve">ZLLSM-TE-21 - Embassament de Susqueda, ZLLSM-TE-26 - el Brugent - Amer / Les Planes d'Hostoles </t>
  </si>
  <si>
    <t xml:space="preserve">ZLLSM-TE-25 - el Ter - La Cellera de Ter </t>
  </si>
  <si>
    <t>ZLLSM-TE-25 - el Ter - La Cellera de Ter, ZLLSM-TE-26 - el Brugent - Amer / Les Planes d'Hostoles</t>
  </si>
  <si>
    <t xml:space="preserve">ZLLSM-TE-26 - el Brugent - Amer / Les Planes d'Hostoles </t>
  </si>
  <si>
    <t xml:space="preserve">ZLLSM-TE-29 - el Ter - Anglès/Girona/Torroella de Montgrí </t>
  </si>
  <si>
    <t>ZLLSM-TE-29 - el Ter - Anglès/Girona/Torroella de Montgrí, ZLLSM-TE-30 - l'Onyar</t>
  </si>
  <si>
    <t>ZONES LLIURES SENSE MORT</t>
  </si>
  <si>
    <t xml:space="preserve">ZPC EB-01 - Embassaments de Riba-roja i de Flix - CIP </t>
  </si>
  <si>
    <t xml:space="preserve">ZPC EB-01 - Embassaments de Riba-roja i de Flix - CIP, ZLLSM-EB-01 - l'Ebre </t>
  </si>
  <si>
    <t xml:space="preserve">ZPC EB-03 - Pantà de La Palma d'Ebre - CIP </t>
  </si>
  <si>
    <t xml:space="preserve">ZPC FU-02 - Besalú - Argelaguer - CIP </t>
  </si>
  <si>
    <t xml:space="preserve">ZPC FU-03 - Serinyà - Vilert - CIP </t>
  </si>
  <si>
    <t>ZPC FU-04 - Olot - CIP</t>
  </si>
  <si>
    <t>ZPC GA-20 - Bassa d'Oles - SALM</t>
  </si>
  <si>
    <t xml:space="preserve">ZPC LL-01 - Guardiola de Berguedà - Pobla  de Lillet - SALM </t>
  </si>
  <si>
    <t xml:space="preserve">ZPC LL-02 - Embassament de la Baells - CIP </t>
  </si>
  <si>
    <t xml:space="preserve">ZPC LL-03 - Pedret - INT </t>
  </si>
  <si>
    <t>ZPC LL-04 - Gironella  - Puig-Reig - INT</t>
  </si>
  <si>
    <t xml:space="preserve">ZPC LL-07 - Balsareny - CIP </t>
  </si>
  <si>
    <t xml:space="preserve">ZPC LL-08 - Navarcles - CIP </t>
  </si>
  <si>
    <t xml:space="preserve">ZPC LL-09 - El Pont de Vilomara i Rocafort - CIP </t>
  </si>
  <si>
    <t xml:space="preserve">ZPC LL-10 - Castellgalí - CIP </t>
  </si>
  <si>
    <t>ZPC LL-10 - Castellgalí - CIP, ZLLSM-LL-39 - Sant Vicenç de Castellet - CIP</t>
  </si>
  <si>
    <t xml:space="preserve">ZPC LL-14 - Ratavilla - SALM </t>
  </si>
  <si>
    <t xml:space="preserve">ZPC LL-15 - Embassament de Sant Ponç - CIP </t>
  </si>
  <si>
    <t xml:space="preserve">ZPC LL-18 - Sant Joan de Vilatorrada - Callús - CIP </t>
  </si>
  <si>
    <t xml:space="preserve">ZPC LL-18 - Sant Joan de Vilatorrada - Callús - CIP, ZLLSM-LL-25 - el Cardener - Manresa </t>
  </si>
  <si>
    <t>ZPC LL-18 - Sant Joan de Vilatorrada - Callús - CIP, ZLLSM-LL-25 - el Cardener - Manresa, ZPC LL-23 - Súria - CIP</t>
  </si>
  <si>
    <t xml:space="preserve">ZPC LL-18 - Sant Joan de Vilatorrada - Callús - CIP, ZPC LL-21 - Castellbell i el Vilar - CIP </t>
  </si>
  <si>
    <t xml:space="preserve">ZPC LL-20 - Can Serra - CIP </t>
  </si>
  <si>
    <t xml:space="preserve">ZPC LL-21 - Castellbell i el Vilar - CIP </t>
  </si>
  <si>
    <t xml:space="preserve">ZPC LL-21 - Castellbell i el Vilar - CIP, ZPC LL-22 - Monistrol de Montserrat - CIP, ZPC LL-24 - Olesa de Montserrat - CIP </t>
  </si>
  <si>
    <t xml:space="preserve">ZPC LL-22 - Monistrol de Montserrat - CIP </t>
  </si>
  <si>
    <t>ZPC LL-22 - Monistrol de Montserrat - CIP, ZPC LL-24 - Olesa i Esparreguera - CIP</t>
  </si>
  <si>
    <t xml:space="preserve">ZPC LL-23 - Súria - CIP </t>
  </si>
  <si>
    <t xml:space="preserve">ZPC LL-24 - Olesa i Esparreguera - CIP </t>
  </si>
  <si>
    <t>ZPC LL-25 - Malagarriga - INT</t>
  </si>
  <si>
    <t xml:space="preserve">ZPC MU-01 - Pantà de Darnius o de Boadella - CIP </t>
  </si>
  <si>
    <t xml:space="preserve">ZPC MU-01 - Pantà de Darnius o de Boadella - CIP, ZPC MU-02 - Boadella - INT </t>
  </si>
  <si>
    <t xml:space="preserve">ZPC MU-02 - Boadella - INT </t>
  </si>
  <si>
    <t xml:space="preserve">ZPC NP-01 - Consorci Alt Pallars - SALM </t>
  </si>
  <si>
    <t>ZPC NP-02 - La Guingueta d'Àneu - INT</t>
  </si>
  <si>
    <t>ZPC NP-02 - La Guingueta d'Àneu - INT, NP-01 - Consorci Alt Pallars - SALM</t>
  </si>
  <si>
    <t>ZPC NP-03 - Conveni Pallaresa - SALM</t>
  </si>
  <si>
    <t>ZPC NP-09 - Embassament de Camarasa - CIP</t>
  </si>
  <si>
    <t xml:space="preserve">ZPC NP-25 - Embassament de Terradets o Cellers - CIP </t>
  </si>
  <si>
    <t>ZPC NR-01 - Alta Ribagorça - SALM</t>
  </si>
  <si>
    <t xml:space="preserve">ZPC NR-09 - Embassament de Canelles - CIP </t>
  </si>
  <si>
    <t xml:space="preserve">ZPC NR-10 - Embassament de Santa Anna - CIP </t>
  </si>
  <si>
    <t xml:space="preserve">ZPC NR-12 - Alfarràs - INT </t>
  </si>
  <si>
    <t>ZPC SE-01 - Domini Segre - SALM</t>
  </si>
  <si>
    <t>ZPC SE-01 - Domini Segre - SALM, ZLLSM-SE-19 - Segre - Noves de Segre</t>
  </si>
  <si>
    <t>ZPC SE-07 - Embassament d'Oliana - CIP</t>
  </si>
  <si>
    <t xml:space="preserve">ZPC SE-07 - Embassament d'Oliana - CIP, ZPC SE-09 - Embassament de Rialb - CIP </t>
  </si>
  <si>
    <t>ZPC SE-07 - Embassament d'Oliana - CIP, ZPC TE-12 - Embassament de Sau - CIP</t>
  </si>
  <si>
    <t xml:space="preserve">ZPC SE-09 - Embassament de Rialb - CIP </t>
  </si>
  <si>
    <t>ZPC SE-12 - Ponts - INT</t>
  </si>
  <si>
    <t xml:space="preserve">ZPC SE-13 - Alòs de Balaguer - INT </t>
  </si>
  <si>
    <t xml:space="preserve">ZPC SE-16 - Embassament de Sant Llorenç de Montgai - CIP </t>
  </si>
  <si>
    <t xml:space="preserve">ZPC SE-17 - Balaguer - Molí del Compte - CIP </t>
  </si>
  <si>
    <t>ZPC SE-19 - Utxesa - Torres de Segre - CIP</t>
  </si>
  <si>
    <t xml:space="preserve">ZPC SE-19 - Utxesa - Torres de Segre - CIP, Privades S2 - Badina de Seròs </t>
  </si>
  <si>
    <t>ZPC SE-19 - Utxesa - Torres de Segre - CIP, ZPC SE-07 - Embassament d'Oliana - CIP</t>
  </si>
  <si>
    <t xml:space="preserve">ZPC SE-20 - Aitona - CIP </t>
  </si>
  <si>
    <t xml:space="preserve">ZPC SE-21 - Seròs - CIP </t>
  </si>
  <si>
    <t>ZPC SE-22 - Lleida - CIP</t>
  </si>
  <si>
    <t xml:space="preserve">ZPC TE-09 - Ripoll - Campdevànol - SALM </t>
  </si>
  <si>
    <t xml:space="preserve">ZPC TE-11 - Ter - Sant Quirze de Besora - CIP </t>
  </si>
  <si>
    <t>ZPC TE-11 - Ter - Sant Quirze de Besora - CIP, ZPC TE-12 - Embassament de Sau - CIP, ZPC TE-20 - Manlleu - Roda de Ter - CIP</t>
  </si>
  <si>
    <t>ZPC TE-11 - Ter - Sant Quirze de Besora - CIP, ZPC TE-20 - Manlleu - Roda de Ter - CIP</t>
  </si>
  <si>
    <t>ZPC TE-12 - Embassament de Sau - CIP</t>
  </si>
  <si>
    <t>ZPC TE-12 - Embassament de Sau - CIP, ZPC TE-20 - Manlleu - Roda de Ter - CIP</t>
  </si>
  <si>
    <t>ZPC TE-12 - Embassament de Sau - CIP, ZPC TE-20 - Manlleu - Roda de Ter - CIP, ZPC TE-21 - Torelló - CIP</t>
  </si>
  <si>
    <t xml:space="preserve">ZPC TE-13 - Viladrau - Sant Segimon - SALM </t>
  </si>
  <si>
    <t xml:space="preserve">ZPC TE-15 - Anglès - El Pasteral - INT </t>
  </si>
  <si>
    <t xml:space="preserve">ZPC TE-19 - Estany de Banyoles - CIP </t>
  </si>
  <si>
    <t>ZPC TE-20 - Manlleu - Roda de Ter - CIP</t>
  </si>
  <si>
    <t>ZPC TE-20 - Manlleu - Roda de Ter - CIP, ZPC TE-21 - Torelló - CIP</t>
  </si>
  <si>
    <t>ZPC TE-21 - Torelló - CIP</t>
  </si>
  <si>
    <t>ZPC TO-01 - Tordera - SALM</t>
  </si>
  <si>
    <t>Aigües exteriors des de la Marina del Port d'Aro</t>
  </si>
  <si>
    <t>Aigües exteriors des de Tossa de Mar</t>
  </si>
  <si>
    <t>Aigües exteriors des del port de Cambrils</t>
  </si>
  <si>
    <t>Aigues exteriors des del port de l'Ampolla</t>
  </si>
  <si>
    <t>Aigües exteriors des del port de l'Escala</t>
  </si>
  <si>
    <t>Aigües exteriors des del port de l'Hospitalet de l'Infant</t>
  </si>
  <si>
    <t>Aigües exteriors des del port de Premià</t>
  </si>
  <si>
    <t>Aigües exteriors des del port de Roses</t>
  </si>
  <si>
    <t>Aigües exteriors des del port de Sant Feliu de Guíxols</t>
  </si>
  <si>
    <t>Aigues exteriors entre Palamós i Tossa de Mar</t>
  </si>
  <si>
    <t>Cala Banys</t>
  </si>
  <si>
    <t>Caleta d'en Trons</t>
  </si>
  <si>
    <t>De 5 a 12 milles des del port d'Arenys</t>
  </si>
  <si>
    <t>De 5 a 12 milles des del port de Badalona</t>
  </si>
  <si>
    <t>De 5 a 12 milles des del port de Premià</t>
  </si>
  <si>
    <t>De 5 a 12 milles des del port de Sant Feliu de Guíxols</t>
  </si>
  <si>
    <t>De 5 a 12 milles des del port de Vilanova i la Geltrú</t>
  </si>
  <si>
    <t>Fins a 12 milles del port de Llançà exclòs Parc Natural del Cap de Creus</t>
  </si>
  <si>
    <t>Fins a 5 milles de la platja de Castelldefels</t>
  </si>
  <si>
    <t>Fins a 5 milles de la platja de la Marquesa</t>
  </si>
  <si>
    <t>Fins a 5 milles de la platja de Salionç</t>
  </si>
  <si>
    <t>Fins a 5 milles de la platja del Prat</t>
  </si>
  <si>
    <t>Fins a 5 milles de Tossa de Mar</t>
  </si>
  <si>
    <t>Fins a 5 milles del port d'Arenys</t>
  </si>
  <si>
    <t>Fins a 5 milles del port d'Aro</t>
  </si>
  <si>
    <t>Fins a 5 milles del port de Badalona</t>
  </si>
  <si>
    <t>Fins a 5 milles del port de Coma-ruga exclosa Reserva Marina Masia Blanca</t>
  </si>
  <si>
    <t>Fins a 5 milles del port de Garraf</t>
  </si>
  <si>
    <t>Fins a 5 milles del port de la Ginesta</t>
  </si>
  <si>
    <t>Fins a 5 milles del port de l'Escala</t>
  </si>
  <si>
    <t>Fins a 5 milles del port de l'Hospitalet de l'Infant</t>
  </si>
  <si>
    <t>Fins a 5 milles del port de Mataró</t>
  </si>
  <si>
    <t>Fins a 5 milles del port de Palamós</t>
  </si>
  <si>
    <t>Fins a 5 milles del port de Premià</t>
  </si>
  <si>
    <t>Fins a 5 milles del port de Riumar-Deltebre</t>
  </si>
  <si>
    <t>Fins a 5 milles del port de Roses</t>
  </si>
  <si>
    <t>Fins a 5 milles del port de Sant Feliu de Guíxols</t>
  </si>
  <si>
    <t>Fins a 5 milles del port de Tarragona</t>
  </si>
  <si>
    <t>Fins a 5 milles del port de Torredembarra</t>
  </si>
  <si>
    <t>Fins a 5 milles del port de Vilanova i la Geltrú</t>
  </si>
  <si>
    <t>Fins a 5 milles del port del Masnou</t>
  </si>
  <si>
    <t>Fins a 5 milles del port Fòrum</t>
  </si>
  <si>
    <t>Fins a 5 milles del port Vell de Barcelona</t>
  </si>
  <si>
    <t>Fins a 5 milles entre Sant Feliu de Guíxols i Tossa de Mar</t>
  </si>
  <si>
    <t>Passeig marítim de Sant Andreu de Llavaneres</t>
  </si>
  <si>
    <t>Plajta Gran de Calella - Platja de la Riera</t>
  </si>
  <si>
    <t>PlatJa de les Antines</t>
  </si>
  <si>
    <t>Plata de les Cases d'Alcanar</t>
  </si>
  <si>
    <t>Platges de Llevant, Nova Mar Bella, Mar Bella, Bogatell i Nova Icària</t>
  </si>
  <si>
    <t>Platgeta de Sant Gervasi - l'Aiguadolç</t>
  </si>
  <si>
    <t>Platja Cala de Giverola</t>
  </si>
  <si>
    <t>Platja d'Adarró</t>
  </si>
  <si>
    <t>Platja d'Altafulla</t>
  </si>
  <si>
    <t>Platja d'Arenys o de la Picòrdia</t>
  </si>
  <si>
    <t>Platja de Badalona o de l'Estació</t>
  </si>
  <si>
    <t>Platja de Baix a Mar o del Barri Martítim</t>
  </si>
  <si>
    <t>Platja de Bellamar</t>
  </si>
  <si>
    <t>Platja de Berà</t>
  </si>
  <si>
    <t>Platja de Berà - Platja de Cal Guinovart</t>
  </si>
  <si>
    <t>Platja de Blanes</t>
  </si>
  <si>
    <t>Platja de Blanes - Platja de s'Abanell</t>
  </si>
  <si>
    <t>Platja de Cabrera</t>
  </si>
  <si>
    <t>Platja de Cal Guinovart</t>
  </si>
  <si>
    <t>Platja de Cala Rovira</t>
  </si>
  <si>
    <t>Platja de Calafell</t>
  </si>
  <si>
    <t>Platja de Calafell - Platja de Segur</t>
  </si>
  <si>
    <t>Platja de Can Comes</t>
  </si>
  <si>
    <t>Platja de Can Villar</t>
  </si>
  <si>
    <t>Platja de Canet</t>
  </si>
  <si>
    <t>Platja de Canet - Platja del Cavaió d'Arenys de Mar</t>
  </si>
  <si>
    <t>Platja de Castell</t>
  </si>
  <si>
    <t>Platja de Coma-ruga</t>
  </si>
  <si>
    <t>Platja de Coma-ruga - Platja de Sant Salvador</t>
  </si>
  <si>
    <t>Platja de Covafumada o de les Botigues</t>
  </si>
  <si>
    <t>Platja de Creixell</t>
  </si>
  <si>
    <t>Platja de Cristall de Mont-roig (Miami Platja)</t>
  </si>
  <si>
    <t>Platja de Fenals - Platja de Lloret (els Trajos)</t>
  </si>
  <si>
    <t>Platja de Garbí - Platja Gran de Calella</t>
  </si>
  <si>
    <t>Platja de Garbí - Platja Gran de Calella - Platja de la Riera - Platja dels Pins de Pineda</t>
  </si>
  <si>
    <t>Platja de Garbí o del Far de Calella</t>
  </si>
  <si>
    <t>Platja de Garraf</t>
  </si>
  <si>
    <t>Platja de Gavà</t>
  </si>
  <si>
    <t>Platja de Gavà - Platja de Castelldefels</t>
  </si>
  <si>
    <t>Platja de Grifeu</t>
  </si>
  <si>
    <t>Platja de la Barca Maria</t>
  </si>
  <si>
    <t>Platja de la Bassa d'Arena</t>
  </si>
  <si>
    <t>Platja de la Conca</t>
  </si>
  <si>
    <t>Platja de la Conca - Platja de la Punta de la Tordera (Camí de la Pomereda)</t>
  </si>
  <si>
    <t>Platja de la Descàrrega</t>
  </si>
  <si>
    <t>Platja de la Devesa</t>
  </si>
  <si>
    <t>Platja de la Fonollera</t>
  </si>
  <si>
    <t>Platja de la Fonollera - Platja de la Gola del Ter</t>
  </si>
  <si>
    <t>Platja de la Fosca</t>
  </si>
  <si>
    <t>Platja de la Gola del Ter</t>
  </si>
  <si>
    <t>Platja de la Mar Bella</t>
  </si>
  <si>
    <t>Platja de la Mar Bella - Platja del Bogatell</t>
  </si>
  <si>
    <t>Platja de la Mar Bella - Platja del Bogatell - Platga de la Nova Mar Bella</t>
  </si>
  <si>
    <t>Platja de la Marquesa</t>
  </si>
  <si>
    <t>Platja de la Marquesa - Platja de la Bassa d'Arena</t>
  </si>
  <si>
    <t>Platja de la Móra</t>
  </si>
  <si>
    <t>Platja de la Murtra de Sant Pol de Mar</t>
  </si>
  <si>
    <t>Platja de la Murtra de Viladecans</t>
  </si>
  <si>
    <t>Platja de la Musclera</t>
  </si>
  <si>
    <t>Platja de la Nova Mar Bella - Platja del Bogatell</t>
  </si>
  <si>
    <t>Platja de la Paella</t>
  </si>
  <si>
    <t>Platja de la Pineda de Castelldefels (Platja de les Palmeres)</t>
  </si>
  <si>
    <t>Platja de la Pineda de Viladecans</t>
  </si>
  <si>
    <t>Platja de la Pineda de Viladecans - Platja de la Murtra de Viladecans</t>
  </si>
  <si>
    <t>Platja de la Pineda de Vila-seca</t>
  </si>
  <si>
    <t>Platja de la Platja d'Aro</t>
  </si>
  <si>
    <t>Platja de la Porquerola</t>
  </si>
  <si>
    <t>Platja de la Punta de la Tordera (Camí de la Pomereda)</t>
  </si>
  <si>
    <t>Platja de la Ribera</t>
  </si>
  <si>
    <t>Platja de la Riera - Platja del Pins (Platja de Pineda de Mar)</t>
  </si>
  <si>
    <t>Platja de la Riera de Caldes d'Estrac</t>
  </si>
  <si>
    <t>Platja de la Rovina</t>
  </si>
  <si>
    <t>Platja de la Rovina - Platja del Salatar - Far de Santa Margarida</t>
  </si>
  <si>
    <t>Platja de l'Alfacada - Platja de Migjorn - Platja de Buda</t>
  </si>
  <si>
    <t>Platja de l'Almadrava</t>
  </si>
  <si>
    <t>Platja de l'Aluet</t>
  </si>
  <si>
    <t>Platja de l'Arenal de l'Ampolla</t>
  </si>
  <si>
    <t>Platja de l'Arenal de Vandellòs i l'Hospitalet de l'Infant</t>
  </si>
  <si>
    <t>Platja dels Pins o de Llevant</t>
  </si>
  <si>
    <t>Platja de les Dunes - Platja de les Caletes (Platja de Santa Susanna)</t>
  </si>
  <si>
    <t>Platja de les Escaletes - la Platjola - Platja del Morer</t>
  </si>
  <si>
    <t>Platja de les Lluminetes</t>
  </si>
  <si>
    <t>Platja de les Madrigueres</t>
  </si>
  <si>
    <t>Platja de les Muscleres</t>
  </si>
  <si>
    <t>Platja de les Roques Blanques</t>
  </si>
  <si>
    <t>Platja de l'Esquirol</t>
  </si>
  <si>
    <t>Platja de l'Estació - Platja de les Barques</t>
  </si>
  <si>
    <t>Platja de l'Estany Salat</t>
  </si>
  <si>
    <t>Platja de l'Estany-el Mas Mel</t>
  </si>
  <si>
    <t>Platja de l'Estany-el Mas Mel - Platja de Calafell</t>
  </si>
  <si>
    <t>Platja de l'Estanyol</t>
  </si>
  <si>
    <t>Platja de l'Estartit</t>
  </si>
  <si>
    <t>Platja de l'Estartit - Platja de la Gola del Ter</t>
  </si>
  <si>
    <t>Platja de Llevant de Premià</t>
  </si>
  <si>
    <t>Platja de Llevant de Salou</t>
  </si>
  <si>
    <t>Platja de Llevant de Santa Susanna</t>
  </si>
  <si>
    <t>Platja de Lloret (els Trajos)</t>
  </si>
  <si>
    <t>Platja de Malgrat - Platja de la Conca</t>
  </si>
  <si>
    <t>Platja de Malgrat - Platja dels Pins o de Llevant</t>
  </si>
  <si>
    <t>Platja de Montgó</t>
  </si>
  <si>
    <t>Platja de Pals</t>
  </si>
  <si>
    <t>Platja de Ponent</t>
  </si>
  <si>
    <t>Platja de Ponent o de Pekín</t>
  </si>
  <si>
    <t>Platja de Port d'Aro - Platja Llarga d'Aro</t>
  </si>
  <si>
    <t>Platja de Ribes Roges</t>
  </si>
  <si>
    <t>Platja de Ribes Roges - Platja d'Adarró</t>
  </si>
  <si>
    <t>Platja de Rifà</t>
  </si>
  <si>
    <t>Platja de Riumar</t>
  </si>
  <si>
    <t>Platja de sa Conca</t>
  </si>
  <si>
    <t>Platja de Sa Platja - Platja de la Mar Menuda</t>
  </si>
  <si>
    <t>Platja de sa Riera</t>
  </si>
  <si>
    <t>Platja de s'Abanell</t>
  </si>
  <si>
    <t>Platja de Salionç</t>
  </si>
  <si>
    <t>Platja de Sant Antoni</t>
  </si>
  <si>
    <t>Platja de Sant Feliu</t>
  </si>
  <si>
    <t>Platja de Sant Feliu - Platja de Tossa</t>
  </si>
  <si>
    <t>Platja de Sant Joan</t>
  </si>
  <si>
    <t>Platja de Sant Pere Pescador - Platja de la Gola del Fluvià</t>
  </si>
  <si>
    <t>Platja de Sant Pol - Platja de les Barques</t>
  </si>
  <si>
    <t>Platja de Sant Pol de Sant Feliu de Guíxols</t>
  </si>
  <si>
    <t>Platja de Sant Salvador</t>
  </si>
  <si>
    <t>Platja de Sant Sebastià</t>
  </si>
  <si>
    <t>Platja de Sant Simó</t>
  </si>
  <si>
    <t>Platja de Sant Simó - Platja del Callao</t>
  </si>
  <si>
    <t>Platja de Sant Vicenç</t>
  </si>
  <si>
    <t>Platja de Santa Margarida</t>
  </si>
  <si>
    <t>Platja de Santa Margarida - Platja de les Coves</t>
  </si>
  <si>
    <t>Platges de Santa Margarida, del Salatar, del Rastell, Nova i de la Punta</t>
  </si>
  <si>
    <t>Platja de Santa Margarida - Platja del Salatar (Platja de Roses)</t>
  </si>
  <si>
    <t>Platja de Segur</t>
  </si>
  <si>
    <t>Platja de Tamariu</t>
  </si>
  <si>
    <t>Platja de Tamariu - Platja de Llafranc</t>
  </si>
  <si>
    <t>Platja de Terramar</t>
  </si>
  <si>
    <t>Platja de Tossa</t>
  </si>
  <si>
    <t>Platja de Tossa - Platja de Castell</t>
  </si>
  <si>
    <t>Platja de Vilassar</t>
  </si>
  <si>
    <t>Platja del Baixador</t>
  </si>
  <si>
    <t>Platja del Baixador - Platja de Covafumada o de les Botigues</t>
  </si>
  <si>
    <t>Platja del Baixador - Platja de les Lluminetes</t>
  </si>
  <si>
    <t>Platja del Baixador - Platja de les Lluminetes - Platja de la Pineda (Platja de Castelldefels)</t>
  </si>
  <si>
    <t>Platja del Balís</t>
  </si>
  <si>
    <t>Platja del Callao</t>
  </si>
  <si>
    <t>Platja del Camp de la Bota</t>
  </si>
  <si>
    <t>Platja del Cavaió d'Arenys de Mar</t>
  </si>
  <si>
    <t>Platja del Cavalló - Platja del Pla</t>
  </si>
  <si>
    <t>Platja del Cavalló de Canet - Platja de Canet</t>
  </si>
  <si>
    <t>Platja del Cavalló de Canet de Mar</t>
  </si>
  <si>
    <t>Platja del Cristall de Badalona</t>
  </si>
  <si>
    <t>Platja del Far de Sant Cristòfol</t>
  </si>
  <si>
    <t>Platja del Far de Sant Cristòfol - Platja de Ribes Roges</t>
  </si>
  <si>
    <t>Platja del Far de Sant Cristòfol - Platja de Ribes Roges - Platja d'Adarró - Platgeta de Sant Gervasi</t>
  </si>
  <si>
    <t>Platja del Francàs</t>
  </si>
  <si>
    <t>Platja del Grau - Platja de Pals</t>
  </si>
  <si>
    <t>Platja del Manresà - Platja de la Barca Maria</t>
  </si>
  <si>
    <t>Platja del Marjal</t>
  </si>
  <si>
    <t>Platja del Masnou</t>
  </si>
  <si>
    <t>Platja del Migjorn</t>
  </si>
  <si>
    <t>Platja del Miracle</t>
  </si>
  <si>
    <t>Platja del Pla</t>
  </si>
  <si>
    <t>Platja del Pla de l'Ós</t>
  </si>
  <si>
    <t>Platja del Poblenou</t>
  </si>
  <si>
    <t>Platja del Prat</t>
  </si>
  <si>
    <t>Platja del Racó</t>
  </si>
  <si>
    <t xml:space="preserve">Platja del Rec del Molí </t>
  </si>
  <si>
    <t>Platja del Regueral - Platja del Prat d'en Forès - Platja del Cavet</t>
  </si>
  <si>
    <t>Platja del Remolar</t>
  </si>
  <si>
    <t>Platja del Riuet - Platja d'Empúries</t>
  </si>
  <si>
    <t>Platja del Salatar - Platja del Rastell</t>
  </si>
  <si>
    <t>Platja del Salatar (Platja de Roses)</t>
  </si>
  <si>
    <t>Platja del Serrallo - la Platjola</t>
  </si>
  <si>
    <t>Platja del Serrallo - la Platjola - Platja de l'Alfacada - Platja de Migjorn</t>
  </si>
  <si>
    <t>Platja del Torn</t>
  </si>
  <si>
    <t>Platja del Trabucador</t>
  </si>
  <si>
    <t>Platja del Trabucador - Platja de l'Aulet - Platja dels Eucaliptus</t>
  </si>
  <si>
    <t>Platja del Varador</t>
  </si>
  <si>
    <t>Platja del Varador - Platja del Callao - Platja de Sant Simó</t>
  </si>
  <si>
    <t>Platja dels Eucaliptus</t>
  </si>
  <si>
    <t>Platja dels Griells - Grau del Ter Vell</t>
  </si>
  <si>
    <t>Platja dels Muntanyans</t>
  </si>
  <si>
    <t>Platja dels Muntanyans  - Platja de Baix a Mar o del Barri Marítim</t>
  </si>
  <si>
    <t>Platja dels Muntanyans - Platja de Baix a Mar o del Barri Marítim - Platja de la Paella</t>
  </si>
  <si>
    <t>Platja dels Riells</t>
  </si>
  <si>
    <t>Platja dels Tres Micos</t>
  </si>
  <si>
    <t>Platja dels Tres Micos - Platja de la Riera</t>
  </si>
  <si>
    <t>Platja d'Empuriabrava</t>
  </si>
  <si>
    <t>Platja Gran de Calella</t>
  </si>
  <si>
    <t>Platja Gran de Palamós</t>
  </si>
  <si>
    <t>Platja Gran de Palamós - Platja des Monestri</t>
  </si>
  <si>
    <t>Platja Llarga de Tarragona</t>
  </si>
  <si>
    <t>Platja Llarga o d'Ibersol</t>
  </si>
  <si>
    <t>Platja Nova i Espigons</t>
  </si>
  <si>
    <t>Port d'Arenys</t>
  </si>
  <si>
    <t>Port de Badalona</t>
  </si>
  <si>
    <t>Port de Barcelona</t>
  </si>
  <si>
    <t>Port de Cambrils</t>
  </si>
  <si>
    <t>Port de Garraf</t>
  </si>
  <si>
    <t>Port de la Ginesta</t>
  </si>
  <si>
    <t>Port de l'Escala</t>
  </si>
  <si>
    <t>Port de l'Hospitalet de l'Infant</t>
  </si>
  <si>
    <t>Port de Llançà</t>
  </si>
  <si>
    <t>Port de Mataró</t>
  </si>
  <si>
    <t>Port de Palamós</t>
  </si>
  <si>
    <t>Port de Port Segur (Port de Segur de Calafell)</t>
  </si>
  <si>
    <t>Port de Roses</t>
  </si>
  <si>
    <t>Port de Sant Carles de la Ràpita</t>
  </si>
  <si>
    <t>Port de Sant Feliu de Guíxols</t>
  </si>
  <si>
    <t>Port de Tarragona</t>
  </si>
  <si>
    <t>Port de Torredembarra</t>
  </si>
  <si>
    <t>Port de Vilanova i la Geltrú</t>
  </si>
  <si>
    <t>Port del Balís</t>
  </si>
  <si>
    <t>Port del Port de la Selva</t>
  </si>
  <si>
    <t>Port Fòrum</t>
  </si>
  <si>
    <t>Port Olímpic</t>
  </si>
  <si>
    <t>PORTS (SOLS AMB AUTORITZACIÓ)</t>
  </si>
  <si>
    <t>ENTITATS</t>
  </si>
  <si>
    <t>GEiEG</t>
  </si>
  <si>
    <t>Pont de Vilomara i Rocafort, AP</t>
  </si>
  <si>
    <t>ARS Sant Hipòlit de Voltregà, SP SCR</t>
  </si>
  <si>
    <t>Sant Feliu de Guíxols, AEPM</t>
  </si>
  <si>
    <t>Taradell, AAP</t>
  </si>
  <si>
    <t>Joanenca Pesca, A</t>
  </si>
  <si>
    <t>Navarclina Pesca, A</t>
  </si>
  <si>
    <t>L'Avenç, APCC</t>
  </si>
  <si>
    <t>Monistrol de Montserrat, APC</t>
  </si>
  <si>
    <t>Caldes de Montbui, AP</t>
  </si>
  <si>
    <t>Cardós i Tírvia, AP</t>
  </si>
  <si>
    <t>Carpa i Daurada, AP</t>
  </si>
  <si>
    <t>Castellgalí, AP</t>
  </si>
  <si>
    <t>Embarcación, APD</t>
  </si>
  <si>
    <t>Viladecans, APD</t>
  </si>
  <si>
    <t>Centelles, APE</t>
  </si>
  <si>
    <t>Espinelves, APE</t>
  </si>
  <si>
    <t>La Terreta, APE</t>
  </si>
  <si>
    <t>Lo Fangar, APE</t>
  </si>
  <si>
    <t>Nostra Senyora del Vilar, APE</t>
  </si>
  <si>
    <t>Penedès i Garraf, APE</t>
  </si>
  <si>
    <t>Pla de l'Estany, APE</t>
  </si>
  <si>
    <t>Súria, APE</t>
  </si>
  <si>
    <t>Tallahams, APE</t>
  </si>
  <si>
    <t>Torelló, APE</t>
  </si>
  <si>
    <t>Torredembarra, APE</t>
  </si>
  <si>
    <t>Vic, APE</t>
  </si>
  <si>
    <t>El Freser, AP</t>
  </si>
  <si>
    <t>Manresa, AP</t>
  </si>
  <si>
    <t>Mosca Catalunya, AP</t>
  </si>
  <si>
    <t>Vall de Lord, AP</t>
  </si>
  <si>
    <t>Sallent, AP</t>
  </si>
  <si>
    <t>Bisaura, ARP</t>
  </si>
  <si>
    <t>Alt Urgell, CCP</t>
  </si>
  <si>
    <t>Almacarp, CEPA</t>
  </si>
  <si>
    <t>Besalú, CEP</t>
  </si>
  <si>
    <t>Dos Rius Camarasa, CEP</t>
  </si>
  <si>
    <t>Eging Costa Brava, CEP</t>
  </si>
  <si>
    <t>Imposita, CEP</t>
  </si>
  <si>
    <t>La Lanzada, CEP</t>
  </si>
  <si>
    <t>Torres de Segre, CEP</t>
  </si>
  <si>
    <t>Ampolla, CN</t>
  </si>
  <si>
    <t>Cambrils, CN</t>
  </si>
  <si>
    <t>Hospitalet Vandellòs, CN</t>
  </si>
  <si>
    <t>Llançà, CN</t>
  </si>
  <si>
    <t>Premià, CN</t>
  </si>
  <si>
    <t>Bass, CP</t>
  </si>
  <si>
    <t>Caiac Taurons, CP</t>
  </si>
  <si>
    <t>Costa Brava, CP</t>
  </si>
  <si>
    <t>Badamar, CPE</t>
  </si>
  <si>
    <t>Bon Pastor, CPE</t>
  </si>
  <si>
    <t>Fenals, CPE</t>
  </si>
  <si>
    <t>Gavà, CPE</t>
  </si>
  <si>
    <t>La Granja d’Escarp, CPE</t>
  </si>
  <si>
    <t>La Rubina Empuriabrava, CPE</t>
  </si>
  <si>
    <t>Los Llaneros Comarruga, CPE</t>
  </si>
  <si>
    <t>Pineda de Mar, CPE</t>
  </si>
  <si>
    <t>Roses La Perola, CPE</t>
  </si>
  <si>
    <t>Solsona, CPE</t>
  </si>
  <si>
    <t>El Botón, CP</t>
  </si>
  <si>
    <t>Joves Sant Bernat, CP</t>
  </si>
  <si>
    <t>Mar Sport, CP</t>
  </si>
  <si>
    <t>Olímpic Castellet, CP</t>
  </si>
  <si>
    <t>Riu de l'Ingla Bellver, CP</t>
  </si>
  <si>
    <t>Olot, FPE</t>
  </si>
  <si>
    <t>Seat, GE</t>
  </si>
  <si>
    <t>La Seda, GP</t>
  </si>
  <si>
    <t>El Salabre, PEP</t>
  </si>
  <si>
    <t>El Flamisell, SCP</t>
  </si>
  <si>
    <t>La Bonaigua Valls d'Àneu, SCP</t>
  </si>
  <si>
    <t>La Rama, SCP</t>
  </si>
  <si>
    <t>Naut Aran, SCP</t>
  </si>
  <si>
    <t>Val d'Aran, SCP</t>
  </si>
  <si>
    <t>Abrera, SEP</t>
  </si>
  <si>
    <t>La Gavina, SEPC</t>
  </si>
  <si>
    <t>Canya Tarragona, SEP</t>
  </si>
  <si>
    <t>Granollers, SEP</t>
  </si>
  <si>
    <t>La Bagra, SEP</t>
  </si>
  <si>
    <t>La Gorga, SEP</t>
  </si>
  <si>
    <t>Castelldefels, SEPM</t>
  </si>
  <si>
    <t>Mataró, SEPM</t>
  </si>
  <si>
    <t>Alt Llobregat, SP</t>
  </si>
  <si>
    <t>Baix Berguedà, SP</t>
  </si>
  <si>
    <t>Balsareny, SP</t>
  </si>
  <si>
    <t>Aiguaneix, SPE</t>
  </si>
  <si>
    <t>Alt Empordà, SPE</t>
  </si>
  <si>
    <t>Alta Ribagorça, SPE</t>
  </si>
  <si>
    <t>Anglès i Comarca, SPE</t>
  </si>
  <si>
    <t>Avinyó, SPE</t>
  </si>
  <si>
    <t>Balaguer, SPE</t>
  </si>
  <si>
    <t>Bellpuig, SPE</t>
  </si>
  <si>
    <t>Cardona, SPE</t>
  </si>
  <si>
    <t>Egara, SPE</t>
  </si>
  <si>
    <t>Font Gran, SPE</t>
  </si>
  <si>
    <t>Igualada, SPE</t>
  </si>
  <si>
    <t>La Carpa Riba-roja, SPE</t>
  </si>
  <si>
    <t>La Comarcal, SPE</t>
  </si>
  <si>
    <t>La Tartanya, SPE</t>
  </si>
  <si>
    <t>Lleida, SPE</t>
  </si>
  <si>
    <t>Lles de Cerdanya, SPE</t>
  </si>
  <si>
    <t>M.T.M. (Alstom), SPE</t>
  </si>
  <si>
    <t>Manlleu, SPE</t>
  </si>
  <si>
    <t>Mar de Barcelona, SPE</t>
  </si>
  <si>
    <t>Martinet i Pont de Bar, SPE</t>
  </si>
  <si>
    <t>Martorell, SPE</t>
  </si>
  <si>
    <t>Pedret Berga, SPE</t>
  </si>
  <si>
    <t>Ponts, SPE</t>
  </si>
  <si>
    <t>Rialp, SPE</t>
  </si>
  <si>
    <t>Ribagorçana, SPE</t>
  </si>
  <si>
    <t>Roda de Ter, SPE</t>
  </si>
  <si>
    <t>Salou, SPE</t>
  </si>
  <si>
    <t>Santa Maria de Corcó, SPE</t>
  </si>
  <si>
    <t>Soriguera, SPE</t>
  </si>
  <si>
    <t>Tortosa, SPE</t>
  </si>
  <si>
    <t>Valls, SPE</t>
  </si>
  <si>
    <t>Vila-seca, SPE</t>
  </si>
  <si>
    <t>El Anzuelo, SP</t>
  </si>
  <si>
    <t>El Lucio de Flix, SP</t>
  </si>
  <si>
    <t>Esparreguera, SP</t>
  </si>
  <si>
    <t>Gavà Mar Yuki, SP</t>
  </si>
  <si>
    <t>La Daurada, SP</t>
  </si>
  <si>
    <t>La Guingueta i Espot, SP</t>
  </si>
  <si>
    <t>La Vall de Bosia, SP</t>
  </si>
  <si>
    <t>L'Anguila, SP</t>
  </si>
  <si>
    <t>Los Mosqueteros Mataró, SP</t>
  </si>
  <si>
    <t>Mar Bella Poblenou, SP</t>
  </si>
  <si>
    <t>Mosca del Vallès, SP</t>
  </si>
  <si>
    <t>Organyà, SP</t>
  </si>
  <si>
    <t>Sant Feliu de Llobregat, SP</t>
  </si>
  <si>
    <t>Sant Llorenç de Montgai, SP</t>
  </si>
  <si>
    <t>Seròs, SP</t>
  </si>
  <si>
    <t>Tavanas del Ter, SP</t>
  </si>
  <si>
    <t>Viladrau, SP</t>
  </si>
  <si>
    <t>Olesa de Montserrat, SUPE</t>
  </si>
  <si>
    <t>Altura</t>
  </si>
  <si>
    <t>Nº pescadors</t>
  </si>
  <si>
    <t>Tancar ZPC (sols ZPC salmònids)</t>
  </si>
  <si>
    <t>TANCAR ZPC</t>
  </si>
  <si>
    <t>Tancar tota la ZPC</t>
  </si>
  <si>
    <t>Senyalitzar trams competició</t>
  </si>
  <si>
    <t>Zones lliures sense mort</t>
  </si>
  <si>
    <t>Zones privades i escenaris</t>
  </si>
  <si>
    <t>Ports (sols autoritzats)</t>
  </si>
  <si>
    <t>Aigües marines interiors</t>
  </si>
  <si>
    <t>Aigües marines exteriors</t>
  </si>
  <si>
    <t>Cercs</t>
  </si>
  <si>
    <t>Castellet i la Gornal</t>
  </si>
  <si>
    <t>Pantà del Gaià</t>
  </si>
  <si>
    <t>El Catllar, Vespella de Gaià, Renau, Vilabella</t>
  </si>
  <si>
    <t>Granollers</t>
  </si>
  <si>
    <t>Manresa</t>
  </si>
  <si>
    <t>Bellpuig</t>
  </si>
  <si>
    <t>Seròs</t>
  </si>
  <si>
    <t>Gimenells</t>
  </si>
  <si>
    <t>Artesa de Lleida</t>
  </si>
  <si>
    <t>Almacelles</t>
  </si>
  <si>
    <t>Les Borges Blanques</t>
  </si>
  <si>
    <t>Alpicat</t>
  </si>
  <si>
    <t>Sant Julià de Ramis</t>
  </si>
  <si>
    <t>Flix, Ascó, Móra d'Ebre, Tortosa, Amposta, Deltebre</t>
  </si>
  <si>
    <t>Cornudella de Montsant</t>
  </si>
  <si>
    <t>Els Guiamets, Capçanes. Marçà, Tivissa</t>
  </si>
  <si>
    <t>Barberà de la Conca</t>
  </si>
  <si>
    <t>La Vall d'en Bas, Olot</t>
  </si>
  <si>
    <t>Olot, Sant Jaume de Llierca, Sant Joan de les Fonts</t>
  </si>
  <si>
    <t>Sant Jaume de Llierca, Sant Joan de les Fonts</t>
  </si>
  <si>
    <t>Sant Pere Pescador</t>
  </si>
  <si>
    <t>Sallent</t>
  </si>
  <si>
    <t xml:space="preserve">Sant Fruitos de Bages </t>
  </si>
  <si>
    <t>Manresa, Castellgalí</t>
  </si>
  <si>
    <t>Castellbell i el Vilar</t>
  </si>
  <si>
    <t>Abrera</t>
  </si>
  <si>
    <t>Martorell, Gelida</t>
  </si>
  <si>
    <t>Avinyó, Olost</t>
  </si>
  <si>
    <t>Avinyó</t>
  </si>
  <si>
    <t>Sant Martí de Tous</t>
  </si>
  <si>
    <t>Sant Vicenç de Castellet</t>
  </si>
  <si>
    <t>Talarn, Salàs de Pallars, Pobla de Segur, Conca de Dalt, Isona, Tremp</t>
  </si>
  <si>
    <t>Mont-roig del Camp</t>
  </si>
  <si>
    <t>Ribera d'Urgellet, Les Valls d'Aguilar</t>
  </si>
  <si>
    <t>Fígols i Alinyà, Organyà</t>
  </si>
  <si>
    <t>Oliana</t>
  </si>
  <si>
    <t>Vic, S,E Riuprimer, Gurb, S.E. Berga, Malla, Taradell, Seva, Tona</t>
  </si>
  <si>
    <t>Vilanova de Sau, Susqueda, Sant Hilari de Sacalm</t>
  </si>
  <si>
    <t>Susqueda, Amer, Les Planes d'Hostoles</t>
  </si>
  <si>
    <t>La Cellera de Ter</t>
  </si>
  <si>
    <t>La Cellera de Ter, Amer, Les Planes d'Hostoles</t>
  </si>
  <si>
    <t>Amer, Les Planes d'Hostoles</t>
  </si>
  <si>
    <t>Anglès, Girona, Torroella de Montgrí</t>
  </si>
  <si>
    <t>Anglès, Girona, Torroella de Montgrí, Quart, Fornells de la Selva</t>
  </si>
  <si>
    <t>La Granja d'Escarp, La Pobla de Massaluca, Flix, Riba-roja d'Ebre</t>
  </si>
  <si>
    <t>Granja E., Pobla Massaluca, Riba-roja, Flix, Ascó, Móra d'Ebre, Tortosa, Amposta, Deltebre</t>
  </si>
  <si>
    <t>Besalú, Argelaguer, Sant Ferriol</t>
  </si>
  <si>
    <t>Esponellà, Crespià, Serinyà, Maià de Montcal</t>
  </si>
  <si>
    <t>Olot</t>
  </si>
  <si>
    <t>Gausac, Aubèrt</t>
  </si>
  <si>
    <t>Guardiola de Berguedà</t>
  </si>
  <si>
    <t>Cercs, Vilada</t>
  </si>
  <si>
    <t>Berga</t>
  </si>
  <si>
    <t>Casserres, Gironella, Puig-reig</t>
  </si>
  <si>
    <t>Balsareny</t>
  </si>
  <si>
    <t>Navarcles, Calders, Sant Fruitós de Bages</t>
  </si>
  <si>
    <t>El Pont de Vilomara i Rocafort</t>
  </si>
  <si>
    <t>Castellgalí</t>
  </si>
  <si>
    <t>Castellgalí, Sant Vicenç de Castellet</t>
  </si>
  <si>
    <t>Lladurs, Navès, Olius</t>
  </si>
  <si>
    <t>Olius, Clariana de Cardener</t>
  </si>
  <si>
    <t>Sant Joan de Vilatorrada, Callús</t>
  </si>
  <si>
    <t>Callús, Sant Joan de Vilatorrada, Manresa, Castellgalí</t>
  </si>
  <si>
    <t>Callús, Sant Joan de Vilatorrada, Manresa, Castellgalí, Súria</t>
  </si>
  <si>
    <t>Sant Joan de Vilatorrada, Callús, Castellbell i el Vilar</t>
  </si>
  <si>
    <t>Castellbell i el Vilar, Sant Vicenç de Castellet</t>
  </si>
  <si>
    <t>Castellbell i el Vilar, Monistrol del Montserrat, Olesa de Montserrat, Esparreguera</t>
  </si>
  <si>
    <t>Monistrol del Montserrat, Castellbell i el Vilar</t>
  </si>
  <si>
    <t>Monistrol del Montserrat, Olesa de Montserrat, Esparreguera</t>
  </si>
  <si>
    <t>Súria, Callús, Sant Mateu de Bages</t>
  </si>
  <si>
    <t>Olesa de Montserrat, Esparreguera, Collbató</t>
  </si>
  <si>
    <t>Navàs. Pinós, Cardona</t>
  </si>
  <si>
    <t>Darnius, Sant Llorneç de la Muga, Terrades</t>
  </si>
  <si>
    <t>Darnius, Sant Llorneç de la Muga, Terrades; Boadella</t>
  </si>
  <si>
    <t>Boadella i les Escaules</t>
  </si>
  <si>
    <t>Alt Àneu, Esterri, Guingueta, Espot, Llavorsí, Tirvia, Farrera, Lladorre, V. Cardós, Esterri C., Alins</t>
  </si>
  <si>
    <t>La Guingueta d'Àneu, Esterri d'Àneu, Espot</t>
  </si>
  <si>
    <t>Pobla de Segur, Conca de Dalt, Baix Pallars, Soriguera, Sort, Rialp</t>
  </si>
  <si>
    <t>Camarasa, Les Avellanes i Santa Linya, Àger, Vilanova de Meià</t>
  </si>
  <si>
    <t>Llimiana, Castell de Mur</t>
  </si>
  <si>
    <t>El Pont de Suert, Vilaller</t>
  </si>
  <si>
    <t>Alfarràs, Almenar, Ivars de Noguera, Algerri, Albesa, Alguaire, La Portella</t>
  </si>
  <si>
    <t>La Seu d'Urgell, Organyà, Martinet, Bellver, Puigcerdà</t>
  </si>
  <si>
    <t>Seu d'Urgell, Organyà, Martinet, Bellver, Puigcerdà, Ribera d'Urgellet, Valls d'Aguilar</t>
  </si>
  <si>
    <t>Coll de Nargó, Peramola, Oliana</t>
  </si>
  <si>
    <t>Coll de Nargó, Peramola, Oliana, Tiurana, Bassella, La Baronia de Rialb</t>
  </si>
  <si>
    <t>Vilanova S., Tavertet, Masies R., Coll N-, Peramola, Oliana, Tiurana, Bassella, Baronia R.</t>
  </si>
  <si>
    <t>Tiurana, Bassella, La Baronia de Rialb</t>
  </si>
  <si>
    <t>Ponts, La Baronia de Rialb</t>
  </si>
  <si>
    <t>Alòs de Balaguer</t>
  </si>
  <si>
    <t>Camarasa</t>
  </si>
  <si>
    <t>Balaguer, Os de Balaguer</t>
  </si>
  <si>
    <t>Torres de Segre, Soses</t>
  </si>
  <si>
    <t>Torres de Segre, Soses, Seròs</t>
  </si>
  <si>
    <t>Torres de Segre, Soses, Coll de Nargó, Peramola, Oliana</t>
  </si>
  <si>
    <t>Aitona</t>
  </si>
  <si>
    <t>Lleida</t>
  </si>
  <si>
    <t>Ripoll, Campdevànol, Les Llosses, Santa Maria de Besora</t>
  </si>
  <si>
    <t>Sant Quirze de Besora, Oris, Sant Vicenç de Torelló</t>
  </si>
  <si>
    <t>Sant Quirze de Besora, Vilanova de Sau, Roda de Ter, Manlleu, Torelló</t>
  </si>
  <si>
    <t>Sant Quirze de Besora, Roda de Ter, Manlleu, Torelló</t>
  </si>
  <si>
    <t>Vilanova de Sau, Tavertet, Les Masies de Roda</t>
  </si>
  <si>
    <t>Vilanova Sau, Tavertet, Masies Roda, Manlleu, Roda Ter, Gurb, Masies Voltegrà</t>
  </si>
  <si>
    <t>V. Sau, Tavertet, M. Roda, Manlleu, Roda Ter, Gurb, M. Voltegrà, Torelló, S.V. Torelló, Oris, S.Q. Besora</t>
  </si>
  <si>
    <t>Viladrau</t>
  </si>
  <si>
    <t>La Cellera de Ter, Anglès</t>
  </si>
  <si>
    <t>Banyoles</t>
  </si>
  <si>
    <t>Manlleu, Roda Ter, Gurb, Masies Roda, Masies Voltegrà</t>
  </si>
  <si>
    <t>Manlleu, Roda Ter, Gurb, Masies Roda, Masies Voltegrà, Torelló, S. V. Torelló, Oris, S.Q. Besora</t>
  </si>
  <si>
    <t>Masies Voltegrà, Torelló, S. Vicenç Torelló, Oris, S. Quirze Besora</t>
  </si>
  <si>
    <t>Montseny, Fogars de Montclùs, Sant Esteve de Palautordera</t>
  </si>
  <si>
    <t>Castell-Platja d'Aro</t>
  </si>
  <si>
    <t>http://www.icc.cat/vissir3/index.html?L0vj7khJo</t>
  </si>
  <si>
    <t>Tossa de Mar</t>
  </si>
  <si>
    <t>http://www.icc.cat/vissir3/index.html?xGHZFrnnF</t>
  </si>
  <si>
    <t>Cambrils</t>
  </si>
  <si>
    <t>http://www.icc.cat/vissir3/index.html?g9c4lWojo</t>
  </si>
  <si>
    <t>L'Ampolla</t>
  </si>
  <si>
    <t>http://www.icc.cat/vissir3/index.html?lUOwyfZtV</t>
  </si>
  <si>
    <t>L'Escala</t>
  </si>
  <si>
    <t>http://www.icc.cat/vissir3/index.html?ArwSBXQJq</t>
  </si>
  <si>
    <t>Vandellòs i l'Hospitalet de l'Infant</t>
  </si>
  <si>
    <t>http://www.icc.cat/vissir3/index.html?FL0MYHmX0</t>
  </si>
  <si>
    <t>Premià de Mar</t>
  </si>
  <si>
    <t>http://www.icc.cat/vissir3/index.html?0TH972zI7</t>
  </si>
  <si>
    <t>Roses</t>
  </si>
  <si>
    <t>http://www.icc.cat/vissir3/index.html?ZG6LNs5YD</t>
  </si>
  <si>
    <t>Sant Feliu de Guíxols</t>
  </si>
  <si>
    <t>http://www.icc.cat/vissir3/index.html?8FtmRuS5O</t>
  </si>
  <si>
    <t>Palamós, Tossa de Mar</t>
  </si>
  <si>
    <t>http://www.icc.cat/vissir3/index.html?z1zsoxSSt</t>
  </si>
  <si>
    <t>Lloret de Mar</t>
  </si>
  <si>
    <t>http://www.icc.cat/vissir3/index.html?emsjFjMwY</t>
  </si>
  <si>
    <t>http://www.icc.cat/vissir3/index.html?CVlCpR8Jn</t>
  </si>
  <si>
    <t>Arenys de Mar</t>
  </si>
  <si>
    <t>http://www.icc.cat/vissir3/index.html?tFBCVDeGW</t>
  </si>
  <si>
    <t>Badalona</t>
  </si>
  <si>
    <t>http://www.icc.cat/vissir3/index.html?5GIPF5d7c</t>
  </si>
  <si>
    <t>http://www.icc.cat/vissir3/index.html?WO5kUuthr</t>
  </si>
  <si>
    <t>http://www.icc.cat/vissir3/index.html?VYz84thmr</t>
  </si>
  <si>
    <t>Vilanova i la Geltrú</t>
  </si>
  <si>
    <t>http://www.icc.cat/vissir3/index.html?h3QOoYZvy</t>
  </si>
  <si>
    <t>Llançà</t>
  </si>
  <si>
    <t>http://www.icc.cat/vissir3/index.html?1AFnrjYJO</t>
  </si>
  <si>
    <t>Castelldefels</t>
  </si>
  <si>
    <t>http://www.icc.cat/vissir3/index.html?0y4IiWi8e</t>
  </si>
  <si>
    <t>Deltebre</t>
  </si>
  <si>
    <t>http://www.icc.cat/vissir3/index.html?Oc8oICq6W</t>
  </si>
  <si>
    <t>http://www.icc.cat/vissir3/index.html?QPereLAVZ</t>
  </si>
  <si>
    <t>El Prat de Llobregat</t>
  </si>
  <si>
    <t>http://www.icc.cat/vissir3/index.html?6HuL8Ycw7</t>
  </si>
  <si>
    <t>http://www.icc.cat/vissir3/index.html?lniHQQRTi</t>
  </si>
  <si>
    <t>http://www.icc.cat/vissir3/index.html?5JmT7Vxyr</t>
  </si>
  <si>
    <t>http://www.icc.cat/vissir3/index.html?7RFeP6mIv</t>
  </si>
  <si>
    <t>http://www.icc.cat/vissir3/index.html?PnUOISCvp</t>
  </si>
  <si>
    <t>El Vendrell</t>
  </si>
  <si>
    <t>http://www.icc.cat/vissir3/index.html?sctjSZyIV</t>
  </si>
  <si>
    <t>Sitges</t>
  </si>
  <si>
    <t>http://www.icc.cat/vissir3/index.html?CaOcFbxQE</t>
  </si>
  <si>
    <t>http://www.icc.cat/vissir3/index.html?QLg6XnfLc</t>
  </si>
  <si>
    <t>http://www.icc.cat/vissir3/index.html?EeWESY4PD</t>
  </si>
  <si>
    <t>http://www.icc.cat/vissir3/index.html?zfKLBHYah</t>
  </si>
  <si>
    <t>Mataró</t>
  </si>
  <si>
    <t>http://www.icc.cat/vissir3/index.html?Qm1qhn3Hs</t>
  </si>
  <si>
    <t>Palamós</t>
  </si>
  <si>
    <t>http://www.icc.cat/vissir3/index.html?ltEfjUemD</t>
  </si>
  <si>
    <t>http://www.icc.cat/vissir3/index.html?vfwNP54BM</t>
  </si>
  <si>
    <t>http://www.icc.cat/vissir3/index.html?6Sa94WGKG</t>
  </si>
  <si>
    <t>http://www.icc.cat/vissir3/index.html?K2qaf2uWB</t>
  </si>
  <si>
    <t>http://www.icc.cat/vissir3/index.html?GYbMmf3pU</t>
  </si>
  <si>
    <t>Tarragona</t>
  </si>
  <si>
    <t>http://www.icc.cat/vissir3/index.html?38IsUxT6V</t>
  </si>
  <si>
    <t>Torredembarra</t>
  </si>
  <si>
    <t>http://www.icc.cat/vissir3/index.html?rqOMjWCB7</t>
  </si>
  <si>
    <t>http://www.icc.cat/vissir3/index.html?N7iOh9YNx</t>
  </si>
  <si>
    <t>El Masnou</t>
  </si>
  <si>
    <t>http://www.icc.cat/vissir3/index.html?5LRZEBJbw</t>
  </si>
  <si>
    <t>Barcelona</t>
  </si>
  <si>
    <t>http://www.icc.cat/vissir3/index.html?Bt2ndYSYs</t>
  </si>
  <si>
    <t>http://www.icc.cat/vissir3/index.html?gsU3u2hB9</t>
  </si>
  <si>
    <t>Sant Feliu de Guíxols, Tossa de Mar</t>
  </si>
  <si>
    <t>http://www.icc.cat/vissir3/index.html?5auJYmqRy</t>
  </si>
  <si>
    <t>Sant Andreu de Llavaneres</t>
  </si>
  <si>
    <t>http://www.icc.cat/vissir3/index.html?Ov1P6shCJ</t>
  </si>
  <si>
    <t>Calella, Pineda de Mar</t>
  </si>
  <si>
    <t>http://www.icc.cat/vissir3/index.html?LQ1KdYNvb</t>
  </si>
  <si>
    <t>Alcanar</t>
  </si>
  <si>
    <t>http://www.icc.cat/vissir3/index.html?YfiBcH69o</t>
  </si>
  <si>
    <t>http://www.icc.cat/vissir3/index.html?d4EZXBcOo</t>
  </si>
  <si>
    <t>http://www.icc.cat/vissir3/index.html?TMChJVa8b</t>
  </si>
  <si>
    <t>http://www.icc.cat/vissir3/index.html?OXNN5tmmG</t>
  </si>
  <si>
    <t>http://www.icc.cat/vissir3/index.html?L1qFiYLov</t>
  </si>
  <si>
    <t>http://www.icc.cat/vissir3/index.html?n5WQNmNDh</t>
  </si>
  <si>
    <t>Altafulla, Tarragona</t>
  </si>
  <si>
    <t>http://www.icc.cat/vissir3/index.html?IihhIGW7q</t>
  </si>
  <si>
    <t>http://www.icc.cat/vissir3/index.html?NX1cGZtk7</t>
  </si>
  <si>
    <t>http://www.icc.cat/vissir3/index.html?vhFrVhBg0</t>
  </si>
  <si>
    <t>http://www.icc.cat/vissir3/index.html?HtcLyUitQ</t>
  </si>
  <si>
    <t>http://www.icc.cat/vissir3/index.html?c8e6dxBUQ</t>
  </si>
  <si>
    <t>Roda de Barà</t>
  </si>
  <si>
    <t>http://www.icc.cat/vissir3/index.html?XM0t8RiyC</t>
  </si>
  <si>
    <t>http://www.icc.cat/vissir3/index.html?kI2pZORHI</t>
  </si>
  <si>
    <t>Blanes</t>
  </si>
  <si>
    <t>http://www.icc.cat/vissir3/index.html?GkMIoCrrg</t>
  </si>
  <si>
    <t>http://www.icc.cat/vissir3/index.html?PCAXClJGg</t>
  </si>
  <si>
    <t>Cabrera de Mar</t>
  </si>
  <si>
    <t>http://www.icc.cat/vissir3/index.html?cvSHKHXKH</t>
  </si>
  <si>
    <t>http://www.icc.cat/vissir3/index.html?XDxjjaMzV</t>
  </si>
  <si>
    <t>http://www.icc.cat/vissir3/index.html?VVCNND3iL</t>
  </si>
  <si>
    <t>Calafell</t>
  </si>
  <si>
    <t>http://www.icc.cat/vissir3/index.html?fzGqiYpwM</t>
  </si>
  <si>
    <t>http://www.icc.cat/vissir3/index.html?ENgexb14E</t>
  </si>
  <si>
    <t>Castelló d'Empúries</t>
  </si>
  <si>
    <t>http://www.icc.cat/vissir3/index.html?OwSECj3L7</t>
  </si>
  <si>
    <t>Sant Pol de Mar</t>
  </si>
  <si>
    <t>http://www.icc.cat/vissir3/index.html?BXpLXoQ6h</t>
  </si>
  <si>
    <t>Canet de Mar</t>
  </si>
  <si>
    <t>http://www.icc.cat/vissir3/index.html?Oz0S5d0nK</t>
  </si>
  <si>
    <t>Canet de Mar, Arenys de Mar</t>
  </si>
  <si>
    <t>http://www.icc.cat/vissir3/index.html?JHX6W6mLG</t>
  </si>
  <si>
    <t>http://www.icc.cat/vissir3/index.html?PHWA4LB7t</t>
  </si>
  <si>
    <t>http://www.icc.cat/vissir3/index.html?g1tUjYRZb</t>
  </si>
  <si>
    <t>http://www.icc.cat/vissir3/index.html?3AtMsibEA</t>
  </si>
  <si>
    <t>Creixell</t>
  </si>
  <si>
    <t>http://www.icc.cat/vissir3/index.html?7TxH4sOmv</t>
  </si>
  <si>
    <t>http://www.icc.cat/vissir3/index.html?0I86MEoqS</t>
  </si>
  <si>
    <t>http://www.icc.cat/vissir3/index.html?0qGrbDJj9</t>
  </si>
  <si>
    <t>Calella</t>
  </si>
  <si>
    <t>http://www.icc.cat/vissir3/index.html?jIauVvgnM</t>
  </si>
  <si>
    <t>http://www.icc.cat/vissir3/index.html?yCN1ZFs5Z</t>
  </si>
  <si>
    <t>http://www.icc.cat/vissir3/index.html?J5pXCJGYK</t>
  </si>
  <si>
    <t>http://www.icc.cat/vissir3/index.html?pB29Ka6Rb</t>
  </si>
  <si>
    <t>Gavà</t>
  </si>
  <si>
    <t>http://www.icc.cat/vissir3/index.html?5ec0mZgYN</t>
  </si>
  <si>
    <t>Gavà i Castelldefels</t>
  </si>
  <si>
    <t>http://www.icc.cat/vissir3/index.html?n3zTqcPGH</t>
  </si>
  <si>
    <t>Llancà</t>
  </si>
  <si>
    <t>http://www.icc.cat/vissir3/index.html?yEOApdO0T</t>
  </si>
  <si>
    <t>http://www.icc.cat/vissir3/index.html?44ubfV8HG</t>
  </si>
  <si>
    <t>http://www.icc.cat/vissir3/index.html?EQ9O4nTsN</t>
  </si>
  <si>
    <t>Malgrat de Mar</t>
  </si>
  <si>
    <t>http://www.icc.cat/vissir3/index.html?KhFK5XAJd</t>
  </si>
  <si>
    <t>http://www.icc.cat/vissir3/index.html?bzkK0j43R</t>
  </si>
  <si>
    <t>http://www.icc.cat/vissir3/index.html?IbeBZEtDf</t>
  </si>
  <si>
    <t>http://www.icc.cat/vissir3/index.html?FvGDrMUQC</t>
  </si>
  <si>
    <t>Torroella de Montgrí</t>
  </si>
  <si>
    <t>http://www.icc.cat/vissir3/index.html?Ror94WxMH</t>
  </si>
  <si>
    <t xml:space="preserve">Torroella de Montgrí </t>
  </si>
  <si>
    <t>http://www.icc.cat/vissir3/index.html?Pmx4car7f</t>
  </si>
  <si>
    <t>http://www.icc.cat/vissir3/index.html?R6ZOLXuRN</t>
  </si>
  <si>
    <t>http://www.icc.cat/vissir3/index.html?sJ21Pza4v</t>
  </si>
  <si>
    <t>http://www.icc.cat/vissir3/index.html?JeuXPEWbR</t>
  </si>
  <si>
    <t>http://www.icc.cat/vissir3/index.html?ln4lxzp3c</t>
  </si>
  <si>
    <t>http://www.icc.cat/vissir3/index.html?Pe0flhKht</t>
  </si>
  <si>
    <t>http://www.icc.cat/vissir3/index.html?q9SM540bA</t>
  </si>
  <si>
    <t>http://www.icc.cat/vissir3/index.html?ZNkZ4gHzP</t>
  </si>
  <si>
    <t>http://www.icc.cat/vissir3/index.html?zLTKiD22D</t>
  </si>
  <si>
    <t>http://www.icc.cat/vissir3/index.html?XAUhBSRr8</t>
  </si>
  <si>
    <t>Viladecans</t>
  </si>
  <si>
    <t>http://www.icc.cat/vissir3/index.html?GdpeGaLwV</t>
  </si>
  <si>
    <t>http://www.icc.cat/vissir3/index.html?067EUE4Z0</t>
  </si>
  <si>
    <t>http://www.icc.cat/vissir3/index.html?LPpEWcvOF</t>
  </si>
  <si>
    <t>http://www.icc.cat/vissir3/index.html?gbKT8Xo22</t>
  </si>
  <si>
    <t>http://www.icc.cat/vissir3/index.html?TORZHkO7J</t>
  </si>
  <si>
    <t>http://www.icc.cat/vissir3/index.html?y10IDfpHr</t>
  </si>
  <si>
    <t>http://www.icc.cat/vissir3/index.html?PywJvEfdY</t>
  </si>
  <si>
    <t>Vila-seca</t>
  </si>
  <si>
    <t>http://www.icc.cat/vissir3/index.html?ZVQsnkXjr</t>
  </si>
  <si>
    <t xml:space="preserve">Castell-Platja d'Aro </t>
  </si>
  <si>
    <t>http://www.icc.cat/vissir3/index.html?M8tGglC54</t>
  </si>
  <si>
    <t>http://www.icc.cat/vissir3/index.html?c4Vz7U3mQ</t>
  </si>
  <si>
    <t>http://www.icc.cat/vissir3/index.html?KtapViY6X</t>
  </si>
  <si>
    <t>El Port de la Selva</t>
  </si>
  <si>
    <t>http://www.icc.cat/vissir3/index.html?rWQkNOrCh</t>
  </si>
  <si>
    <t>Pineda de Mar</t>
  </si>
  <si>
    <t>http://www.icc.cat/vissir3/index.html?V6JD56POa</t>
  </si>
  <si>
    <t>Caldes d'Estrac</t>
  </si>
  <si>
    <t>http://www.icc.cat/vissir3/index.html?J8mVUWH8R</t>
  </si>
  <si>
    <t>http://www.icc.cat/vissir3/index.html?zXDmbmEh2</t>
  </si>
  <si>
    <t>Castelló d'Empúries, Roses</t>
  </si>
  <si>
    <t>http://www.icc.cat/vissir3/index.html?1NbWNvNfP</t>
  </si>
  <si>
    <t>Sant Jaume d'Enveja</t>
  </si>
  <si>
    <t>http://www.icc.cat/vissir3/index.html?BKWRgbTtD</t>
  </si>
  <si>
    <t>http://www.icc.cat/vissir3/index.html?NkcaMYFpW</t>
  </si>
  <si>
    <t>Amposta</t>
  </si>
  <si>
    <t>http://www.icc.cat/vissir3/index.html?OlzbRIvok</t>
  </si>
  <si>
    <t>http://www.icc.cat/vissir3/index.html?pBxSfZszI</t>
  </si>
  <si>
    <t>http://www.icc.cat/vissir3/index.html?TrLfVWcrg</t>
  </si>
  <si>
    <t>http://www.icc.cat/vissir3/index.html?nviFTMiTn</t>
  </si>
  <si>
    <t>Santa Susanna</t>
  </si>
  <si>
    <t>http://www.icc.cat/vissir3/index.html?UtkqsHUBo</t>
  </si>
  <si>
    <t>http://www.icc.cat/vissir3/index.html?4PVHkyh0p</t>
  </si>
  <si>
    <t>http://www.icc.cat/vissir3/index.html?L1oE7zgAn</t>
  </si>
  <si>
    <t>http://www.icc.cat/vissir3/index.html?Ev1fa8WjT</t>
  </si>
  <si>
    <t>http://www.icc.cat/vissir3/index.html?jhdyKOjTN</t>
  </si>
  <si>
    <t>http://www.icc.cat/vissir3/index.html?lpm9xP7FW</t>
  </si>
  <si>
    <t>http://www.icc.cat/vissir3/index.html?pwqq484t9</t>
  </si>
  <si>
    <t>http://www.icc.cat/vissir3/index.html?EzjhGIYfW</t>
  </si>
  <si>
    <t>http://www.icc.cat/vissir3/index.html?lj89InoJg</t>
  </si>
  <si>
    <t>http://www.icc.cat/vissir3/index.html?qOuTrM3i8</t>
  </si>
  <si>
    <t>http://www.icc.cat/vissir3/index.html?scus3TxQX</t>
  </si>
  <si>
    <t>http://www.icc.cat/vissir3/index.html?r3rZLCDfO</t>
  </si>
  <si>
    <t>http://www.icc.cat/vissir3/index.html?l2mZmHttY</t>
  </si>
  <si>
    <t>http://www.icc.cat/vissir3/index.html?aFzf97gRm</t>
  </si>
  <si>
    <t>http://www.icc.cat/vissir3/index.html?MjiP2CSzb</t>
  </si>
  <si>
    <t>Salou</t>
  </si>
  <si>
    <t>http://www.icc.cat/vissir3/index.html?ec9mqVP3D</t>
  </si>
  <si>
    <t>http://www.icc.cat/vissir3/index.html?dRdCtO8SA</t>
  </si>
  <si>
    <t>http://www.icc.cat/vissir3/index.html?cPgxS0Niz</t>
  </si>
  <si>
    <t>http://www.icc.cat/vissir3/index.html?P5dmlSBEE</t>
  </si>
  <si>
    <t>http://www.icc.cat/vissir3/index.html?XF6bEwtFH</t>
  </si>
  <si>
    <t>Maçanet de la Selva</t>
  </si>
  <si>
    <t>http://www.icc.cat/vissir3/index.html?ETjaCHjQ5</t>
  </si>
  <si>
    <t>Pals</t>
  </si>
  <si>
    <t>http://www.icc.cat/vissir3/index.html?8OmD5iTXj</t>
  </si>
  <si>
    <t>http://www.icc.cat/vissir3/index.html?xFIAut2pa</t>
  </si>
  <si>
    <t>http://www.icc.cat/vissir3/index.html?ROFAieUy3</t>
  </si>
  <si>
    <t>http://www.icc.cat/vissir3/index.html?IuNSt7p7c</t>
  </si>
  <si>
    <t>http://www.icc.cat/vissir3/index.html?euZu7B8Fs</t>
  </si>
  <si>
    <t>http://www.icc.cat/vissir3/index.html?XbGKiSb6O</t>
  </si>
  <si>
    <t>http://www.icc.cat/vissir3/index.html?eDXxRyDx5</t>
  </si>
  <si>
    <t>http://www.icc.cat/vissir3/index.html?rYLtQmHvL</t>
  </si>
  <si>
    <t>http://www.icc.cat/vissir3/index.html?f9uH6hfsR</t>
  </si>
  <si>
    <t>http://www.icc.cat/vissir3/index.html?QCKqpbpFO</t>
  </si>
  <si>
    <t>Begur</t>
  </si>
  <si>
    <t>http://www.icc.cat/vissir3/index.html?RZOJS4GkH</t>
  </si>
  <si>
    <t>http://www.icc.cat/vissir3/index.html?1K0J4dpkp</t>
  </si>
  <si>
    <t>http://www.icc.cat/vissir3/index.html?G0rhKjbEA</t>
  </si>
  <si>
    <t>Calonge</t>
  </si>
  <si>
    <t>http://www.icc.cat/vissir3/index.html?IdLyyknCx</t>
  </si>
  <si>
    <t>http://www.icc.cat/vissir3/index.html?1SGJUiCHk</t>
  </si>
  <si>
    <t>Sant Feliu de Guíxols - Tossa de Mar</t>
  </si>
  <si>
    <t>http://www.icc.cat/vissir3/index.html?MI0bw1jOL</t>
  </si>
  <si>
    <t>Montgat</t>
  </si>
  <si>
    <t>http://www.icc.cat/vissir3/index.html?oghrBvLQG</t>
  </si>
  <si>
    <t>http://www.icc.cat/vissir3/index.html?4AIkQ5mWv</t>
  </si>
  <si>
    <t>http://www.icc.cat/vissir3/index.html?biekhZjfD</t>
  </si>
  <si>
    <t>http://www.icc.cat/vissir3/index.html?MLqazMu3G</t>
  </si>
  <si>
    <t>http://www.icc.cat/vissir3/index.html?h3JDkHxM4</t>
  </si>
  <si>
    <t>http://www.icc.cat/vissir3/index.html?xTOcihyKq</t>
  </si>
  <si>
    <t>http://www.icc.cat/vissir3/index.html?s9u5vnjem</t>
  </si>
  <si>
    <t>http://www.icc.cat/vissir3/index.html?A3ukawdOo</t>
  </si>
  <si>
    <t>Sant Vicenç de Montalt</t>
  </si>
  <si>
    <t>http://www.icc.cat/vissir3/index.html?6TOhZDhWo</t>
  </si>
  <si>
    <t>http://www.icc.cat/vissir3/index.html?TrSM9BQO1</t>
  </si>
  <si>
    <t>http://www.icc.cat/vissir3/index.html?MABCqi77a</t>
  </si>
  <si>
    <t>http://www.icc.cat/vissir3/index.html?YeWDpSuaZ</t>
  </si>
  <si>
    <t>http://www.icc.cat/vissir3/index.html?wmOge47QR</t>
  </si>
  <si>
    <t>Palafrugell</t>
  </si>
  <si>
    <t>http://www.icc.cat/vissir3/index.html?xTpdn6w6E</t>
  </si>
  <si>
    <t>http://www.icc.cat/vissir3/index.html?atvLOlht7</t>
  </si>
  <si>
    <t>http://www.icc.cat/vissir3/index.html?gp4Yyi2rD</t>
  </si>
  <si>
    <t>http://www.icc.cat/vissir3/index.html?AQTKep5bG</t>
  </si>
  <si>
    <t>Tossa de Mar - Palamós</t>
  </si>
  <si>
    <t>http://www.icc.cat/vissir3/index.html?upa2YElYU</t>
  </si>
  <si>
    <t>Vilassar de Mar</t>
  </si>
  <si>
    <t>http://www.icc.cat/vissir3/index.html?fk2ivrQC8</t>
  </si>
  <si>
    <t>http://www.icc.cat/vissir3/index.html?fMIrDtbCg</t>
  </si>
  <si>
    <t>Castelldefels, Sitges</t>
  </si>
  <si>
    <t>http://www.icc.cat/vissir3/index.html?RZHU92khN</t>
  </si>
  <si>
    <t>http://www.icc.cat/vissir3/index.html?wmy0DgAvV</t>
  </si>
  <si>
    <t>http://www.icc.cat/vissir3/index.html?6MgCtzOSH</t>
  </si>
  <si>
    <t>http://www.icc.cat/vissir3/index.html?8mAnxEO08</t>
  </si>
  <si>
    <t>http://www.icc.cat/vissir3/index.html?qi7WYPVtx</t>
  </si>
  <si>
    <t>Sant Adrià de Besòs</t>
  </si>
  <si>
    <t>http://www.icc.cat/vissir3/index.html?1hSQZ6VEx</t>
  </si>
  <si>
    <t>http://www.icc.cat/vissir3/index.html?yLQERo0GP</t>
  </si>
  <si>
    <t>http://www.icc.cat/vissir3/index.html?nQvJiEpYi</t>
  </si>
  <si>
    <t>http://www.icc.cat/vissir3/index.html?eI2dXs2AV</t>
  </si>
  <si>
    <t>http://www.icc.cat/vissir3/index.html?EssDuFBIk</t>
  </si>
  <si>
    <t>http://www.icc.cat/vissir3/index.html?nzdHxUvjA</t>
  </si>
  <si>
    <t>http://www.icc.cat/vissir3/index.html?FBvQpqKb2</t>
  </si>
  <si>
    <t>http://www.icc.cat/vissir3/index.html?LaW5X84w2</t>
  </si>
  <si>
    <t>http://www.icc.cat/vissir3/index.html?RWr8Ui8lb</t>
  </si>
  <si>
    <t>http://www.icc.cat/vissir3/index.html?nib5PrDz4</t>
  </si>
  <si>
    <t>http://www.icc.cat/vissir3/index.html?Pf1HVt2sI</t>
  </si>
  <si>
    <t>http://www.icc.cat/vissir3/index.html?gZ4gnUp4b</t>
  </si>
  <si>
    <t>http://www.icc.cat/vissir3/index.html?LAkty8JXC</t>
  </si>
  <si>
    <t>http://www.icc.cat/vissir3/index.html?lP869oCUM</t>
  </si>
  <si>
    <t>http://www.icc.cat/vissir3/index.html?Q6FOg3ClJ</t>
  </si>
  <si>
    <t>http://www.icc.cat/vissir3/index.html?aC6hC372X</t>
  </si>
  <si>
    <t>http://www.icc.cat/vissir3/index.html?VUG2xJXNQ</t>
  </si>
  <si>
    <t>http://www.icc.cat/vissir3/index.html?13KYjZKeQ</t>
  </si>
  <si>
    <t>http://www.icc.cat/vissir3/index.html?XBHoG056E</t>
  </si>
  <si>
    <t>http://www.icc.cat/vissir3/index.html?lvMhepHYB</t>
  </si>
  <si>
    <t>Begur, Pals</t>
  </si>
  <si>
    <t>http://www.icc.cat/vissir3/index.html?yoKnBoapj</t>
  </si>
  <si>
    <t>http://www.icc.cat/vissir3/index.html?ebVpewAbZ</t>
  </si>
  <si>
    <t>http://www.icc.cat/vissir3/index.html?fHfTzylfC</t>
  </si>
  <si>
    <t>http://www.icc.cat/vissir3/index.html?PGbiK3pcW</t>
  </si>
  <si>
    <t>http://www.icc.cat/vissir3/index.html?ARzRIG6St</t>
  </si>
  <si>
    <t>http://www.icc.cat/vissir3/index.html?3OZWQFqet</t>
  </si>
  <si>
    <t>http://www.icc.cat/vissir3/index.html?wl90HfFy9</t>
  </si>
  <si>
    <t>http://www.icc.cat/vissir3/index.html?WIDNk4lVh</t>
  </si>
  <si>
    <t>http://www.icc.cat/vissir3/index.html?MDRof52df</t>
  </si>
  <si>
    <t>http://www.icc.cat/vissir3/index.html?MhH5MLhLp</t>
  </si>
  <si>
    <t>Sant Carles de la Ràpita</t>
  </si>
  <si>
    <t>http://www.icc.cat/vissir3/index.html?usCLuaAMn</t>
  </si>
  <si>
    <t>Amposta, Sant Carles de la Ràpita</t>
  </si>
  <si>
    <t>http://www.icc.cat/vissir3/index.html?UVIG2JNHr</t>
  </si>
  <si>
    <t>http://www.icc.cat/vissir3/index.html?kmXiQ4jKw</t>
  </si>
  <si>
    <t>http://www.icc.cat/vissir3/index.html?3hDUlU5cp</t>
  </si>
  <si>
    <t>http://www.icc.cat/vissir3/index.html?fNmIceJKb</t>
  </si>
  <si>
    <t>http://www.icc.cat/vissir3/index.html?tSpc6Uj2f</t>
  </si>
  <si>
    <t>http://www.icc.cat/vissir3/index.html?wUaFK0rNN</t>
  </si>
  <si>
    <t>http://www.icc.cat/vissir3/index.html?IJs2fPDmV</t>
  </si>
  <si>
    <t>http://www.icc.cat/vissir3/index.html?uu74TNHrf</t>
  </si>
  <si>
    <t>http://www.icc.cat/vissir3/index.html?GE9dDEIkD</t>
  </si>
  <si>
    <t>http://www.icc.cat/vissir3/index.html?rnvBs0KJM</t>
  </si>
  <si>
    <t>http://www.icc.cat/vissir3/index.html?xs4NBUXlE</t>
  </si>
  <si>
    <t>http://www.icc.cat/vissir3/index.html?1OR0ejgBf</t>
  </si>
  <si>
    <t>http://www.icc.cat/vissir3/index.html?exB2PdBtd</t>
  </si>
  <si>
    <t>http://www.icc.cat/vissir3/index.html?ZGpXlbFoh</t>
  </si>
  <si>
    <t>http://www.icc.cat/vissir3/index.html?HpI95s65S</t>
  </si>
  <si>
    <t>http://www.icc.cat/vissir3/index.html?7MznKUlk0</t>
  </si>
  <si>
    <t>http://www.icc.cat/vissir3/index.html?09lG3AuZd</t>
  </si>
  <si>
    <t>Platjes de Castelldefels, Gavà i Covafumada o de les Botigues a Sitges</t>
  </si>
  <si>
    <t>Castelldefels, Gavà i Sitges</t>
  </si>
  <si>
    <t>http://www.icc.cat/vissir3/index.html?fJ1BtTgjz</t>
  </si>
  <si>
    <t>http://www.icc.cat/vissir3/index.html?6K3YLjW1S</t>
  </si>
  <si>
    <t>http://www.icc.cat/vissir3/index.html?mUB6ZkIhR</t>
  </si>
  <si>
    <t>http://www.icc.cat/vissir3/index.html?OjDPhgCOD</t>
  </si>
  <si>
    <t>http://www.icc.cat/vissir3/index.html?4Z3pYWRhx</t>
  </si>
  <si>
    <t>http://www.icc.cat/vissir3/index.html?aKiOrbkpB</t>
  </si>
  <si>
    <t>http://www.icc.cat/vissir3/index.html?qHEDqhTev</t>
  </si>
  <si>
    <t>http://www.icc.cat/vissir3/index.html?sWw6djjyf</t>
  </si>
  <si>
    <t>http://www.icc.cat/vissir3/index.html?n6RosFNnh</t>
  </si>
  <si>
    <t>http://www.icc.cat/vissir3/index.html?lUKL1fhkq</t>
  </si>
  <si>
    <t>http://www.icc.cat/vissir3/index.html?71ajl55cf</t>
  </si>
  <si>
    <t>http://srv.icgc.cat/vissir/index.html?CG6hHSoCF</t>
  </si>
  <si>
    <t>http://www.icc.cat/vissir3/index.html?fVOiAfW5b</t>
  </si>
  <si>
    <t>http://www.icc.cat/vissir3/index.html?hMZeoqeuc</t>
  </si>
  <si>
    <t>http://www.icc.cat/vissir3/index.html?7lHisxFpM</t>
  </si>
  <si>
    <t>http://www.icc.cat/vissir3/index.html?oj87RvirR</t>
  </si>
  <si>
    <t>http://www.icc.cat/vissir3/index.html?aelTQRL5e</t>
  </si>
  <si>
    <t>http://www.icc.cat/vissir3/index.html?FA8ZSce8n</t>
  </si>
  <si>
    <t>http://www.icc.cat/vissir3/index.html?w4gdOwhtg</t>
  </si>
  <si>
    <t>http://www.icc.cat/vissir3/index.html?rpXd1EOEL</t>
  </si>
  <si>
    <t>http://www.icc.cat/vissir3/index.html?z6XtgzYLt</t>
  </si>
  <si>
    <t>http://www.icc.cat/vissir3/index.html?5NVF9EE3m</t>
  </si>
  <si>
    <t>MUNICIPI</t>
  </si>
  <si>
    <t>ZONA PESCA CONTINENTAL</t>
  </si>
  <si>
    <t>ZONA PESCA MARINA</t>
  </si>
  <si>
    <t>PLÀNOL</t>
  </si>
  <si>
    <t>Zones de pesca controlada CIPRÍNIDS</t>
  </si>
  <si>
    <t>ZONES DE PESCA CONTROLADA CIPRÍNIDS</t>
  </si>
  <si>
    <t>ZONES DE PESCA CONTROLADA SALMÒNIDS</t>
  </si>
  <si>
    <t>Zones de pesca controlada SALMÒNIDS</t>
  </si>
  <si>
    <t>Dato auxiliar</t>
  </si>
  <si>
    <t>Platges BARCELONA</t>
  </si>
  <si>
    <t>Platges GIRONA</t>
  </si>
  <si>
    <t>Platges TARRAGONA</t>
  </si>
  <si>
    <t>PLATGES BARCELONA</t>
  </si>
  <si>
    <t>PLATGES GIRONA</t>
  </si>
  <si>
    <t>PLATGES TARRAGONA</t>
  </si>
  <si>
    <t>Dato auxciliar</t>
  </si>
  <si>
    <t>Planol</t>
  </si>
  <si>
    <t>HORA</t>
  </si>
  <si>
    <t>DIAS</t>
  </si>
  <si>
    <t>Depredadors</t>
  </si>
  <si>
    <t>Caiac Mar</t>
  </si>
  <si>
    <t>Caiac agua dulce</t>
  </si>
  <si>
    <t>Pato Mar</t>
  </si>
  <si>
    <t>Pato Agua dulce</t>
  </si>
  <si>
    <t>Long Casting</t>
  </si>
  <si>
    <t>Eging</t>
  </si>
  <si>
    <t>Surfcasting</t>
  </si>
  <si>
    <t>Corcheo Mar</t>
  </si>
  <si>
    <t>Cebador (Feeder)</t>
  </si>
  <si>
    <t>Carpfishing (Grans Peixos)</t>
  </si>
  <si>
    <t>Escola de Pesca</t>
  </si>
  <si>
    <t>Campionat del Món.</t>
  </si>
  <si>
    <t>Salmònids mosca Riu</t>
  </si>
  <si>
    <t>Salmònids mosca llac</t>
  </si>
  <si>
    <t>Salmònids Llançat</t>
  </si>
  <si>
    <t>Salmònids artificials (Spinning)</t>
  </si>
  <si>
    <t>Inland Càsting</t>
  </si>
  <si>
    <t>Cebador (Feeder) Method</t>
  </si>
  <si>
    <t>Black bass Embarcació</t>
  </si>
  <si>
    <t>Black bass Orilla</t>
  </si>
  <si>
    <t>Black bass Pato</t>
  </si>
  <si>
    <t>Mar Costa Llançat</t>
  </si>
  <si>
    <t>PESCA MARÍTIMA.</t>
  </si>
  <si>
    <t xml:space="preserve">ZPC EB-02 - l'Ebre </t>
  </si>
  <si>
    <t xml:space="preserve">ZPC EB-02 - Flix Ebre - CIP </t>
  </si>
  <si>
    <t>SOCIETAT</t>
  </si>
  <si>
    <t>SOCIAL</t>
  </si>
  <si>
    <t>SOCIAL NADAL</t>
  </si>
  <si>
    <t>TECNIFICACIO</t>
  </si>
  <si>
    <t>2ºCONCURS DE LLIGA</t>
  </si>
  <si>
    <t>3ºCONCURS DE LLIGA</t>
  </si>
  <si>
    <t>4ºCONCURS DE LLIGA</t>
  </si>
  <si>
    <t>5ºCONCURS DE LLIGA</t>
  </si>
  <si>
    <t>6ºCONCURS DE LLIGA</t>
  </si>
  <si>
    <t>7ºCONCURS DE LLIGA</t>
  </si>
  <si>
    <t>8ºCONCURS DE LLIGA</t>
  </si>
  <si>
    <t>9ºCONCURS DE LLIGA</t>
  </si>
  <si>
    <t>10ºCONCURS DE LLIGA</t>
  </si>
  <si>
    <t>Copa Colmic</t>
  </si>
  <si>
    <t>Festa Major Infantil</t>
  </si>
  <si>
    <t xml:space="preserve">Festa Major  </t>
  </si>
  <si>
    <t>Concurs 18h</t>
  </si>
  <si>
    <t>Concurs 12h</t>
  </si>
  <si>
    <t>Cabrit Cup</t>
  </si>
  <si>
    <t>Black Bass Embarcación</t>
  </si>
  <si>
    <t>Black Bass Pato</t>
  </si>
  <si>
    <t>Black Bass Vora</t>
  </si>
  <si>
    <t>Big Bass</t>
  </si>
  <si>
    <t>Open Depredadors</t>
  </si>
  <si>
    <t>Goriles a la boira</t>
  </si>
  <si>
    <t>Campionat Catalunya Pato</t>
  </si>
  <si>
    <t>Campionat Catalunya Embarcació</t>
  </si>
  <si>
    <t xml:space="preserve">social grans peixos </t>
  </si>
  <si>
    <t xml:space="preserve">Social grans peixos </t>
  </si>
  <si>
    <t>CONCURS PESCA</t>
  </si>
  <si>
    <t>SOCIAL MOSCA 1A FASE</t>
  </si>
  <si>
    <t xml:space="preserve">ESCOLA QUINTANES </t>
  </si>
  <si>
    <t>SOCIAL MOSCA 2A FASE</t>
  </si>
  <si>
    <t xml:space="preserve">OPEN SOLO MOSCA </t>
  </si>
  <si>
    <t>3 SOCIAL CARPFISHING</t>
  </si>
  <si>
    <t>4 SOCIAL CARPFISHING</t>
  </si>
  <si>
    <t>5 SOCIAL CARPFISHING</t>
  </si>
  <si>
    <t>6 SOCIAL CARPFISHING</t>
  </si>
  <si>
    <t>7 SOCIAL CARPFISHING</t>
  </si>
  <si>
    <t>8 SOCIAL CARPFISHING</t>
  </si>
  <si>
    <t>9 SOCIAL CARPFISHING</t>
  </si>
  <si>
    <t>10 SOCIAL CARPFISHING</t>
  </si>
  <si>
    <t>monistrol de Montserrat, APC</t>
  </si>
  <si>
    <t xml:space="preserve">Sense mort </t>
  </si>
  <si>
    <t xml:space="preserve">sense mort </t>
  </si>
  <si>
    <t>sense mort</t>
  </si>
  <si>
    <t>31/092023</t>
  </si>
  <si>
    <t>Salmònids</t>
  </si>
  <si>
    <t>Ciprinds</t>
  </si>
  <si>
    <t>Ivars de Noguera, Os de Balaguer, Ager</t>
  </si>
  <si>
    <t>OPEN PAREJAS</t>
  </si>
  <si>
    <t>4º SOCIAL</t>
  </si>
  <si>
    <t>5º SOCIAL</t>
  </si>
  <si>
    <t>6º SOCIAL</t>
  </si>
  <si>
    <t>7º SOCIAL</t>
  </si>
  <si>
    <t>OPEN PIEZA MAYOR</t>
  </si>
  <si>
    <t>8º SOCIAL</t>
  </si>
  <si>
    <t>9º SOCIAL</t>
  </si>
  <si>
    <t>OPEN PANERAS</t>
  </si>
  <si>
    <t>5a prova - 44è Campionat d'embarcació fondejada</t>
  </si>
  <si>
    <t>1a prova - 78è Campionat de Mar-Costa</t>
  </si>
  <si>
    <t>2a prova - 78è Campionat de Mar-Costa</t>
  </si>
  <si>
    <t>2n Taller infantil 2023</t>
  </si>
  <si>
    <t>3a prova - 78è Campionat de Mar-Costa</t>
  </si>
  <si>
    <t>4a prova - 78è Campionat de Mar-Costa</t>
  </si>
  <si>
    <t>3r Taller infantil 2023</t>
  </si>
  <si>
    <t>69è Concurs de la Mare de Déu del Carme</t>
  </si>
  <si>
    <t>85è Concurs infantil</t>
  </si>
  <si>
    <t>5a prova - 78è Campionat de Mar-Costa</t>
  </si>
  <si>
    <t>6a prova - 78è Campionat de Mar-Costa</t>
  </si>
  <si>
    <t>82è Concurs del "Pavo"</t>
  </si>
  <si>
    <t>Social Santa Anna</t>
  </si>
  <si>
    <t>2 Concurs lliga Botijo</t>
  </si>
  <si>
    <t>3 Concurs lliga Botijo</t>
  </si>
  <si>
    <t>Social Oliana</t>
  </si>
  <si>
    <t>4 Concurs i final lliga botijo</t>
  </si>
  <si>
    <t>Social Utxesa</t>
  </si>
  <si>
    <t>Open Oliana</t>
  </si>
  <si>
    <t>Social Sant Llorens</t>
  </si>
  <si>
    <t>Social Pas de la Barca (ebro02)</t>
  </si>
  <si>
    <t>Open Granja</t>
  </si>
  <si>
    <t>Open botijo Final temporada</t>
  </si>
  <si>
    <t>La Palma d'Ebre, Flix</t>
  </si>
  <si>
    <t>MAR</t>
  </si>
  <si>
    <t>CONTINENTAL</t>
  </si>
  <si>
    <t>atención</t>
  </si>
  <si>
    <t>ok</t>
  </si>
  <si>
    <t>https://upload.wikimedia.org/wikipedia/commons/thumb/8/80/Symbol_OK.svg/2048px-Symbol_OK.svg.png</t>
  </si>
  <si>
    <t>https://upload.wikimedia.org/wikipedia/commons/thumb/1/17/Warning.svg/156px-Warning.svg.png</t>
  </si>
  <si>
    <t>ESCENARI</t>
  </si>
  <si>
    <t>STAT</t>
  </si>
  <si>
    <t>SOCIAL PLATJA</t>
  </si>
  <si>
    <t>X Máster de Pesca a Mosca de Les Valls d'Àneu</t>
  </si>
  <si>
    <t>Concurs Social La Guingueta-Espot</t>
  </si>
  <si>
    <t xml:space="preserve"> 3º CONCURSO SOCIAL </t>
  </si>
  <si>
    <r>
      <rPr>
        <sz val="10"/>
        <rFont val="Calibri"/>
        <family val="2"/>
        <charset val="1"/>
      </rPr>
      <t xml:space="preserve"> 4</t>
    </r>
    <r>
      <rPr>
        <sz val="10"/>
        <rFont val="Calibri"/>
        <family val="2"/>
      </rPr>
      <t xml:space="preserve">º CONCURSO SOCIAL </t>
    </r>
  </si>
  <si>
    <t xml:space="preserve"> 5º CONCURSO SOCIAL </t>
  </si>
  <si>
    <t xml:space="preserve"> 6º CONCURSO SOCIAL </t>
  </si>
  <si>
    <t xml:space="preserve"> 7º CONCURSO SOCIAL </t>
  </si>
  <si>
    <t xml:space="preserve"> CONCURS INFANTIL FM OBERT</t>
  </si>
  <si>
    <t xml:space="preserve"> 8º CONCURSO SENIOR FM OBERT </t>
  </si>
  <si>
    <t xml:space="preserve"> 9º CONCURSO SOCIAL </t>
  </si>
  <si>
    <t xml:space="preserve"> 10º CONCURSO SOCIAL </t>
  </si>
  <si>
    <t xml:space="preserve"> CONCURS OBERT – SENIOR DE LOTS</t>
  </si>
  <si>
    <t xml:space="preserve">concurs oliana </t>
  </si>
  <si>
    <t>festa major</t>
  </si>
  <si>
    <t>concurs sant Quirze</t>
  </si>
  <si>
    <t>surfcasting arenys de mar</t>
  </si>
  <si>
    <t>surfcasting pineda de mar</t>
  </si>
  <si>
    <t>CASTELLDEFELS</t>
  </si>
  <si>
    <t>PRAT/VILADECANS</t>
  </si>
  <si>
    <t>GAVA</t>
  </si>
  <si>
    <t>PINEDA/MALGRAT</t>
  </si>
  <si>
    <t>FIESTA VILADECANS</t>
  </si>
  <si>
    <t>COMARRUGA</t>
  </si>
  <si>
    <t>GAVA/`PANERAS</t>
  </si>
  <si>
    <t>PRAT DEL LLOBREGAT</t>
  </si>
  <si>
    <t>VENDRELL</t>
  </si>
  <si>
    <t>08/10/20223</t>
  </si>
  <si>
    <t>LLIGA PLATJA -FASE 5</t>
  </si>
  <si>
    <t>LLIGA PLATJA -FASE 6</t>
  </si>
  <si>
    <t>LLIGA PLATJA -FASE 7</t>
  </si>
  <si>
    <t>LLIGA PLATJA -FASE 8</t>
  </si>
  <si>
    <t>LLIGA PLATJA -FASE 9</t>
  </si>
  <si>
    <t>LLIGA PLATJA -FASE 10</t>
  </si>
  <si>
    <t>LLIGA PLATJA -FASE 11</t>
  </si>
  <si>
    <t>LLIGA PLATJA -FASE 12</t>
  </si>
  <si>
    <t>LLIGA PLATJA -FASE 13</t>
  </si>
  <si>
    <t>LLIGA PLATJA -FASE 14</t>
  </si>
  <si>
    <t>LLIGA PLATJA -FASE 15</t>
  </si>
  <si>
    <t>LLIGA PLATJA -FASE 16</t>
  </si>
  <si>
    <t>LLIGA PLATJA -FASE 17</t>
  </si>
  <si>
    <t>LLIGA PLATJA -FASE 18</t>
  </si>
  <si>
    <t>3º SOCIAL</t>
  </si>
  <si>
    <t>Ciprinids</t>
  </si>
  <si>
    <t>Carpfhising</t>
  </si>
  <si>
    <t>Hivern</t>
  </si>
  <si>
    <t>FESTA MAJOR 1 ELS XOPS</t>
  </si>
  <si>
    <t>FESTA MAJOR 2 ELS XOPS</t>
  </si>
  <si>
    <t>Social1</t>
  </si>
  <si>
    <t>social2</t>
  </si>
  <si>
    <t>Social3</t>
  </si>
  <si>
    <t>Social4</t>
  </si>
  <si>
    <t>Juvi1</t>
  </si>
  <si>
    <t>Social5</t>
  </si>
  <si>
    <t>Social6</t>
  </si>
  <si>
    <t>Social7</t>
  </si>
  <si>
    <t>Social8</t>
  </si>
  <si>
    <t>Juvi2</t>
  </si>
  <si>
    <t>Juvi3</t>
  </si>
  <si>
    <t>Social9</t>
  </si>
  <si>
    <t>Juvi4</t>
  </si>
  <si>
    <t>Juvi5</t>
  </si>
  <si>
    <t>Pantá d'Olvan</t>
  </si>
  <si>
    <t>SOCIAL CALAFELL</t>
  </si>
  <si>
    <t>SOCIAL TORREMBARRA</t>
  </si>
  <si>
    <t>CAMPEONATO DE CATALUNYA INFANTIL JUVENIL I DAMAS CLASIF 2023</t>
  </si>
  <si>
    <t>SOCIAL VILANOVA</t>
  </si>
  <si>
    <t>SOCIAL COMARRUGA</t>
  </si>
  <si>
    <t>SOCIAL GAVA</t>
  </si>
  <si>
    <t>SOCIAL MIAMI PLATJA</t>
  </si>
  <si>
    <t>CAMPEONATO DE CATALUNYA INFANTIL JUVENIL I DAMAS CLASIF 2024</t>
  </si>
  <si>
    <t>SOCIAL DELTA DEL EBRO</t>
  </si>
  <si>
    <t xml:space="preserve">OPEN TIENDA LOS LLANEROS COMARRUGA </t>
  </si>
  <si>
    <t xml:space="preserve">SOCIAL CANET DE MAR </t>
  </si>
  <si>
    <t>Mar Embaracació</t>
  </si>
  <si>
    <t>Open Mar</t>
  </si>
  <si>
    <t>SURFCASTING</t>
  </si>
  <si>
    <t>AMB MORT</t>
  </si>
  <si>
    <t>3 SOCIAL SURFCASTING</t>
  </si>
  <si>
    <t>4 SOCIAL SURFCASTING</t>
  </si>
  <si>
    <t>5 SOCIAL SURFCASTING</t>
  </si>
  <si>
    <t>6 SOCIAL SURFCASTING</t>
  </si>
  <si>
    <t>7 SOCIAL SURFCASTING</t>
  </si>
  <si>
    <t>8 SOCIAL SURFCASTING</t>
  </si>
  <si>
    <t>9 SOCIAL SURFCASTING</t>
  </si>
  <si>
    <t>10 SOCIAL SURFCASTING</t>
  </si>
  <si>
    <t>6è Social</t>
  </si>
  <si>
    <t>7è Social</t>
  </si>
  <si>
    <t>8è Social</t>
  </si>
  <si>
    <t>9è Social</t>
  </si>
  <si>
    <t>10è Social</t>
  </si>
  <si>
    <t>11è Social "Germanor"</t>
  </si>
  <si>
    <t>12è Social</t>
  </si>
  <si>
    <t>13è Social</t>
  </si>
  <si>
    <t>14è Social</t>
  </si>
  <si>
    <t xml:space="preserve">15è Social </t>
  </si>
  <si>
    <t>16è Social "Paneres"</t>
  </si>
  <si>
    <t>LLOBARRO</t>
  </si>
  <si>
    <t>TALLAHAMS</t>
  </si>
  <si>
    <t>MAHI MAHI</t>
  </si>
  <si>
    <t>CEFES</t>
  </si>
  <si>
    <t>AUTONOMIC</t>
  </si>
  <si>
    <t>INTERCLUBS</t>
  </si>
  <si>
    <t>CAMPEONATO SOCIAL</t>
  </si>
  <si>
    <t xml:space="preserve">CALENDARI PROVISIONAL CONCURSOS FCPEC DEL 31 MARÇ AL 31 DECEMBRE </t>
  </si>
  <si>
    <t>PESCA CONTINENTAL</t>
  </si>
  <si>
    <t>DATOS</t>
  </si>
  <si>
    <t>DAT = Municipio, plano y dato auxiliar OK</t>
  </si>
  <si>
    <t>STAT = Sin coincidencia de sociedad y fecha</t>
  </si>
  <si>
    <t>DAT = Faltan datos , Seguramente error en escenario</t>
  </si>
  <si>
    <t>MATINAL INFANTIL DE PESCA-- FESTA MAJOR D'ORGANYÀ</t>
  </si>
  <si>
    <t>PLAYA DE RIUMAR TARRAGONA</t>
  </si>
  <si>
    <t>PLAYA SANT VICENC DE MONTALT</t>
  </si>
  <si>
    <t>PLAYA DE GAVA</t>
  </si>
  <si>
    <t>PLAYA DE CRISTAL TARRAGONA</t>
  </si>
  <si>
    <t>PLAYA CANET DE MAR</t>
  </si>
  <si>
    <t>PLAYA DE LA MARQUESA DELTA DEL EBRO</t>
  </si>
  <si>
    <t>PLAYA DE CANET DE MAR</t>
  </si>
  <si>
    <t>PLAYA DE HOSPITALET DEL INFANT</t>
  </si>
  <si>
    <t>PLAYA DE SANT VICENC DE MONTALT</t>
  </si>
  <si>
    <t>CONCURS PEÇA GRAN</t>
  </si>
  <si>
    <t>LLANCER/ROCA</t>
  </si>
  <si>
    <t>CONCURS ARANYA</t>
  </si>
  <si>
    <t>TERCER SOCIAL</t>
  </si>
  <si>
    <t>PESCA LLIURE: BOIA/INFANTIL/JUVENIL</t>
  </si>
  <si>
    <t>PESCA LLIURE: BOIA/FONDAL/POLS</t>
  </si>
  <si>
    <t>CONCURS D'ESPECIES</t>
  </si>
  <si>
    <t>CONCURS DEL CURRI</t>
  </si>
  <si>
    <t>CONCURS DELS CEFALOPODES</t>
  </si>
  <si>
    <t>PORT D'ARENYS</t>
  </si>
  <si>
    <t>1º SOCIAL</t>
  </si>
  <si>
    <t>2º SOCIAL</t>
  </si>
  <si>
    <t>FESTA MAJOR</t>
  </si>
  <si>
    <t>10 HORES</t>
  </si>
  <si>
    <t>1º GRANS PEIXOS</t>
  </si>
  <si>
    <t>2º GRANS PEIXOS</t>
  </si>
  <si>
    <t>10º SOCIAL</t>
  </si>
  <si>
    <t>11º SOCIAL</t>
  </si>
  <si>
    <t>12º SOCIAL</t>
  </si>
  <si>
    <t>13º SOCIAL</t>
  </si>
  <si>
    <t>14º SOCIAL</t>
  </si>
  <si>
    <t>15º SOCIAL</t>
  </si>
  <si>
    <t>STAT = Con coincidencia de sociedad, fecha y escenario</t>
  </si>
  <si>
    <t>Social  1</t>
  </si>
  <si>
    <t>Festa Major maig</t>
  </si>
  <si>
    <t>Social  2</t>
  </si>
  <si>
    <t>Festa infantil</t>
  </si>
  <si>
    <t>Social 3</t>
  </si>
  <si>
    <t>Spinning</t>
  </si>
  <si>
    <t>Social 4</t>
  </si>
  <si>
    <t>Festa major setembre</t>
  </si>
  <si>
    <t>Social 5</t>
  </si>
  <si>
    <t>Social 6</t>
  </si>
  <si>
    <t>Social 7</t>
  </si>
  <si>
    <t>Especies Varies</t>
  </si>
  <si>
    <t>Pantá de Foix</t>
  </si>
  <si>
    <t>Riu Anguera</t>
  </si>
  <si>
    <t>Sant Llorenç de Montgai</t>
  </si>
  <si>
    <t>Balaguer</t>
  </si>
  <si>
    <t>Utxesa</t>
  </si>
  <si>
    <t>Pantá de Foix "Pavo"</t>
  </si>
  <si>
    <t>FESTA MAJOR 3 ELS XOPS</t>
  </si>
  <si>
    <t>PROVA CLASSIFICATORIA FASE FINAL</t>
  </si>
  <si>
    <t>1ª PROVA FINAL</t>
  </si>
  <si>
    <t>Carpfishing</t>
  </si>
  <si>
    <t>EXTRA LA BUTIFARRA</t>
  </si>
  <si>
    <t>EXTRA COMPANYS</t>
  </si>
  <si>
    <t>MEMORIAL JUAN LOPEZ</t>
  </si>
  <si>
    <t>DIADA</t>
  </si>
  <si>
    <t>EXTRA SAN PEDRO</t>
  </si>
  <si>
    <t>EXTRA IX HORAS</t>
  </si>
  <si>
    <t>EXTRA SOCIEDAD EGARA</t>
  </si>
  <si>
    <t>EXTRA DEL PILAR</t>
  </si>
  <si>
    <t>EXTRA FIN TEMPORADA</t>
  </si>
  <si>
    <t>CAMPIONAT DE CATALUNYA PESCA AMB MOSCA CATEGORIA MASTERS</t>
  </si>
  <si>
    <t>FASE PRÈVIA CAMPIONAT DE CATALUNYA PESCA AMB MOSCA CATEGORIA ABSOLUTA</t>
  </si>
  <si>
    <t>XXI TROFEU AMISTAT OPEN DELS PIRINEUS</t>
  </si>
  <si>
    <t>CAMPIONAT DE CATALUNYA PESCA AMB ARTIFICIALS</t>
  </si>
  <si>
    <t>XXXVI CONCURS PESCA DE TRUITA</t>
  </si>
  <si>
    <t>44 CONCURS DE PESCA INFANTIL</t>
  </si>
  <si>
    <t>JORNADA DE TECNIFICACIÓ TRUTTACAT</t>
  </si>
  <si>
    <t>FASE PRÈVIA CAMPIONAT DE CATALUNYA MOSCA JOVENTUT</t>
  </si>
  <si>
    <t>CONCURS SOCIAL</t>
  </si>
  <si>
    <t>CONCURS FESTA MAJOR</t>
  </si>
  <si>
    <t>CONCURS FANALET</t>
  </si>
  <si>
    <t>CONCURS COPA YUKI</t>
  </si>
  <si>
    <t>Social utxesa</t>
  </si>
  <si>
    <t>FESTA MAJOR OLESA</t>
  </si>
  <si>
    <t>FESTA MAJOR BARRI SANT BERNAT</t>
  </si>
  <si>
    <t>Mòdul 2</t>
  </si>
  <si>
    <t>Mòdul 3</t>
  </si>
  <si>
    <t xml:space="preserve">Mòdul 1: </t>
  </si>
  <si>
    <t xml:space="preserve">Mòdul 2: </t>
  </si>
  <si>
    <t xml:space="preserve">Mòdul 3: </t>
  </si>
  <si>
    <t>ZPC</t>
  </si>
  <si>
    <t>ORDRE ACC/36/2022</t>
  </si>
  <si>
    <t>Zones de pesca controlada intensiva sense mort: &lt;=20 participants: 69,50 euros; &gt;20 participants: 143,45</t>
  </si>
  <si>
    <t>euros.</t>
  </si>
  <si>
    <t>Zones de pesca controlada de salmònids sense mort: &lt;=20 participants: 46,40 euros; &gt;20 participants: 95,95</t>
  </si>
  <si>
    <t>Zones de pesca controlada de ciprínids: &lt;=20 participants: 46,40 euros; &gt;20 participants: 95,95 euros.</t>
  </si>
  <si>
    <t>2. Les deu primeres competicions organitzades per cada societat de pescadors computen com una única</t>
  </si>
  <si>
    <t>competició perquè es consideren fases classificatòries de la competició. En cas que es requereixin més fases</t>
  </si>
  <si>
    <t>classificatòries, es faran mòduls de cinc en cinc, en què caldrà abonar la quota de la primera competició.</t>
  </si>
  <si>
    <t>&lt;=20</t>
  </si>
  <si>
    <t>&gt;20</t>
  </si>
  <si>
    <t>concursos en ZPC salmónids sense mort</t>
  </si>
  <si>
    <t xml:space="preserve">concursos en ZPC salmónids intensiu </t>
  </si>
  <si>
    <t>concursos en ZPC ciprinids</t>
  </si>
  <si>
    <t xml:space="preserve">Mòdul 1.1: </t>
  </si>
  <si>
    <t xml:space="preserve">Mòdul 2.1: </t>
  </si>
  <si>
    <t xml:space="preserve">Mòdul 3.1: </t>
  </si>
  <si>
    <t>Mòdul 1.1</t>
  </si>
  <si>
    <t>Mòdul 2.1</t>
  </si>
  <si>
    <t>Mòdul 3.1</t>
  </si>
  <si>
    <t>privades</t>
  </si>
  <si>
    <t>Menors</t>
  </si>
  <si>
    <t>1r SOCIAL</t>
  </si>
  <si>
    <t>2n SOCIAL</t>
  </si>
  <si>
    <t>3r SOCIAL</t>
  </si>
  <si>
    <t>4r SOCIAL</t>
  </si>
  <si>
    <t>5r SOCIAL</t>
  </si>
  <si>
    <t>6r SOCIAL</t>
  </si>
  <si>
    <t>7r SOCIAL</t>
  </si>
  <si>
    <t>8r SOCIAL</t>
  </si>
  <si>
    <t>1ª prova A.P. L'Avenç</t>
  </si>
  <si>
    <t>2ª prova A.P. L'Avenç</t>
  </si>
  <si>
    <t>3ª prova A.P. L'Avenç</t>
  </si>
  <si>
    <t>4ª prova A.P. L'Avenç</t>
  </si>
  <si>
    <t>5ª prova A.P. L'Avenç</t>
  </si>
  <si>
    <t>6ª prova A.P. L'Avenç</t>
  </si>
  <si>
    <t>7ª prova A.P. L'Avenç</t>
  </si>
  <si>
    <t>MONT-ROIG</t>
  </si>
  <si>
    <t>HOSPITALET DEL INFANT</t>
  </si>
  <si>
    <t>SALOU</t>
  </si>
  <si>
    <t xml:space="preserve">SEGUR DE CALAFELL </t>
  </si>
  <si>
    <t>OPEN CREIXELL</t>
  </si>
  <si>
    <t>MIAMI PLAYA</t>
  </si>
  <si>
    <t>ALTAFULLA</t>
  </si>
  <si>
    <t>OPEN SEGUR DE CALAFELL</t>
  </si>
  <si>
    <t>LA PINEDA</t>
  </si>
  <si>
    <t>GAVÁ</t>
  </si>
  <si>
    <t>TORREDEMBARRA</t>
  </si>
  <si>
    <t>OBERT DE FESTA MAJOR</t>
  </si>
  <si>
    <t>1E SOCIAL</t>
  </si>
  <si>
    <t>JUVIS</t>
  </si>
  <si>
    <t>2ON SOCIAL</t>
  </si>
  <si>
    <t>3E SOCIAL</t>
  </si>
  <si>
    <t>4ART SOCIAL</t>
  </si>
  <si>
    <t>5E SOCIAL</t>
  </si>
  <si>
    <t>6E SOCIAL</t>
  </si>
  <si>
    <t>7E SOCIAL</t>
  </si>
  <si>
    <t>8E SOCIAL</t>
  </si>
  <si>
    <t>9E SOCIAL</t>
  </si>
  <si>
    <t>10E SOCIAL</t>
  </si>
  <si>
    <t>IV COPA MILO, XIV CONCURS FESTES MAJORS DELTEBRE</t>
  </si>
  <si>
    <t>Campionat de Catalunya Corcheo lliga clubs</t>
  </si>
  <si>
    <t>II Liga d'Hivern</t>
  </si>
  <si>
    <t>EXEMPCIONS</t>
  </si>
  <si>
    <t>MAX/MIN</t>
  </si>
  <si>
    <t>CIP/SALM/INT</t>
  </si>
  <si>
    <t>TotalCip&lt;20</t>
  </si>
  <si>
    <t>TotalCip&gt;20</t>
  </si>
  <si>
    <t>TotalSal&lt;=20</t>
  </si>
  <si>
    <t>TotalSal&gt;20</t>
  </si>
  <si>
    <t>TotalInt&lt;=20</t>
  </si>
  <si>
    <t>TotaltInt&gt;20</t>
  </si>
  <si>
    <t>Cmenos20</t>
  </si>
  <si>
    <t>Cmas20</t>
  </si>
  <si>
    <t>Smenos20</t>
  </si>
  <si>
    <t>Smas20</t>
  </si>
  <si>
    <t>Imenos20</t>
  </si>
  <si>
    <t>Imas20</t>
  </si>
  <si>
    <t>Federació</t>
  </si>
  <si>
    <t>CAMPIONAT DE CATALUNYA PESCA AL LLANÇAT</t>
  </si>
  <si>
    <t>16º SOCIAL</t>
  </si>
  <si>
    <t>LLIGA FEEDER</t>
  </si>
  <si>
    <t>SOCIAL PASCUA</t>
  </si>
  <si>
    <t>LLIGA COUP</t>
  </si>
  <si>
    <t>COPA PRESTON</t>
  </si>
  <si>
    <t>MASTERS 24H</t>
  </si>
  <si>
    <t>FESTA MAJOR SANT HIPOLI</t>
  </si>
  <si>
    <t>FESTA MAJOR LA GLEVA</t>
  </si>
  <si>
    <t xml:space="preserve"> COUP</t>
  </si>
  <si>
    <t>LLIGA SOCIAL</t>
  </si>
  <si>
    <t>INFANTIL</t>
  </si>
  <si>
    <t>Festa Major Coup infantil</t>
  </si>
  <si>
    <t>Festa Major Coup Sènior</t>
  </si>
  <si>
    <t>Social Coup Sènior</t>
  </si>
  <si>
    <t>Coup primavera</t>
  </si>
  <si>
    <t>Festa major</t>
  </si>
  <si>
    <t xml:space="preserve">tradicional </t>
  </si>
  <si>
    <t>trofeu Joan Bigas</t>
  </si>
  <si>
    <t>festa del pescador</t>
  </si>
  <si>
    <t>concurs del vi</t>
  </si>
  <si>
    <t>13.30</t>
  </si>
  <si>
    <t>aigua dolça</t>
  </si>
  <si>
    <t>obert</t>
  </si>
  <si>
    <t>PRIMER CONCURS DE LA LLIGA DE LA GORGA, SEP</t>
  </si>
  <si>
    <t>SEGON CONCURS DE LA LLIGA DE LA GORGA, SEP</t>
  </si>
  <si>
    <t>TERCER CONCURS DE LA LLIGA DE LA GORGA, SEP</t>
  </si>
  <si>
    <t>CONCURS DE L'EMBOTIT DE SANT HILARI SACALM</t>
  </si>
  <si>
    <t>QUART CONCURS DE LA LLIGA DE LA GORGA, SEP</t>
  </si>
  <si>
    <t>CINQUÈ CONCURS DE LA LLIGA DE LA GORGA, SEP</t>
  </si>
  <si>
    <t>CONCURS DE FESTA MAJOR DE SANT HILARI SACALM</t>
  </si>
  <si>
    <t>SISÈ CONCURS DE LA LLIGA DE LA GORGA, SEP</t>
  </si>
  <si>
    <t>SETÈ CONCURS DE LA LLIGA DE LA GORGA, SEP</t>
  </si>
  <si>
    <t>VUITÈ CONCURS DE LA LLIGA DE LA GORGA, SEP</t>
  </si>
  <si>
    <t xml:space="preserve">CONCURS INFANTIL/FEMENI </t>
  </si>
  <si>
    <t>1r Concurs - Festa Veïnat Montserrat</t>
  </si>
  <si>
    <t>2n Concurs Tradicional</t>
  </si>
  <si>
    <t>3r Concurs Tradicional</t>
  </si>
  <si>
    <t>4t Concurs Tradicional</t>
  </si>
  <si>
    <t>5e Concurs - Festa Rocaprevera</t>
  </si>
  <si>
    <t>6e Concurs Tradicional</t>
  </si>
  <si>
    <t>7e Concurs Tradicional - Reserva</t>
  </si>
  <si>
    <t>Aigua dolça</t>
  </si>
  <si>
    <t>Sense Mort</t>
  </si>
  <si>
    <t>CONCURS SPEAC 2023</t>
  </si>
  <si>
    <t xml:space="preserve">CONCURS SPEAC 2023 FESTA DEL ROSER, DE LA CELLEREA DE TER </t>
  </si>
  <si>
    <t xml:space="preserve"> CONCURS SPEAC 2023 FESTA MAJOR DE BONMATI</t>
  </si>
  <si>
    <t>CONCURS INFANTIL  SPEAC 2023 DIADA DE SANT PERE</t>
  </si>
  <si>
    <t>CONCURS SPEAC 2023 DIADA DE SANT PERE</t>
  </si>
  <si>
    <t>CONCURS INFANTIL SPEAC 2023 FESTA DE BESCANO</t>
  </si>
  <si>
    <t>CONCURS SPEAC 2023 FESTA MAJOR DE BESCANO</t>
  </si>
  <si>
    <t>CONCURS INFANTIL SPEAC 2023 GALES D'ANGLÈS</t>
  </si>
  <si>
    <t>CONCURS SPEAC 2023 GALES D'ANGLÈS</t>
  </si>
  <si>
    <t>CONCURS DE PRIMAVERA</t>
  </si>
  <si>
    <t>CONCURS DEL PERNIL</t>
  </si>
  <si>
    <t>XXVI FIRA DEL PESCADOR – VETERANS</t>
  </si>
  <si>
    <t>XXVI FIRA DEL PESCADOR – SENSAS/MIXTE</t>
  </si>
  <si>
    <t>XXVI FIRA DEL PESCADOR – INFANTIL</t>
  </si>
  <si>
    <t>XXVI FIRA DEL PESCADOR – SENIOR</t>
  </si>
  <si>
    <t>CONCURS DE FESTA MAJOR</t>
  </si>
  <si>
    <t>CONCURS DE TARDOR</t>
  </si>
  <si>
    <t>XI MEMORIAL-XEVI DE CAL RABADA</t>
  </si>
  <si>
    <t>CONCURS DEL PAVO</t>
  </si>
  <si>
    <t>CAMPIONAT DE CATALUNYA PESCA A MOSCA CATEGORIA JOVENTUT</t>
  </si>
  <si>
    <t>FESTA DEL JUNQUER</t>
  </si>
  <si>
    <t>FESTA SANT JAUME</t>
  </si>
  <si>
    <t>FESTA AMER</t>
  </si>
  <si>
    <t>FESTA STA ESPINA (Infantil)</t>
  </si>
  <si>
    <t>FESTA STA ESPINA</t>
  </si>
  <si>
    <t>ZPC NR-06b - Embasament d'Escales</t>
  </si>
  <si>
    <t>El Pont de Suert</t>
  </si>
  <si>
    <t xml:space="preserve">Lliga salmònids </t>
  </si>
  <si>
    <t>Lliga salmònids</t>
  </si>
  <si>
    <t xml:space="preserve">Social Salmònids </t>
  </si>
  <si>
    <t>III OPEN BENEFIC SÍNDROME DE DOWN 2023</t>
  </si>
  <si>
    <t>X OPEN BENEFIC  VILA DE CALAFELL 2023</t>
  </si>
  <si>
    <t xml:space="preserve"> 07-05-2023</t>
  </si>
  <si>
    <t>LLIGA</t>
  </si>
  <si>
    <t>Festa Major de Sarrià de Ter</t>
  </si>
  <si>
    <t>Fires de Sant Narcís</t>
  </si>
  <si>
    <t>social</t>
  </si>
  <si>
    <t>concurs festa major</t>
  </si>
  <si>
    <t>12h 30m.</t>
  </si>
  <si>
    <t>social mar costa</t>
  </si>
  <si>
    <t>15/04//2023</t>
  </si>
  <si>
    <t>Saltwater</t>
  </si>
  <si>
    <t>Open Depredadores</t>
  </si>
  <si>
    <t>Goriles a la Boira</t>
  </si>
  <si>
    <t>Campionat de Catalunya Vora</t>
  </si>
  <si>
    <t>Campionat de Catalunya Pato</t>
  </si>
  <si>
    <t>Campionat de Catalunya Embarcació</t>
  </si>
  <si>
    <t>Jornades Educatives</t>
  </si>
  <si>
    <t>Jornada de tecnificació</t>
  </si>
  <si>
    <t>Especies Varies *</t>
  </si>
  <si>
    <t>ZPC LL-23 - Súria - CIP</t>
  </si>
  <si>
    <t>ZPC LL-18 - Sant Joan de Vilatorrada - Callús - CIP</t>
  </si>
  <si>
    <t>Social Roses</t>
  </si>
  <si>
    <t>Social Sant Pere Pescador</t>
  </si>
  <si>
    <t>Social Estartit</t>
  </si>
  <si>
    <t>Social Empuriabrava</t>
  </si>
  <si>
    <t>OPEN GOLF DE ROSES</t>
  </si>
  <si>
    <t>Social Delfin Verde</t>
  </si>
  <si>
    <t>OPEN BENEFIC ELS PERNILS</t>
  </si>
  <si>
    <t>Concurs Fem Neteja o no la farà Ningú</t>
  </si>
  <si>
    <t xml:space="preserve">9è Open de Pesca de Primavera </t>
  </si>
  <si>
    <t xml:space="preserve">Fase Prèvia Campionat de Catalunya Pesca Mosca Absolut </t>
  </si>
  <si>
    <t>Fase Prèvia Campionat de Catalunya Pesca Mosca Absolut</t>
  </si>
  <si>
    <t xml:space="preserve">Concurs Festa Major d'Alfarràs i 1r Social </t>
  </si>
  <si>
    <t>Concurs de Festa Major Ivars de Noguera i 2n Social</t>
  </si>
  <si>
    <t>Concurs Festa Major d'Algerri i 3r Social</t>
  </si>
  <si>
    <t>II Selectiu Campionat de Catalunya Pesca Mosca Absolut</t>
  </si>
  <si>
    <t>5è Open de Pesca del Sinofós</t>
  </si>
  <si>
    <t>Concurs Festa Major d'Almenar i 4t Social</t>
  </si>
  <si>
    <t>Fase 1a Concurs "Fly Fishermen Foreigners"</t>
  </si>
  <si>
    <t>XVI a Mosca Ribagorzana Máster</t>
  </si>
  <si>
    <t>XII a Lance Ribagorzana Máster</t>
  </si>
  <si>
    <t>Fase 2a Concurs "Fly Fishermen Foreigners"</t>
  </si>
  <si>
    <t>Fase 3a Concurs "Fly Fishermen Foreigners"</t>
  </si>
  <si>
    <t>11à Festa dels Pescadors Solidaris La Marató de TV3</t>
  </si>
  <si>
    <t>SPEAC ANGLÈS I COMARCA</t>
  </si>
  <si>
    <t>FASE CAMPIONAT CATALUNYA MOSCA CATEGORIA MASTERS</t>
  </si>
  <si>
    <t>FASE CAMPIONAT CATALUNYA MOSCA CATEGORIA ABSOLUTA</t>
  </si>
  <si>
    <t>MASTER INTERNACIONAL MOSCA POR EQUIPOS GIRONA</t>
  </si>
  <si>
    <t>OPEN PESCA MOSCA SPEAC ANGLÈS I COMARCA</t>
  </si>
  <si>
    <t>SOCIAL PESCA MOSCA SPEAC ANGLÈS I COMARCA</t>
  </si>
  <si>
    <t>OPEN INTERCLUBS PESCA MOSCA SPEAC ANGLÈS I COMARCA</t>
  </si>
  <si>
    <t>SENSE MORT</t>
  </si>
  <si>
    <t>Lliga social</t>
  </si>
  <si>
    <t>Festa Major Mare de Deu d’Agost</t>
  </si>
  <si>
    <t>Festa de Sant Martiria</t>
  </si>
  <si>
    <t>Festa de Nadal</t>
  </si>
  <si>
    <t>Concursos</t>
  </si>
  <si>
    <t>1º Concurso SOCIAL 1 Manga</t>
  </si>
  <si>
    <t>2 Manga</t>
  </si>
  <si>
    <t>3 Manga</t>
  </si>
  <si>
    <t>4 Manga</t>
  </si>
  <si>
    <t>2º Concurso SOCIAL 1 Manga</t>
  </si>
  <si>
    <t>3º Concurso SOCIAL 1 Manga</t>
  </si>
  <si>
    <t>CAMPIONAT SOCIAL</t>
  </si>
  <si>
    <t>CONCURS OPEN</t>
  </si>
  <si>
    <t>AIGUA DOLÇA</t>
  </si>
  <si>
    <t>Lliga de Ciprínids</t>
  </si>
  <si>
    <t>Social de ciprínids</t>
  </si>
  <si>
    <t>Salmònids infantil</t>
  </si>
  <si>
    <t>Lliga de ciprínids</t>
  </si>
  <si>
    <t>NOCTURN</t>
  </si>
  <si>
    <t>NO</t>
  </si>
  <si>
    <t>3 SOCIAL Ciprínids</t>
  </si>
  <si>
    <t>4 SOCIAL Ciprínids</t>
  </si>
  <si>
    <t>5 SOCIAL Ciprínids</t>
  </si>
  <si>
    <t>6 SOCIAL Ciprínids</t>
  </si>
  <si>
    <t>7 SOCIAL Ciprínids</t>
  </si>
  <si>
    <t>8 SOCIAL Ciprínids</t>
  </si>
  <si>
    <t>9 SOCIAL Ciprínids</t>
  </si>
  <si>
    <t>10 SOCIAL Ciprínids</t>
  </si>
  <si>
    <t>Ciprínids</t>
  </si>
  <si>
    <t>Salmònids artificials (Predadors)</t>
  </si>
  <si>
    <t>Predadors</t>
  </si>
  <si>
    <t xml:space="preserve">social ciprinids </t>
  </si>
  <si>
    <t xml:space="preserve">Social ciprinids </t>
  </si>
  <si>
    <t>Diversos dies</t>
  </si>
  <si>
    <t>18º SOCIAL ( NOU )</t>
  </si>
  <si>
    <t>12 HORES NIT ( la zona de pesca és la platja del poble i no està afectada per la XN2000 )</t>
  </si>
  <si>
    <t>SI</t>
  </si>
  <si>
    <t>Ciprinids tardor</t>
  </si>
  <si>
    <t>Coup el pavo</t>
  </si>
  <si>
    <t>OPEN saucarp</t>
  </si>
  <si>
    <t>Campionat de Catalunya Inland Càsting</t>
  </si>
  <si>
    <t>Campionat Cataluña</t>
  </si>
  <si>
    <t>1.SOCIAL</t>
  </si>
  <si>
    <t>2.SOCIAL</t>
  </si>
  <si>
    <t xml:space="preserve">3.SOCIAL </t>
  </si>
  <si>
    <t>4.SOCIAL</t>
  </si>
  <si>
    <t>5.SOCIAL</t>
  </si>
  <si>
    <t>6.APLEC</t>
  </si>
  <si>
    <t>7.APLEC</t>
  </si>
  <si>
    <t>Zona lliure-El Prat del Llobregat</t>
  </si>
  <si>
    <t>CONCURS INFANTIL "FESTES DE LA CINTA" 2023</t>
  </si>
  <si>
    <t>42è TROFEU CIUTAT DE TORTOSA "FESTES DE LA CINTA" 2023</t>
  </si>
  <si>
    <t>CONCURS SOCIAL "DEL TITO" 2023</t>
  </si>
  <si>
    <t>FCPEC</t>
  </si>
  <si>
    <t>CAMPIONAT DE CATALUNYA CLUBS</t>
  </si>
  <si>
    <t>CAMP. CATALUNYA MASTER DUOS</t>
  </si>
  <si>
    <t>CAMP.CATALUNYA GRUP B</t>
  </si>
  <si>
    <t>CAMP.CATALUNYA FEEDER DUOS</t>
  </si>
  <si>
    <t>CAMP. CATALUNYA GRUP A - 1</t>
  </si>
  <si>
    <t>CAMP. CAT FEEDER ABS-MASTER-1</t>
  </si>
  <si>
    <t>CAMP CAT. FEEDER DUOS (2024)</t>
  </si>
  <si>
    <t>CAMP CAT. FEEDER FREE STYLE</t>
  </si>
  <si>
    <t>CAMP. CAT FEEDER ABS-MASTER-2</t>
  </si>
  <si>
    <t>CAMP CATALUNYA MASTER</t>
  </si>
  <si>
    <t>07.05.23</t>
  </si>
  <si>
    <t>02.07.23</t>
  </si>
  <si>
    <t>01.10.23</t>
  </si>
  <si>
    <t>CONCURSO INFANTIL</t>
  </si>
  <si>
    <t>23.03.23</t>
  </si>
  <si>
    <t>08.10.22</t>
  </si>
  <si>
    <t>29.10.22</t>
  </si>
  <si>
    <t>05.11.22</t>
  </si>
  <si>
    <t>FESTES MAJORS</t>
  </si>
  <si>
    <t xml:space="preserve"> Festa Major</t>
  </si>
  <si>
    <t>Social Pas de la Barca</t>
  </si>
  <si>
    <t>CONCURS NIT</t>
  </si>
  <si>
    <t>17º SOCIAL</t>
  </si>
  <si>
    <t>Depredadors Embarcación</t>
  </si>
  <si>
    <t>Depredadors Pato</t>
  </si>
  <si>
    <t>Depredadors Vora</t>
  </si>
  <si>
    <t>Depredadors Big Bass</t>
  </si>
  <si>
    <t>1 PRIMER SOCIAL</t>
  </si>
  <si>
    <t>1 PRIMER OPEN</t>
  </si>
  <si>
    <t>FESTA DEL PESCADOR</t>
  </si>
  <si>
    <t>2 SEGON SOCIAL</t>
  </si>
  <si>
    <t>3 SOCIAL</t>
  </si>
  <si>
    <t>PRIME NOCTURN</t>
  </si>
  <si>
    <t>4 SOCIAL</t>
  </si>
  <si>
    <t>SEGON NOCTURN</t>
  </si>
  <si>
    <t>2 SEGON OPEN</t>
  </si>
  <si>
    <t>5 SOCIAL</t>
  </si>
  <si>
    <t>3 TERCE OPEN</t>
  </si>
  <si>
    <t>Social Grans Peixos</t>
  </si>
  <si>
    <t>Social Coup infantil</t>
  </si>
  <si>
    <t xml:space="preserve">CALENDARI DEFINITIU CONCURSOS FCPEC SOL-LICITAT A LA GENERALITAT </t>
  </si>
  <si>
    <t xml:space="preserve">DEL 31 MARÇ AL 31 DECEMBRE </t>
  </si>
  <si>
    <t>a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</si>
</sst>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h:mm;@"/>
    <numFmt numFmtId="166" formatCode="d/m/yyyy"/>
    <numFmt numFmtId="167" formatCode="hh:mm:ss"/>
  </numFmts>
  <fonts count="32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2" applyNumberFormat="0" applyAlignment="0" applyProtection="0"/>
    <xf numFmtId="0" fontId="3" fillId="3" borderId="0" applyNumberFormat="0" applyBorder="0" applyAlignment="0" applyProtection="0"/>
    <xf numFmtId="0" fontId="4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4" fillId="0" borderId="0"/>
    <xf numFmtId="0" fontId="20" fillId="0" borderId="0"/>
  </cellStyleXfs>
  <cellXfs count="40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 vertical="center"/>
    </xf>
    <xf numFmtId="0" fontId="4" fillId="0" borderId="0" xfId="0" applyFont="1"/>
    <xf numFmtId="0" fontId="8" fillId="0" borderId="0" xfId="0" applyFont="1"/>
    <xf numFmtId="0" fontId="9" fillId="0" borderId="0" xfId="4" applyFont="1"/>
    <xf numFmtId="165" fontId="0" fillId="0" borderId="0" xfId="0" applyNumberFormat="1" applyAlignment="1">
      <alignment horizontal="left" vertical="center" wrapText="1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7" fillId="0" borderId="0" xfId="4"/>
    <xf numFmtId="0" fontId="12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left"/>
    </xf>
    <xf numFmtId="0" fontId="6" fillId="0" borderId="1" xfId="0" applyFont="1" applyBorder="1"/>
    <xf numFmtId="0" fontId="17" fillId="0" borderId="1" xfId="0" applyFont="1" applyBorder="1" applyAlignment="1">
      <alignment vertical="center"/>
    </xf>
    <xf numFmtId="0" fontId="18" fillId="0" borderId="1" xfId="0" applyFont="1" applyBorder="1"/>
    <xf numFmtId="14" fontId="13" fillId="0" borderId="1" xfId="0" applyNumberFormat="1" applyFont="1" applyBorder="1" applyAlignment="1">
      <alignment horizontal="right" vertical="center"/>
    </xf>
    <xf numFmtId="0" fontId="0" fillId="8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5" fillId="0" borderId="1" xfId="0" applyFont="1" applyBorder="1"/>
    <xf numFmtId="0" fontId="21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/>
    </xf>
    <xf numFmtId="0" fontId="27" fillId="0" borderId="1" xfId="0" applyFont="1" applyBorder="1"/>
    <xf numFmtId="0" fontId="22" fillId="0" borderId="1" xfId="0" applyFont="1" applyBorder="1" applyAlignment="1">
      <alignment vertical="center"/>
    </xf>
    <xf numFmtId="0" fontId="2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16" fillId="4" borderId="10" xfId="0" applyFont="1" applyFill="1" applyBorder="1" applyAlignment="1">
      <alignment vertical="center"/>
    </xf>
    <xf numFmtId="0" fontId="15" fillId="4" borderId="10" xfId="0" applyFont="1" applyFill="1" applyBorder="1"/>
    <xf numFmtId="0" fontId="0" fillId="4" borderId="10" xfId="0" applyFill="1" applyBorder="1"/>
    <xf numFmtId="0" fontId="0" fillId="4" borderId="17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16" fillId="4" borderId="1" xfId="0" applyFont="1" applyFill="1" applyBorder="1" applyAlignment="1">
      <alignment vertical="center"/>
    </xf>
    <xf numFmtId="0" fontId="15" fillId="4" borderId="1" xfId="0" applyFont="1" applyFill="1" applyBorder="1"/>
    <xf numFmtId="0" fontId="0" fillId="4" borderId="1" xfId="0" applyFill="1" applyBorder="1"/>
    <xf numFmtId="0" fontId="0" fillId="4" borderId="9" xfId="0" applyFill="1" applyBorder="1" applyAlignment="1">
      <alignment horizontal="left"/>
    </xf>
    <xf numFmtId="0" fontId="16" fillId="4" borderId="9" xfId="0" applyFont="1" applyFill="1" applyBorder="1" applyAlignment="1">
      <alignment vertical="center"/>
    </xf>
    <xf numFmtId="0" fontId="15" fillId="4" borderId="9" xfId="0" applyFont="1" applyFill="1" applyBorder="1"/>
    <xf numFmtId="0" fontId="0" fillId="4" borderId="9" xfId="0" applyFill="1" applyBorder="1"/>
    <xf numFmtId="0" fontId="1" fillId="0" borderId="7" xfId="0" applyFont="1" applyBorder="1" applyAlignment="1" applyProtection="1">
      <alignment vertical="center"/>
      <protection locked="0"/>
    </xf>
    <xf numFmtId="0" fontId="0" fillId="0" borderId="7" xfId="0" applyBorder="1" applyProtection="1">
      <protection locked="0"/>
    </xf>
    <xf numFmtId="0" fontId="0" fillId="4" borderId="18" xfId="0" applyFill="1" applyBorder="1" applyAlignment="1">
      <alignment horizontal="center"/>
    </xf>
    <xf numFmtId="0" fontId="0" fillId="4" borderId="15" xfId="0" applyFill="1" applyBorder="1" applyAlignment="1">
      <alignment horizontal="left"/>
    </xf>
    <xf numFmtId="0" fontId="16" fillId="4" borderId="15" xfId="0" applyFont="1" applyFill="1" applyBorder="1" applyAlignment="1">
      <alignment vertical="center"/>
    </xf>
    <xf numFmtId="0" fontId="15" fillId="4" borderId="15" xfId="0" applyFont="1" applyFill="1" applyBorder="1"/>
    <xf numFmtId="0" fontId="0" fillId="4" borderId="15" xfId="0" applyFill="1" applyBorder="1"/>
    <xf numFmtId="0" fontId="4" fillId="0" borderId="0" xfId="0" applyFont="1" applyAlignment="1">
      <alignment horizontal="center" vertical="center" wrapText="1"/>
    </xf>
    <xf numFmtId="0" fontId="0" fillId="4" borderId="0" xfId="0" applyFill="1"/>
    <xf numFmtId="0" fontId="0" fillId="5" borderId="14" xfId="0" applyFill="1" applyBorder="1" applyAlignment="1">
      <alignment horizontal="center"/>
    </xf>
    <xf numFmtId="0" fontId="13" fillId="5" borderId="14" xfId="0" applyFont="1" applyFill="1" applyBorder="1" applyAlignment="1">
      <alignment horizontal="left" vertical="center"/>
    </xf>
    <xf numFmtId="0" fontId="0" fillId="8" borderId="20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5" fillId="4" borderId="0" xfId="0" applyFont="1" applyFill="1"/>
    <xf numFmtId="0" fontId="0" fillId="0" borderId="0" xfId="0" applyProtection="1">
      <protection locked="0"/>
    </xf>
    <xf numFmtId="0" fontId="0" fillId="0" borderId="24" xfId="0" applyBorder="1"/>
    <xf numFmtId="0" fontId="27" fillId="0" borderId="0" xfId="0" applyFont="1"/>
    <xf numFmtId="0" fontId="0" fillId="0" borderId="24" xfId="0" applyBorder="1" applyProtection="1">
      <protection locked="0"/>
    </xf>
    <xf numFmtId="0" fontId="18" fillId="0" borderId="0" xfId="0" applyFont="1"/>
    <xf numFmtId="0" fontId="18" fillId="0" borderId="24" xfId="0" applyFont="1" applyBorder="1"/>
    <xf numFmtId="0" fontId="0" fillId="0" borderId="25" xfId="0" applyBorder="1"/>
    <xf numFmtId="0" fontId="0" fillId="0" borderId="25" xfId="0" applyBorder="1" applyProtection="1">
      <protection locked="0"/>
    </xf>
    <xf numFmtId="0" fontId="6" fillId="0" borderId="1" xfId="0" applyFon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4" fontId="0" fillId="0" borderId="1" xfId="0" applyNumberFormat="1" applyBorder="1" applyAlignment="1" applyProtection="1">
      <alignment horizontal="right"/>
      <protection locked="0"/>
    </xf>
    <xf numFmtId="0" fontId="16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0" fontId="15" fillId="0" borderId="1" xfId="0" applyFont="1" applyBorder="1"/>
    <xf numFmtId="164" fontId="0" fillId="0" borderId="1" xfId="0" applyNumberFormat="1" applyBorder="1"/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165" fontId="0" fillId="0" borderId="1" xfId="0" applyNumberFormat="1" applyBorder="1" applyAlignment="1">
      <alignment horizontal="right"/>
    </xf>
    <xf numFmtId="0" fontId="19" fillId="0" borderId="1" xfId="0" applyFont="1" applyBorder="1" applyAlignment="1">
      <alignment vertical="center"/>
    </xf>
    <xf numFmtId="165" fontId="15" fillId="0" borderId="1" xfId="0" applyNumberFormat="1" applyFont="1" applyBorder="1"/>
    <xf numFmtId="166" fontId="15" fillId="0" borderId="1" xfId="0" applyNumberFormat="1" applyFont="1" applyBorder="1"/>
    <xf numFmtId="14" fontId="1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 applyProtection="1">
      <alignment vertical="center"/>
      <protection locked="0"/>
    </xf>
    <xf numFmtId="165" fontId="0" fillId="0" borderId="1" xfId="0" applyNumberFormat="1" applyBorder="1" applyAlignment="1" applyProtection="1">
      <alignment horizontal="right"/>
      <protection locked="0"/>
    </xf>
    <xf numFmtId="0" fontId="16" fillId="0" borderId="1" xfId="5" applyFont="1" applyBorder="1" applyAlignment="1">
      <alignment vertical="center"/>
    </xf>
    <xf numFmtId="14" fontId="15" fillId="0" borderId="1" xfId="6" applyNumberFormat="1" applyFont="1" applyBorder="1" applyAlignment="1">
      <alignment horizontal="right"/>
    </xf>
    <xf numFmtId="165" fontId="15" fillId="0" borderId="1" xfId="6" applyNumberFormat="1" applyFont="1" applyBorder="1" applyAlignment="1">
      <alignment horizontal="right"/>
    </xf>
    <xf numFmtId="14" fontId="15" fillId="0" borderId="1" xfId="6" applyNumberFormat="1" applyFont="1" applyBorder="1"/>
    <xf numFmtId="0" fontId="15" fillId="0" borderId="1" xfId="6" applyFont="1" applyBorder="1"/>
    <xf numFmtId="14" fontId="15" fillId="0" borderId="1" xfId="6" applyNumberFormat="1" applyFont="1" applyBorder="1" applyAlignment="1">
      <alignment horizontal="right" vertical="center"/>
    </xf>
    <xf numFmtId="14" fontId="15" fillId="0" borderId="1" xfId="6" applyNumberFormat="1" applyFont="1" applyBorder="1" applyAlignment="1">
      <alignment horizontal="center" vertical="center"/>
    </xf>
    <xf numFmtId="165" fontId="0" fillId="0" borderId="1" xfId="0" applyNumberFormat="1" applyBorder="1"/>
    <xf numFmtId="14" fontId="15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center" vertical="center"/>
    </xf>
    <xf numFmtId="0" fontId="29" fillId="0" borderId="1" xfId="0" applyFont="1" applyBorder="1"/>
    <xf numFmtId="0" fontId="29" fillId="0" borderId="26" xfId="0" applyFont="1" applyBorder="1"/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5" fillId="0" borderId="14" xfId="0" applyFont="1" applyBorder="1"/>
    <xf numFmtId="14" fontId="15" fillId="0" borderId="14" xfId="0" applyNumberFormat="1" applyFont="1" applyBorder="1" applyAlignment="1">
      <alignment horizontal="right"/>
    </xf>
    <xf numFmtId="0" fontId="0" fillId="0" borderId="14" xfId="0" applyBorder="1" applyAlignment="1">
      <alignment horizontal="left"/>
    </xf>
    <xf numFmtId="0" fontId="1" fillId="0" borderId="14" xfId="0" applyFont="1" applyBorder="1" applyAlignment="1" applyProtection="1">
      <alignment vertical="center"/>
      <protection locked="0"/>
    </xf>
    <xf numFmtId="14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0" fontId="0" fillId="0" borderId="14" xfId="0" applyBorder="1" applyProtection="1">
      <protection locked="0"/>
    </xf>
    <xf numFmtId="0" fontId="1" fillId="0" borderId="7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14" fontId="0" fillId="0" borderId="10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4" fontId="0" fillId="0" borderId="10" xfId="0" applyNumberFormat="1" applyBorder="1"/>
    <xf numFmtId="0" fontId="0" fillId="0" borderId="10" xfId="0" applyBorder="1"/>
    <xf numFmtId="0" fontId="0" fillId="0" borderId="27" xfId="0" applyBorder="1"/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14" fontId="0" fillId="0" borderId="9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14" fontId="0" fillId="0" borderId="9" xfId="0" applyNumberFormat="1" applyBorder="1"/>
    <xf numFmtId="0" fontId="0" fillId="0" borderId="9" xfId="0" applyBorder="1"/>
    <xf numFmtId="0" fontId="0" fillId="0" borderId="29" xfId="0" applyBorder="1"/>
    <xf numFmtId="0" fontId="19" fillId="0" borderId="10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0" fillId="0" borderId="10" xfId="0" applyBorder="1" applyProtection="1">
      <protection locked="0"/>
    </xf>
    <xf numFmtId="0" fontId="0" fillId="0" borderId="9" xfId="0" applyBorder="1" applyProtection="1">
      <protection locked="0"/>
    </xf>
    <xf numFmtId="0" fontId="17" fillId="0" borderId="10" xfId="0" applyFont="1" applyBorder="1" applyAlignment="1">
      <alignment vertical="center"/>
    </xf>
    <xf numFmtId="14" fontId="15" fillId="0" borderId="10" xfId="0" applyNumberFormat="1" applyFont="1" applyBorder="1" applyAlignment="1">
      <alignment horizontal="right"/>
    </xf>
    <xf numFmtId="165" fontId="15" fillId="0" borderId="10" xfId="0" applyNumberFormat="1" applyFont="1" applyBorder="1" applyAlignment="1">
      <alignment horizontal="right"/>
    </xf>
    <xf numFmtId="14" fontId="15" fillId="0" borderId="10" xfId="0" applyNumberFormat="1" applyFont="1" applyBorder="1"/>
    <xf numFmtId="0" fontId="15" fillId="0" borderId="10" xfId="0" applyFont="1" applyBorder="1"/>
    <xf numFmtId="0" fontId="18" fillId="0" borderId="10" xfId="0" applyFont="1" applyBorder="1"/>
    <xf numFmtId="0" fontId="17" fillId="0" borderId="9" xfId="0" applyFont="1" applyBorder="1" applyAlignment="1">
      <alignment vertical="center"/>
    </xf>
    <xf numFmtId="14" fontId="15" fillId="0" borderId="9" xfId="0" applyNumberFormat="1" applyFont="1" applyBorder="1" applyAlignment="1">
      <alignment horizontal="right"/>
    </xf>
    <xf numFmtId="0" fontId="15" fillId="0" borderId="9" xfId="0" applyFont="1" applyBorder="1"/>
    <xf numFmtId="0" fontId="18" fillId="0" borderId="9" xfId="0" applyFont="1" applyBorder="1"/>
    <xf numFmtId="164" fontId="0" fillId="0" borderId="10" xfId="0" applyNumberFormat="1" applyBorder="1"/>
    <xf numFmtId="14" fontId="1" fillId="0" borderId="9" xfId="0" applyNumberFormat="1" applyFont="1" applyBorder="1" applyAlignment="1">
      <alignment horizontal="center" vertical="center"/>
    </xf>
    <xf numFmtId="164" fontId="0" fillId="0" borderId="9" xfId="0" applyNumberFormat="1" applyBorder="1"/>
    <xf numFmtId="0" fontId="0" fillId="0" borderId="30" xfId="0" applyBorder="1" applyAlignment="1">
      <alignment horizontal="center"/>
    </xf>
    <xf numFmtId="0" fontId="17" fillId="0" borderId="14" xfId="0" applyFont="1" applyBorder="1" applyAlignment="1">
      <alignment vertical="center"/>
    </xf>
    <xf numFmtId="165" fontId="15" fillId="0" borderId="14" xfId="0" applyNumberFormat="1" applyFont="1" applyBorder="1" applyAlignment="1">
      <alignment horizontal="right"/>
    </xf>
    <xf numFmtId="14" fontId="15" fillId="0" borderId="14" xfId="0" applyNumberFormat="1" applyFont="1" applyBorder="1"/>
    <xf numFmtId="0" fontId="18" fillId="0" borderId="14" xfId="0" applyFont="1" applyBorder="1"/>
    <xf numFmtId="165" fontId="15" fillId="0" borderId="10" xfId="0" applyNumberFormat="1" applyFont="1" applyBorder="1"/>
    <xf numFmtId="166" fontId="15" fillId="0" borderId="10" xfId="0" applyNumberFormat="1" applyFont="1" applyBorder="1"/>
    <xf numFmtId="165" fontId="15" fillId="0" borderId="9" xfId="0" applyNumberFormat="1" applyFont="1" applyBorder="1"/>
    <xf numFmtId="166" fontId="15" fillId="0" borderId="9" xfId="0" applyNumberFormat="1" applyFont="1" applyBorder="1"/>
    <xf numFmtId="14" fontId="13" fillId="0" borderId="9" xfId="0" applyNumberFormat="1" applyFont="1" applyBorder="1" applyAlignment="1">
      <alignment horizontal="right" vertical="center"/>
    </xf>
    <xf numFmtId="14" fontId="13" fillId="0" borderId="9" xfId="0" applyNumberFormat="1" applyFont="1" applyBorder="1" applyAlignment="1">
      <alignment horizontal="center" vertical="center"/>
    </xf>
    <xf numFmtId="14" fontId="0" fillId="0" borderId="7" xfId="0" applyNumberFormat="1" applyBorder="1" applyProtection="1">
      <protection locked="0"/>
    </xf>
    <xf numFmtId="0" fontId="6" fillId="0" borderId="10" xfId="0" applyFont="1" applyBorder="1"/>
    <xf numFmtId="0" fontId="6" fillId="0" borderId="9" xfId="0" applyFont="1" applyBorder="1"/>
    <xf numFmtId="164" fontId="0" fillId="0" borderId="7" xfId="0" applyNumberFormat="1" applyBorder="1" applyProtection="1">
      <protection locked="0"/>
    </xf>
    <xf numFmtId="0" fontId="19" fillId="0" borderId="10" xfId="0" applyFont="1" applyBorder="1" applyAlignment="1" applyProtection="1">
      <alignment vertical="center"/>
      <protection locked="0"/>
    </xf>
    <xf numFmtId="14" fontId="0" fillId="0" borderId="10" xfId="0" applyNumberFormat="1" applyBorder="1" applyAlignment="1" applyProtection="1">
      <alignment horizontal="right"/>
      <protection locked="0"/>
    </xf>
    <xf numFmtId="165" fontId="0" fillId="0" borderId="10" xfId="0" applyNumberFormat="1" applyBorder="1" applyAlignment="1" applyProtection="1">
      <alignment horizontal="right"/>
      <protection locked="0"/>
    </xf>
    <xf numFmtId="14" fontId="0" fillId="0" borderId="10" xfId="0" applyNumberFormat="1" applyBorder="1" applyProtection="1">
      <protection locked="0"/>
    </xf>
    <xf numFmtId="0" fontId="19" fillId="0" borderId="9" xfId="0" applyFont="1" applyBorder="1" applyAlignment="1" applyProtection="1">
      <alignment vertical="center"/>
      <protection locked="0"/>
    </xf>
    <xf numFmtId="14" fontId="0" fillId="0" borderId="9" xfId="0" applyNumberFormat="1" applyBorder="1" applyAlignment="1" applyProtection="1">
      <alignment horizontal="right"/>
      <protection locked="0"/>
    </xf>
    <xf numFmtId="165" fontId="0" fillId="0" borderId="9" xfId="0" applyNumberFormat="1" applyBorder="1" applyAlignment="1" applyProtection="1">
      <alignment horizontal="right"/>
      <protection locked="0"/>
    </xf>
    <xf numFmtId="14" fontId="0" fillId="0" borderId="9" xfId="0" applyNumberFormat="1" applyBorder="1" applyProtection="1">
      <protection locked="0"/>
    </xf>
    <xf numFmtId="0" fontId="1" fillId="0" borderId="10" xfId="0" applyFont="1" applyBorder="1" applyAlignment="1" applyProtection="1">
      <alignment vertical="center"/>
      <protection locked="0"/>
    </xf>
    <xf numFmtId="164" fontId="0" fillId="0" borderId="10" xfId="0" applyNumberFormat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164" fontId="0" fillId="0" borderId="9" xfId="0" applyNumberFormat="1" applyBorder="1" applyProtection="1">
      <protection locked="0"/>
    </xf>
    <xf numFmtId="0" fontId="0" fillId="0" borderId="31" xfId="0" applyBorder="1" applyAlignment="1">
      <alignment horizontal="center"/>
    </xf>
    <xf numFmtId="0" fontId="16" fillId="0" borderId="10" xfId="5" applyFont="1" applyBorder="1" applyAlignment="1">
      <alignment vertical="center"/>
    </xf>
    <xf numFmtId="14" fontId="15" fillId="0" borderId="10" xfId="6" applyNumberFormat="1" applyFont="1" applyBorder="1" applyAlignment="1">
      <alignment horizontal="right"/>
    </xf>
    <xf numFmtId="165" fontId="15" fillId="0" borderId="10" xfId="6" applyNumberFormat="1" applyFont="1" applyBorder="1" applyAlignment="1">
      <alignment horizontal="right"/>
    </xf>
    <xf numFmtId="14" fontId="15" fillId="0" borderId="10" xfId="6" applyNumberFormat="1" applyFont="1" applyBorder="1"/>
    <xf numFmtId="0" fontId="15" fillId="0" borderId="10" xfId="6" applyFont="1" applyBorder="1"/>
    <xf numFmtId="0" fontId="16" fillId="0" borderId="9" xfId="5" applyFont="1" applyBorder="1" applyAlignment="1">
      <alignment vertical="center"/>
    </xf>
    <xf numFmtId="14" fontId="15" fillId="0" borderId="9" xfId="6" applyNumberFormat="1" applyFont="1" applyBorder="1" applyAlignment="1">
      <alignment horizontal="right" vertical="center"/>
    </xf>
    <xf numFmtId="165" fontId="15" fillId="0" borderId="9" xfId="6" applyNumberFormat="1" applyFont="1" applyBorder="1" applyAlignment="1">
      <alignment horizontal="right"/>
    </xf>
    <xf numFmtId="14" fontId="15" fillId="0" borderId="9" xfId="6" applyNumberFormat="1" applyFont="1" applyBorder="1" applyAlignment="1">
      <alignment horizontal="center" vertical="center"/>
    </xf>
    <xf numFmtId="0" fontId="15" fillId="0" borderId="9" xfId="6" applyFont="1" applyBorder="1"/>
    <xf numFmtId="165" fontId="0" fillId="0" borderId="10" xfId="0" applyNumberFormat="1" applyBorder="1"/>
    <xf numFmtId="165" fontId="0" fillId="0" borderId="9" xfId="0" applyNumberFormat="1" applyBorder="1"/>
    <xf numFmtId="0" fontId="16" fillId="0" borderId="10" xfId="0" applyFont="1" applyBorder="1" applyAlignment="1">
      <alignment vertical="center"/>
    </xf>
    <xf numFmtId="164" fontId="15" fillId="0" borderId="10" xfId="0" applyNumberFormat="1" applyFont="1" applyBorder="1" applyAlignment="1">
      <alignment horizontal="right"/>
    </xf>
    <xf numFmtId="0" fontId="16" fillId="0" borderId="9" xfId="0" applyFont="1" applyBorder="1" applyAlignment="1">
      <alignment vertical="center"/>
    </xf>
    <xf numFmtId="14" fontId="15" fillId="0" borderId="9" xfId="0" applyNumberFormat="1" applyFont="1" applyBorder="1" applyAlignment="1">
      <alignment horizontal="right" vertical="center"/>
    </xf>
    <xf numFmtId="164" fontId="15" fillId="0" borderId="9" xfId="0" applyNumberFormat="1" applyFont="1" applyBorder="1" applyAlignment="1">
      <alignment horizontal="right"/>
    </xf>
    <xf numFmtId="14" fontId="4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 vertical="center"/>
    </xf>
    <xf numFmtId="165" fontId="0" fillId="0" borderId="1" xfId="0" applyNumberFormat="1" applyBorder="1" applyProtection="1"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13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14" fontId="14" fillId="0" borderId="1" xfId="0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1" fillId="0" borderId="7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right" vertical="center"/>
    </xf>
    <xf numFmtId="0" fontId="28" fillId="0" borderId="1" xfId="0" applyFont="1" applyBorder="1" applyAlignment="1">
      <alignment vertical="center"/>
    </xf>
    <xf numFmtId="166" fontId="29" fillId="0" borderId="1" xfId="0" applyNumberFormat="1" applyFont="1" applyBorder="1"/>
    <xf numFmtId="165" fontId="29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4" fontId="21" fillId="0" borderId="1" xfId="0" applyNumberFormat="1" applyFont="1" applyBorder="1" applyAlignment="1">
      <alignment vertical="center" wrapText="1"/>
    </xf>
    <xf numFmtId="14" fontId="29" fillId="0" borderId="1" xfId="0" applyNumberFormat="1" applyFont="1" applyBorder="1"/>
    <xf numFmtId="0" fontId="30" fillId="0" borderId="1" xfId="0" applyFont="1" applyBorder="1" applyAlignment="1">
      <alignment vertical="center"/>
    </xf>
    <xf numFmtId="166" fontId="0" fillId="0" borderId="1" xfId="0" applyNumberFormat="1" applyBorder="1"/>
    <xf numFmtId="0" fontId="1" fillId="0" borderId="1" xfId="0" applyFont="1" applyBorder="1" applyAlignment="1" applyProtection="1">
      <alignment horizontal="left" vertical="center"/>
      <protection locked="0"/>
    </xf>
    <xf numFmtId="165" fontId="6" fillId="0" borderId="1" xfId="0" applyNumberFormat="1" applyFont="1" applyBorder="1" applyAlignment="1">
      <alignment vertical="center" wrapText="1"/>
    </xf>
    <xf numFmtId="166" fontId="23" fillId="0" borderId="1" xfId="0" applyNumberFormat="1" applyFont="1" applyBorder="1"/>
    <xf numFmtId="165" fontId="23" fillId="0" borderId="1" xfId="0" applyNumberFormat="1" applyFont="1" applyBorder="1"/>
    <xf numFmtId="165" fontId="18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0" fillId="0" borderId="14" xfId="0" applyBorder="1"/>
    <xf numFmtId="0" fontId="1" fillId="0" borderId="14" xfId="0" applyFont="1" applyBorder="1" applyAlignment="1">
      <alignment horizontal="left" vertical="center" wrapText="1"/>
    </xf>
    <xf numFmtId="166" fontId="29" fillId="0" borderId="26" xfId="0" applyNumberFormat="1" applyFont="1" applyBorder="1"/>
    <xf numFmtId="0" fontId="1" fillId="0" borderId="14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10" borderId="1" xfId="0" applyFill="1" applyBorder="1" applyProtection="1">
      <protection locked="0"/>
    </xf>
    <xf numFmtId="0" fontId="0" fillId="10" borderId="1" xfId="0" applyFill="1" applyBorder="1"/>
    <xf numFmtId="0" fontId="0" fillId="10" borderId="0" xfId="0" applyFill="1"/>
    <xf numFmtId="164" fontId="29" fillId="0" borderId="1" xfId="0" applyNumberFormat="1" applyFont="1" applyBorder="1"/>
    <xf numFmtId="0" fontId="6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7" xfId="0" applyBorder="1"/>
    <xf numFmtId="0" fontId="0" fillId="0" borderId="28" xfId="0" applyBorder="1"/>
    <xf numFmtId="0" fontId="1" fillId="0" borderId="9" xfId="0" applyFont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164" fontId="0" fillId="5" borderId="1" xfId="0" applyNumberFormat="1" applyFill="1" applyBorder="1"/>
    <xf numFmtId="0" fontId="0" fillId="5" borderId="1" xfId="0" applyFill="1" applyBorder="1"/>
    <xf numFmtId="14" fontId="1" fillId="5" borderId="1" xfId="0" applyNumberFormat="1" applyFont="1" applyFill="1" applyBorder="1" applyAlignment="1">
      <alignment horizontal="center" vertical="center"/>
    </xf>
    <xf numFmtId="0" fontId="16" fillId="0" borderId="14" xfId="5" applyFont="1" applyBorder="1" applyAlignment="1">
      <alignment vertical="center"/>
    </xf>
    <xf numFmtId="14" fontId="15" fillId="0" borderId="14" xfId="6" applyNumberFormat="1" applyFont="1" applyBorder="1" applyAlignment="1">
      <alignment horizontal="right" vertical="center"/>
    </xf>
    <xf numFmtId="165" fontId="15" fillId="0" borderId="14" xfId="6" applyNumberFormat="1" applyFont="1" applyBorder="1" applyAlignment="1">
      <alignment horizontal="right"/>
    </xf>
    <xf numFmtId="14" fontId="15" fillId="0" borderId="14" xfId="6" applyNumberFormat="1" applyFont="1" applyBorder="1" applyAlignment="1">
      <alignment horizontal="center" vertical="center"/>
    </xf>
    <xf numFmtId="0" fontId="15" fillId="0" borderId="14" xfId="6" applyFont="1" applyBorder="1"/>
    <xf numFmtId="0" fontId="0" fillId="0" borderId="7" xfId="0" applyBorder="1" applyAlignment="1">
      <alignment horizontal="left"/>
    </xf>
    <xf numFmtId="0" fontId="0" fillId="4" borderId="9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5" xfId="0" applyBorder="1"/>
    <xf numFmtId="0" fontId="1" fillId="0" borderId="15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0" fillId="0" borderId="15" xfId="0" applyNumberFormat="1" applyBorder="1"/>
    <xf numFmtId="164" fontId="0" fillId="0" borderId="15" xfId="0" applyNumberFormat="1" applyBorder="1"/>
    <xf numFmtId="0" fontId="0" fillId="4" borderId="15" xfId="0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6" fillId="0" borderId="14" xfId="0" applyFont="1" applyBorder="1"/>
    <xf numFmtId="0" fontId="0" fillId="4" borderId="10" xfId="0" applyFill="1" applyBorder="1" applyAlignment="1">
      <alignment horizontal="center"/>
    </xf>
    <xf numFmtId="0" fontId="1" fillId="0" borderId="9" xfId="0" applyFont="1" applyBorder="1" applyAlignment="1">
      <alignment horizontal="right" vertical="center"/>
    </xf>
    <xf numFmtId="165" fontId="15" fillId="0" borderId="9" xfId="0" applyNumberFormat="1" applyFont="1" applyBorder="1" applyAlignment="1">
      <alignment horizontal="right"/>
    </xf>
    <xf numFmtId="14" fontId="15" fillId="0" borderId="9" xfId="0" applyNumberFormat="1" applyFont="1" applyBorder="1"/>
    <xf numFmtId="14" fontId="0" fillId="0" borderId="7" xfId="0" applyNumberFormat="1" applyBorder="1"/>
    <xf numFmtId="0" fontId="0" fillId="0" borderId="37" xfId="0" applyBorder="1" applyAlignment="1">
      <alignment horizontal="center"/>
    </xf>
    <xf numFmtId="0" fontId="0" fillId="0" borderId="31" xfId="0" applyBorder="1"/>
    <xf numFmtId="164" fontId="0" fillId="0" borderId="7" xfId="0" applyNumberFormat="1" applyBorder="1"/>
    <xf numFmtId="14" fontId="1" fillId="5" borderId="9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0" fillId="5" borderId="9" xfId="0" applyNumberFormat="1" applyFill="1" applyBorder="1"/>
    <xf numFmtId="0" fontId="0" fillId="5" borderId="9" xfId="0" applyFill="1" applyBorder="1"/>
    <xf numFmtId="14" fontId="31" fillId="0" borderId="1" xfId="0" applyNumberFormat="1" applyFont="1" applyBorder="1"/>
    <xf numFmtId="164" fontId="31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0" fontId="31" fillId="0" borderId="1" xfId="0" applyFont="1" applyBorder="1"/>
    <xf numFmtId="0" fontId="0" fillId="11" borderId="1" xfId="0" applyFill="1" applyBorder="1"/>
    <xf numFmtId="0" fontId="5" fillId="0" borderId="32" xfId="0" applyFont="1" applyBorder="1" applyAlignment="1">
      <alignment horizontal="center" vertical="center"/>
    </xf>
    <xf numFmtId="0" fontId="5" fillId="9" borderId="14" xfId="0" applyFont="1" applyFill="1" applyBorder="1"/>
    <xf numFmtId="0" fontId="13" fillId="0" borderId="1" xfId="0" applyFont="1" applyBorder="1"/>
    <xf numFmtId="166" fontId="13" fillId="0" borderId="1" xfId="0" applyNumberFormat="1" applyFont="1" applyBorder="1"/>
    <xf numFmtId="165" fontId="13" fillId="0" borderId="1" xfId="0" applyNumberFormat="1" applyFont="1" applyBorder="1"/>
    <xf numFmtId="167" fontId="0" fillId="0" borderId="1" xfId="0" applyNumberFormat="1" applyBorder="1"/>
    <xf numFmtId="0" fontId="0" fillId="0" borderId="1" xfId="0" applyBorder="1" applyAlignment="1">
      <alignment vertical="center"/>
    </xf>
    <xf numFmtId="164" fontId="15" fillId="0" borderId="1" xfId="0" applyNumberFormat="1" applyFont="1" applyBorder="1"/>
    <xf numFmtId="21" fontId="15" fillId="0" borderId="1" xfId="0" applyNumberFormat="1" applyFont="1" applyBorder="1"/>
    <xf numFmtId="14" fontId="0" fillId="0" borderId="19" xfId="0" applyNumberFormat="1" applyBorder="1" applyAlignment="1">
      <alignment horizontal="right" vertical="center"/>
    </xf>
    <xf numFmtId="0" fontId="28" fillId="0" borderId="26" xfId="0" applyFont="1" applyBorder="1" applyAlignment="1">
      <alignment vertical="center"/>
    </xf>
    <xf numFmtId="164" fontId="29" fillId="0" borderId="26" xfId="0" applyNumberFormat="1" applyFont="1" applyBorder="1"/>
    <xf numFmtId="166" fontId="28" fillId="0" borderId="26" xfId="0" applyNumberFormat="1" applyFont="1" applyBorder="1" applyAlignment="1">
      <alignment horizontal="center" vertical="center"/>
    </xf>
    <xf numFmtId="14" fontId="31" fillId="0" borderId="19" xfId="0" applyNumberFormat="1" applyFont="1" applyBorder="1"/>
    <xf numFmtId="14" fontId="0" fillId="0" borderId="19" xfId="0" applyNumberFormat="1" applyBorder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38" xfId="0" applyFont="1" applyBorder="1" applyAlignment="1" applyProtection="1">
      <alignment vertical="center"/>
      <protection locked="0"/>
    </xf>
    <xf numFmtId="0" fontId="1" fillId="0" borderId="39" xfId="0" applyFont="1" applyBorder="1" applyAlignment="1" applyProtection="1">
      <alignment vertical="center"/>
      <protection locked="0"/>
    </xf>
    <xf numFmtId="164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4" fontId="0" fillId="0" borderId="19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0" fontId="13" fillId="0" borderId="39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28" fillId="0" borderId="39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0" fillId="0" borderId="39" xfId="0" applyBorder="1" applyAlignment="1">
      <alignment vertical="center"/>
    </xf>
    <xf numFmtId="14" fontId="21" fillId="0" borderId="19" xfId="0" applyNumberFormat="1" applyFont="1" applyBorder="1" applyAlignment="1">
      <alignment vertical="center" wrapText="1"/>
    </xf>
    <xf numFmtId="14" fontId="13" fillId="0" borderId="19" xfId="0" applyNumberFormat="1" applyFont="1" applyBorder="1" applyAlignment="1">
      <alignment horizontal="right" vertical="center"/>
    </xf>
    <xf numFmtId="166" fontId="15" fillId="0" borderId="19" xfId="0" applyNumberFormat="1" applyFont="1" applyBorder="1"/>
    <xf numFmtId="166" fontId="29" fillId="0" borderId="19" xfId="0" applyNumberFormat="1" applyFont="1" applyBorder="1"/>
    <xf numFmtId="14" fontId="0" fillId="0" borderId="19" xfId="0" applyNumberFormat="1" applyBorder="1"/>
    <xf numFmtId="14" fontId="14" fillId="0" borderId="19" xfId="0" applyNumberFormat="1" applyFont="1" applyBorder="1" applyAlignment="1">
      <alignment vertical="center"/>
    </xf>
    <xf numFmtId="14" fontId="0" fillId="0" borderId="15" xfId="0" applyNumberFormat="1" applyBorder="1" applyProtection="1">
      <protection locked="0"/>
    </xf>
    <xf numFmtId="14" fontId="0" fillId="0" borderId="14" xfId="0" applyNumberFormat="1" applyBorder="1"/>
    <xf numFmtId="14" fontId="0" fillId="0" borderId="14" xfId="0" applyNumberFormat="1" applyBorder="1" applyAlignment="1">
      <alignment horizontal="right"/>
    </xf>
    <xf numFmtId="14" fontId="0" fillId="4" borderId="19" xfId="0" applyNumberFormat="1" applyFill="1" applyBorder="1" applyProtection="1">
      <protection locked="0"/>
    </xf>
    <xf numFmtId="14" fontId="0" fillId="0" borderId="15" xfId="0" applyNumberFormat="1" applyBorder="1" applyAlignment="1" applyProtection="1">
      <alignment horizontal="right"/>
      <protection locked="0"/>
    </xf>
    <xf numFmtId="165" fontId="0" fillId="0" borderId="14" xfId="0" applyNumberFormat="1" applyBorder="1" applyAlignment="1">
      <alignment horizontal="right"/>
    </xf>
    <xf numFmtId="14" fontId="13" fillId="0" borderId="14" xfId="0" applyNumberFormat="1" applyFont="1" applyBorder="1" applyAlignment="1">
      <alignment horizontal="right" vertical="center"/>
    </xf>
    <xf numFmtId="14" fontId="0" fillId="0" borderId="14" xfId="0" applyNumberFormat="1" applyBorder="1" applyAlignment="1" applyProtection="1">
      <alignment horizontal="right"/>
      <protection locked="0"/>
    </xf>
    <xf numFmtId="0" fontId="0" fillId="0" borderId="15" xfId="0" applyBorder="1" applyProtection="1">
      <protection locked="0"/>
    </xf>
    <xf numFmtId="0" fontId="0" fillId="12" borderId="1" xfId="0" applyFill="1" applyBorder="1" applyAlignment="1">
      <alignment horizontal="center"/>
    </xf>
    <xf numFmtId="0" fontId="0" fillId="12" borderId="1" xfId="0" applyFill="1" applyBorder="1"/>
    <xf numFmtId="0" fontId="1" fillId="12" borderId="1" xfId="0" applyFont="1" applyFill="1" applyBorder="1" applyAlignment="1" applyProtection="1">
      <alignment vertical="center"/>
      <protection locked="0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center" vertical="center" wrapText="1"/>
    </xf>
    <xf numFmtId="14" fontId="0" fillId="12" borderId="1" xfId="0" applyNumberFormat="1" applyFill="1" applyBorder="1" applyProtection="1">
      <protection locked="0"/>
    </xf>
    <xf numFmtId="164" fontId="0" fillId="12" borderId="1" xfId="0" applyNumberFormat="1" applyFill="1" applyBorder="1" applyProtection="1">
      <protection locked="0"/>
    </xf>
    <xf numFmtId="0" fontId="0" fillId="12" borderId="1" xfId="0" applyFill="1" applyBorder="1" applyProtection="1">
      <protection locked="0"/>
    </xf>
    <xf numFmtId="0" fontId="6" fillId="12" borderId="1" xfId="0" applyFont="1" applyFill="1" applyBorder="1" applyAlignment="1">
      <alignment horizontal="center"/>
    </xf>
    <xf numFmtId="20" fontId="0" fillId="0" borderId="1" xfId="0" applyNumberFormat="1" applyBorder="1" applyAlignment="1">
      <alignment horizontal="right"/>
    </xf>
    <xf numFmtId="0" fontId="1" fillId="7" borderId="1" xfId="0" applyFont="1" applyFill="1" applyBorder="1" applyAlignment="1" applyProtection="1">
      <alignment vertical="center"/>
      <protection locked="0"/>
    </xf>
    <xf numFmtId="0" fontId="28" fillId="7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166" fontId="29" fillId="7" borderId="1" xfId="0" applyNumberFormat="1" applyFont="1" applyFill="1" applyBorder="1"/>
    <xf numFmtId="165" fontId="29" fillId="7" borderId="1" xfId="0" applyNumberFormat="1" applyFont="1" applyFill="1" applyBorder="1"/>
    <xf numFmtId="0" fontId="29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13" fillId="7" borderId="1" xfId="0" applyFont="1" applyFill="1" applyBorder="1"/>
    <xf numFmtId="14" fontId="29" fillId="7" borderId="1" xfId="0" applyNumberFormat="1" applyFont="1" applyFill="1" applyBorder="1"/>
    <xf numFmtId="0" fontId="0" fillId="13" borderId="1" xfId="0" applyFill="1" applyBorder="1" applyAlignment="1">
      <alignment horizontal="center"/>
    </xf>
    <xf numFmtId="0" fontId="0" fillId="13" borderId="1" xfId="0" applyFill="1" applyBorder="1"/>
    <xf numFmtId="0" fontId="21" fillId="13" borderId="1" xfId="0" applyFont="1" applyFill="1" applyBorder="1" applyAlignment="1">
      <alignment vertical="center" wrapText="1"/>
    </xf>
    <xf numFmtId="0" fontId="13" fillId="13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center" vertical="center" wrapText="1"/>
    </xf>
    <xf numFmtId="14" fontId="21" fillId="13" borderId="1" xfId="0" applyNumberFormat="1" applyFont="1" applyFill="1" applyBorder="1" applyAlignment="1">
      <alignment vertical="center" wrapText="1"/>
    </xf>
    <xf numFmtId="165" fontId="0" fillId="13" borderId="1" xfId="0" applyNumberFormat="1" applyFill="1" applyBorder="1" applyAlignment="1">
      <alignment horizontal="right"/>
    </xf>
    <xf numFmtId="165" fontId="0" fillId="13" borderId="1" xfId="0" applyNumberFormat="1" applyFill="1" applyBorder="1" applyAlignment="1" applyProtection="1">
      <alignment horizontal="right"/>
      <protection locked="0"/>
    </xf>
    <xf numFmtId="0" fontId="0" fillId="13" borderId="1" xfId="0" applyFill="1" applyBorder="1" applyProtection="1">
      <protection locked="0"/>
    </xf>
    <xf numFmtId="0" fontId="1" fillId="13" borderId="1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center"/>
    </xf>
    <xf numFmtId="0" fontId="4" fillId="0" borderId="11" xfId="0" applyFont="1" applyBorder="1" applyProtection="1">
      <protection locked="0"/>
    </xf>
    <xf numFmtId="0" fontId="4" fillId="0" borderId="12" xfId="0" applyFont="1" applyBorder="1"/>
    <xf numFmtId="0" fontId="4" fillId="0" borderId="8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7" borderId="1" xfId="0" applyFont="1" applyFill="1" applyBorder="1" applyAlignment="1" applyProtection="1">
      <alignment horizontal="left"/>
      <protection locked="0"/>
    </xf>
    <xf numFmtId="0" fontId="4" fillId="7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6" borderId="13" xfId="0" applyFill="1" applyBorder="1"/>
    <xf numFmtId="0" fontId="0" fillId="6" borderId="0" xfId="0" applyFill="1"/>
    <xf numFmtId="0" fontId="0" fillId="0" borderId="0" xfId="0"/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</cellXfs>
  <cellStyles count="7">
    <cellStyle name="Entrada" xfId="1" builtinId="20" customBuiltin="1"/>
    <cellStyle name="Hipervínculo" xfId="4" builtinId="8"/>
    <cellStyle name="Neutral" xfId="2" builtinId="28" customBuiltin="1"/>
    <cellStyle name="Normal" xfId="0" builtinId="0"/>
    <cellStyle name="Normal 2" xfId="5" xr:uid="{F08CEE25-B8E1-47B5-9339-2B8CCD469BE2}"/>
    <cellStyle name="Normal 3" xfId="6" xr:uid="{68072168-4646-4790-A2CC-A1F53ADDFB00}"/>
    <cellStyle name="Total" xfId="3" builtinId="25" customBuiltin="1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  <border>
        <left style="dotted">
          <color theme="1"/>
        </left>
        <right style="dotted">
          <color theme="1"/>
        </right>
        <top style="dotted">
          <color theme="1"/>
        </top>
        <bottom style="dotted">
          <color theme="1"/>
        </bottom>
        <vertical/>
        <horizontal/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  <border>
        <left style="dotted">
          <color theme="1"/>
        </left>
        <right style="dotted">
          <color theme="1"/>
        </right>
        <top style="dotted">
          <color theme="1"/>
        </top>
        <bottom style="dotted">
          <color theme="1"/>
        </bottom>
        <vertical/>
        <horizontal/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0/07/relationships/rdRichValueWebImage" Target="richData/rdRichValueWebImage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externalLink" Target="externalLinks/externalLink2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1556716</xdr:colOff>
      <xdr:row>0</xdr:row>
      <xdr:rowOff>116370</xdr:rowOff>
    </xdr:from>
    <xdr:to>
      <xdr:col>3</xdr:col>
      <xdr:colOff>135006</xdr:colOff>
      <xdr:row>4</xdr:row>
      <xdr:rowOff>135286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55A2CB-D314-4F2C-BE71-90B50E6C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5999" y="116370"/>
          <a:ext cx="847725" cy="8471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123825</xdr:rowOff>
    </xdr:from>
    <xdr:to>
      <xdr:col>2</xdr:col>
      <xdr:colOff>1403991</xdr:colOff>
      <xdr:row>3</xdr:row>
      <xdr:rowOff>190500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D12F2B-095F-4C07-928F-B6242EEDC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123825"/>
          <a:ext cx="641991" cy="695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123825</xdr:rowOff>
    </xdr:from>
    <xdr:to>
      <xdr:col>2</xdr:col>
      <xdr:colOff>1403991</xdr:colOff>
      <xdr:row>3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D3E6CC-834B-464D-93FF-9A500FF64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23825"/>
          <a:ext cx="641991" cy="695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1314450</xdr:colOff>
      <xdr:row>0</xdr:row>
      <xdr:rowOff>116370</xdr:rowOff>
    </xdr:from>
    <xdr:to>
      <xdr:col>1</xdr:col>
      <xdr:colOff>2136946</xdr:colOff>
      <xdr:row>3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28DA3F-F5FA-49A4-AE2A-6665FAE37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16370"/>
          <a:ext cx="822496" cy="7123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ECRETARIA\CAMPEONATOS%202023\PRUEBAS%20CALENDARI%20CONCURSOS%202023%20ABR%20DEC%20SOCIETATS.xlsm" TargetMode="External"/><Relationship Id="rId1" Type="http://schemas.openxmlformats.org/officeDocument/2006/relationships/externalLinkPath" Target="PRUEBAS%20CALENDARI%20CONCURSOS%202023%20ABR%20DEC%20SOCIETATS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ECRETARIA\CAMPEONATOS%202023\CALEN%20PASADOS\CALEN%20PASADOS%20ABR%20DEC%202023\CONTINENTAL\Copia%20de%20MODELO%20CALENDARI%20CONCURSOS%202023%20ABR%20DEC%20SOCIETATS%20Ribagorzana%20pasado%20revisado.xlsx" TargetMode="External"/><Relationship Id="rId1" Type="http://schemas.openxmlformats.org/officeDocument/2006/relationships/externalLinkPath" Target="CALEN%20PASADOS/CALEN%20PASADOS%20ABR%20DEC%202023/CONTINENTAL/Copia%20de%20MODELO%20CALENDARI%20CONCURSOS%202023%20ABR%20DEC%20SOCIETATS%20Ribagorzana%20pasado%20revisad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ECRETARIA\CAMPEONATOS%202023\CALEN%20PASADOS\CALENDARI%20CONCURSOS%202023%20ABR%20DEC%20SOCIETATS%201%20la%20seda.xlsx" TargetMode="External"/><Relationship Id="rId1" Type="http://schemas.openxmlformats.org/officeDocument/2006/relationships/externalLinkPath" Target="CALEN%20PASADOS/CALENDARI%20CONCURSOS%202023%20ABR%20DEC%20SOCIETATS%201%20la%20se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CALENDARIO CONTINENTAL"/>
      <sheetName val="CALENDARIO MARÍTIMA"/>
      <sheetName val="CONTINENTAL"/>
      <sheetName val="MARÍTIMA"/>
      <sheetName val="Datos"/>
      <sheetName val="Municipis"/>
      <sheetName val="SOCIET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N3" t="str">
            <v>https://upload.wikimedia.org/wikipedia/commons/thumb/1/17/Warning.svg/156px-Warning.svg.png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INENTAL"/>
      <sheetName val="MARÍTIMA"/>
      <sheetName val="Datos"/>
      <sheetName val="Municipis"/>
    </sheetNames>
    <sheetDataSet>
      <sheetData sheetId="0"/>
      <sheetData sheetId="1"/>
      <sheetData sheetId="2"/>
      <sheetData sheetId="3">
        <row r="2">
          <cell r="A2" t="str">
            <v>Escenari de Cercs</v>
          </cell>
          <cell r="B2" t="str">
            <v>Cercs</v>
          </cell>
        </row>
        <row r="3">
          <cell r="A3" t="str">
            <v>Escenari de Foix</v>
          </cell>
          <cell r="B3" t="str">
            <v>Castellet i la Gornal</v>
          </cell>
        </row>
        <row r="4">
          <cell r="A4" t="str">
            <v>Pantà del Gaià</v>
          </cell>
          <cell r="B4" t="str">
            <v>El Catllar, Vespella de Gaià, Renau, Vilabella</v>
          </cell>
        </row>
        <row r="5">
          <cell r="A5" t="str">
            <v>Pistes de càsting de Granollers</v>
          </cell>
          <cell r="B5" t="str">
            <v>Granollers</v>
          </cell>
        </row>
        <row r="6">
          <cell r="A6" t="str">
            <v>Privades L1 - Llac de l'Agulla</v>
          </cell>
          <cell r="B6" t="str">
            <v>Manresa</v>
          </cell>
        </row>
        <row r="7">
          <cell r="A7" t="str">
            <v>Privades S1 - Llac de Bellpuig</v>
          </cell>
          <cell r="B7" t="str">
            <v>Bellpuig</v>
          </cell>
        </row>
        <row r="8">
          <cell r="A8" t="str">
            <v xml:space="preserve">Privades S2 - Badina de Seròs </v>
          </cell>
          <cell r="B8" t="str">
            <v>Seròs</v>
          </cell>
        </row>
        <row r="9">
          <cell r="A9" t="str">
            <v>Privades S3 - Llacs de Gimenells</v>
          </cell>
          <cell r="B9" t="str">
            <v>Gimenells</v>
          </cell>
        </row>
        <row r="10">
          <cell r="A10" t="str">
            <v>Privades S4 - Pantà de Sant Ramon</v>
          </cell>
          <cell r="B10" t="str">
            <v>Artesa de Lleida</v>
          </cell>
        </row>
        <row r="11">
          <cell r="A11" t="str">
            <v>Privades S5 - Llacs d'Almacelles (Pantans de la Llengua Eixuta)</v>
          </cell>
          <cell r="B11" t="str">
            <v>Almacelles</v>
          </cell>
        </row>
        <row r="12">
          <cell r="A12" t="str">
            <v>Privades S6 - Llacs del Terrall</v>
          </cell>
          <cell r="B12" t="str">
            <v>Les Borges Blanques</v>
          </cell>
        </row>
        <row r="13">
          <cell r="A13" t="str">
            <v>Privades S7 - Pantà del Pla d'Alpicat</v>
          </cell>
          <cell r="B13" t="str">
            <v>Alpicat</v>
          </cell>
        </row>
        <row r="14">
          <cell r="A14" t="str">
            <v xml:space="preserve">Privades T1 - Basses del Golf de Girona </v>
          </cell>
          <cell r="B14" t="str">
            <v>Sant Julià de Ramis</v>
          </cell>
        </row>
        <row r="15">
          <cell r="A15" t="str">
            <v xml:space="preserve">ZLLSM-EB-01 - l'Ebre </v>
          </cell>
          <cell r="B15" t="str">
            <v>Flix, Ascó, Móra d'Ebre, Tortosa, Amposta, Deltebre</v>
          </cell>
        </row>
        <row r="16">
          <cell r="A16" t="str">
            <v xml:space="preserve">ZLLSM-EB-05 - Pantà de Siurana i riu de Siurana </v>
          </cell>
          <cell r="B16" t="str">
            <v>Cornudella de Montsant</v>
          </cell>
        </row>
        <row r="17">
          <cell r="A17" t="str">
            <v xml:space="preserve">ZLLSM-EB-06 - Pantà dels Guiamets i riu de l'Ull de l'Asmà </v>
          </cell>
          <cell r="B17" t="str">
            <v>Els Guiamets, Capçanes. Marçà, Tivissa</v>
          </cell>
        </row>
        <row r="18">
          <cell r="A18" t="str">
            <v>ZLLSM-FR-02 - Riu d'Anguera</v>
          </cell>
          <cell r="B18" t="str">
            <v>Barberà de la Conca</v>
          </cell>
        </row>
        <row r="19">
          <cell r="A19" t="str">
            <v xml:space="preserve">ZLLSM-FU-01 - el Gurn i el Fluvià </v>
          </cell>
          <cell r="B19" t="str">
            <v>La Vall d'en Bas, Olot</v>
          </cell>
        </row>
        <row r="20">
          <cell r="A20" t="str">
            <v xml:space="preserve">ZLLSM-FU-01 - el Gurn i el Fluvià, ZLLSM-FU-02 - el Fluvià - Sant Jaume de Llierca </v>
          </cell>
          <cell r="B20" t="str">
            <v>Olot, Sant Jaume de Llierca, Sant Joan de les Fonts</v>
          </cell>
        </row>
        <row r="21">
          <cell r="A21" t="str">
            <v xml:space="preserve">ZLLSM-FU-02 - el Fluvià - Sant Jaume de Llierca </v>
          </cell>
          <cell r="B21" t="str">
            <v>Sant Jaume de Llierca, Sant Joan de les Fonts</v>
          </cell>
        </row>
        <row r="22">
          <cell r="A22" t="str">
            <v xml:space="preserve">ZLLSM-FU-05 - el Fluvià - Sant Pere Pescador </v>
          </cell>
          <cell r="B22" t="str">
            <v>Sant Pere Pescador</v>
          </cell>
        </row>
        <row r="23">
          <cell r="A23" t="str">
            <v xml:space="preserve">ZLLSM-LL-12 - el Llobregat - Sallent </v>
          </cell>
          <cell r="B23" t="str">
            <v>Sallent</v>
          </cell>
        </row>
        <row r="24">
          <cell r="A24" t="str">
            <v xml:space="preserve">ZLLSM-LL-14 - el Llobregat - Sant Fruitos de Bages </v>
          </cell>
          <cell r="B24" t="str">
            <v xml:space="preserve">Sant Fruitos de Bages </v>
          </cell>
        </row>
        <row r="25">
          <cell r="A25" t="str">
            <v xml:space="preserve">ZLLSM-LL-25 - el Cardener - Manresa </v>
          </cell>
          <cell r="B25" t="str">
            <v>Manresa, Castellgalí</v>
          </cell>
        </row>
        <row r="26">
          <cell r="A26" t="str">
            <v>ZLLSM-LL-26 - el Llobregat - Burés - Castellbell i el Vilar</v>
          </cell>
          <cell r="B26" t="str">
            <v>Castellbell i el Vilar</v>
          </cell>
        </row>
        <row r="27">
          <cell r="A27" t="str">
            <v xml:space="preserve">ZLLSM-LL-31 - el Llobregat - Abrera </v>
          </cell>
          <cell r="B27" t="str">
            <v>Abrera</v>
          </cell>
        </row>
        <row r="28">
          <cell r="A28" t="str">
            <v xml:space="preserve">ZLLSM-LL-33 - l'Anoia </v>
          </cell>
          <cell r="B28" t="str">
            <v>Martorell, Gelida</v>
          </cell>
        </row>
        <row r="29">
          <cell r="A29" t="str">
            <v xml:space="preserve">ZLLSM-LL-34 - Panta de la Gavarresa i riera Gavarresa </v>
          </cell>
          <cell r="B29" t="str">
            <v>Avinyó, Olost</v>
          </cell>
        </row>
        <row r="30">
          <cell r="A30" t="str">
            <v xml:space="preserve">ZLLSM-LL-36 - Pantà d'Avinyó i riera de Relat </v>
          </cell>
          <cell r="B30" t="str">
            <v>Avinyó</v>
          </cell>
        </row>
        <row r="31">
          <cell r="A31" t="str">
            <v>ZLLSM-LL-38- Embassament de Sant Martí de Tous</v>
          </cell>
          <cell r="B31" t="str">
            <v>Sant Martí de Tous</v>
          </cell>
        </row>
        <row r="32">
          <cell r="A32" t="str">
            <v>ZLLSM-LL-39 - Sant Vicenç de Castellet</v>
          </cell>
          <cell r="B32" t="str">
            <v>Sant Vicenç de Castellet</v>
          </cell>
        </row>
        <row r="33">
          <cell r="A33" t="str">
            <v>ZLLSM-NP-24 - Embassament de Talarn o de Sant Antoni</v>
          </cell>
          <cell r="B33" t="str">
            <v>Talarn, Salàs de Pallars, Pobla de Segur, Conca de Dalt, Isona, Tremp</v>
          </cell>
        </row>
        <row r="34">
          <cell r="A34" t="str">
            <v xml:space="preserve">ZLLSM-RM-01 - Pantà i riera Riudecanyes-Mont-roig del Camp </v>
          </cell>
          <cell r="B34" t="str">
            <v>Mont-roig del Camp</v>
          </cell>
        </row>
        <row r="35">
          <cell r="A35" t="str">
            <v>ZLLSM-SE-19 - Segre - Noves de Segre</v>
          </cell>
          <cell r="B35" t="str">
            <v>Ribera d'Urgellet, Les Valls d'Aguilar</v>
          </cell>
        </row>
        <row r="36">
          <cell r="A36" t="str">
            <v>ZLLSM-SE-26 - el Segre - Pont d'Espia</v>
          </cell>
          <cell r="B36" t="str">
            <v>Fígols i Alinyà, Organyà</v>
          </cell>
        </row>
        <row r="37">
          <cell r="A37" t="str">
            <v xml:space="preserve">ZLLSM-SE-28 - el Segre - Oliana </v>
          </cell>
          <cell r="B37" t="str">
            <v>Oliana</v>
          </cell>
        </row>
        <row r="38">
          <cell r="A38" t="str">
            <v>ZLLSM-TE-19 - el Gurri</v>
          </cell>
          <cell r="B38" t="str">
            <v>Vic, S,E Riuprimer, Gurb, S.E. Berga, Malla, Taradell, Seva, Tona</v>
          </cell>
        </row>
        <row r="39">
          <cell r="A39" t="str">
            <v>ZLLSM-TE-21 - Embassament de Susqueda</v>
          </cell>
          <cell r="B39" t="str">
            <v>Vilanova de Sau, Susqueda, Sant Hilari de Sacalm</v>
          </cell>
        </row>
        <row r="40">
          <cell r="A40" t="str">
            <v xml:space="preserve">ZLLSM-TE-21 - Embassament de Susqueda, ZLLSM-TE-26 - el Brugent - Amer / Les Planes d'Hostoles </v>
          </cell>
          <cell r="B40" t="str">
            <v>Susqueda, Amer, Les Planes d'Hostoles</v>
          </cell>
        </row>
        <row r="41">
          <cell r="A41" t="str">
            <v xml:space="preserve">ZLLSM-TE-25 - el Ter - La Cellera de Ter </v>
          </cell>
          <cell r="B41" t="str">
            <v>La Cellera de Ter</v>
          </cell>
        </row>
        <row r="42">
          <cell r="A42" t="str">
            <v>ZLLSM-TE-25 - el Ter - La Cellera de Ter, ZLLSM-TE-26 - el Brugent - Amer / Les Planes d'Hostoles</v>
          </cell>
          <cell r="B42" t="str">
            <v>La Cellera de Ter, Amer, Les Planes d'Hostoles</v>
          </cell>
        </row>
        <row r="43">
          <cell r="A43" t="str">
            <v xml:space="preserve">ZLLSM-TE-26 - el Brugent - Amer / Les Planes d'Hostoles </v>
          </cell>
          <cell r="B43" t="str">
            <v>Amer, Les Planes d'Hostoles</v>
          </cell>
        </row>
        <row r="44">
          <cell r="A44" t="str">
            <v xml:space="preserve">ZLLSM-TE-29 - el Ter - Anglès/Girona/Torroella de Montgrí </v>
          </cell>
          <cell r="B44" t="str">
            <v>Anglès, Girona, Torroella de Montgrí</v>
          </cell>
        </row>
        <row r="45">
          <cell r="A45" t="str">
            <v>ZLLSM-TE-29 - el Ter - Anglès/Girona/Torroella de Montgrí, ZLLSM-TE-30 - l'Onyar</v>
          </cell>
          <cell r="B45" t="str">
            <v>Anglès, Girona, Torroella de Montgrí, Quart, Fornells de la Selva</v>
          </cell>
        </row>
        <row r="46">
          <cell r="A46" t="str">
            <v xml:space="preserve">ZPC EB-01 - Embassaments de Riba-roja i de Flix - CIP </v>
          </cell>
          <cell r="B46" t="str">
            <v>La Granja d'Escarp, La Pobla de Massaluca, Flix, Riba-roja d'Ebre</v>
          </cell>
        </row>
        <row r="47">
          <cell r="A47" t="str">
            <v xml:space="preserve">ZPC EB-01 - Embassaments de Riba-roja i de Flix - CIP, ZLLSM-EB-01 - l'Ebre </v>
          </cell>
          <cell r="B47" t="str">
            <v>Granja E., Pobla Massaluca, Riba-roja, Flix, Ascó, Móra d'Ebre, Tortosa, Amposta, Deltebre</v>
          </cell>
        </row>
        <row r="48">
          <cell r="A48" t="str">
            <v xml:space="preserve">ZPC EB-03 - Pantà de La Palma d'Ebre - CIP </v>
          </cell>
          <cell r="B48" t="str">
            <v>La Palma d'Ebre</v>
          </cell>
        </row>
        <row r="49">
          <cell r="A49" t="str">
            <v xml:space="preserve">ZPC FU-02 - Besalú - Argelaguer - CIP </v>
          </cell>
          <cell r="B49" t="str">
            <v>Besalú, Argelaguer, Sant Ferriol</v>
          </cell>
        </row>
        <row r="50">
          <cell r="A50" t="str">
            <v xml:space="preserve">ZPC FU-03 - Serinyà - Vilert - CIP </v>
          </cell>
          <cell r="B50" t="str">
            <v>Esponellà, Crespià, Serinyà, Maià de Montcal</v>
          </cell>
        </row>
        <row r="51">
          <cell r="A51" t="str">
            <v>ZPC FU-04 - Olot - CIP</v>
          </cell>
          <cell r="B51" t="str">
            <v>Olot</v>
          </cell>
        </row>
        <row r="52">
          <cell r="A52" t="str">
            <v>ZPC GA-20 - Bassa d'Oles - SALM</v>
          </cell>
          <cell r="B52" t="str">
            <v>Gausac, Aubèrt</v>
          </cell>
        </row>
        <row r="53">
          <cell r="A53" t="str">
            <v xml:space="preserve">ZPC LL-01 - Guardiola de Berguedà - Pobla  de Lillet - SALM </v>
          </cell>
          <cell r="B53" t="str">
            <v>Guardiola de Berguedà</v>
          </cell>
        </row>
        <row r="54">
          <cell r="A54" t="str">
            <v xml:space="preserve">ZPC LL-02 - Embassament de la Baells - CIP </v>
          </cell>
          <cell r="B54" t="str">
            <v>Cercs, Vilada</v>
          </cell>
        </row>
        <row r="55">
          <cell r="A55" t="str">
            <v xml:space="preserve">ZPC LL-03 - Pedret - INT </v>
          </cell>
          <cell r="B55" t="str">
            <v>Berga</v>
          </cell>
        </row>
        <row r="56">
          <cell r="A56" t="str">
            <v>ZPC LL-04 - Gironella  - Puig-Reig - INT</v>
          </cell>
          <cell r="B56" t="str">
            <v>Casserres, Gironella, Puig-reig</v>
          </cell>
        </row>
        <row r="57">
          <cell r="A57" t="str">
            <v xml:space="preserve">ZPC LL-07 - Balsareny - CIP </v>
          </cell>
          <cell r="B57" t="str">
            <v>Balsareny</v>
          </cell>
        </row>
        <row r="58">
          <cell r="A58" t="str">
            <v xml:space="preserve">ZPC LL-08 - Navarcles - CIP </v>
          </cell>
          <cell r="B58" t="str">
            <v>Navarcles, Calders, Sant Fruitós de Bages</v>
          </cell>
        </row>
        <row r="59">
          <cell r="A59" t="str">
            <v xml:space="preserve">ZPC LL-09 - El Pont de Vilomara i Rocafort - CIP </v>
          </cell>
          <cell r="B59" t="str">
            <v>El Pont de Vilomara i Rocafort</v>
          </cell>
        </row>
        <row r="60">
          <cell r="A60" t="str">
            <v xml:space="preserve">ZPC LL-10 - Castellgalí - CIP </v>
          </cell>
          <cell r="B60" t="str">
            <v>Castellgalí</v>
          </cell>
        </row>
        <row r="61">
          <cell r="A61" t="str">
            <v>ZPC LL-10 - Castellgalí - CIP, ZLLSM-LL-39 - Sant Vicenç de Castellet - CIP</v>
          </cell>
          <cell r="B61" t="str">
            <v>Castellgalí, Sant Vicenç de Castellet</v>
          </cell>
        </row>
        <row r="62">
          <cell r="A62" t="str">
            <v xml:space="preserve">ZPC LL-14 - Ratavilla - SALM </v>
          </cell>
          <cell r="B62" t="str">
            <v>Lladurs, Navès, Olius</v>
          </cell>
        </row>
        <row r="63">
          <cell r="A63" t="str">
            <v xml:space="preserve">ZPC LL-15 - Embassament de Sant Ponç - CIP </v>
          </cell>
          <cell r="B63" t="str">
            <v>Olius, Clariana de Cardener</v>
          </cell>
        </row>
        <row r="64">
          <cell r="A64" t="str">
            <v xml:space="preserve">ZPC LL-18 - Sant Joan de Vilatorrada - Callús - CIP </v>
          </cell>
          <cell r="B64" t="str">
            <v>Sant Joan de Vilatorrada, Callús</v>
          </cell>
        </row>
        <row r="65">
          <cell r="A65" t="str">
            <v xml:space="preserve">ZPC LL-18 - Sant Joan de Vilatorrada - Callús - CIP, ZLLSM-LL-25 - el Cardener - Manresa </v>
          </cell>
          <cell r="B65" t="str">
            <v>Callús, Sant Joan de Vilatorrada, Manresa, Castellgalí</v>
          </cell>
        </row>
        <row r="66">
          <cell r="A66" t="str">
            <v>ZPC LL-18 - Sant Joan de Vilatorrada - Callús - CIP, ZLLSM-LL-25 - el Cardener - Manresa, ZPC LL-23 - Súria - CIP</v>
          </cell>
          <cell r="B66" t="str">
            <v>Callús, Sant Joan de Vilatorrada, Manresa, Castellgalí, Súria</v>
          </cell>
        </row>
        <row r="67">
          <cell r="A67" t="str">
            <v xml:space="preserve">ZPC LL-18 - Sant Joan de Vilatorrada - Callús - CIP, ZPC LL-21 - Castellbell i el Vilar - CIP </v>
          </cell>
          <cell r="B67" t="str">
            <v>Sant Joan de Vilatorrada, Callús, Castellbell i el Vilar</v>
          </cell>
        </row>
        <row r="68">
          <cell r="A68" t="str">
            <v xml:space="preserve">ZPC LL-20 - Can Serra - CIP </v>
          </cell>
          <cell r="B68" t="str">
            <v>Castellbell i el Vilar, Sant Vicenç de Castellet</v>
          </cell>
        </row>
        <row r="69">
          <cell r="A69" t="str">
            <v xml:space="preserve">ZPC LL-21 - Castellbell i el Vilar - CIP </v>
          </cell>
          <cell r="B69" t="str">
            <v>Castellbell i el Vilar</v>
          </cell>
        </row>
        <row r="70">
          <cell r="A70" t="str">
            <v xml:space="preserve">ZPC LL-21 - Castellbell i el Vilar - CIP, ZPC LL-22 - Monistrol de Montserrat - CIP, ZPC LL-24 - Olesa de Montserrat - CIP </v>
          </cell>
          <cell r="B70" t="str">
            <v>Castellbell i el Vilar, Monistrol del Montserrat, Olesa de Montserrat, Esparreguera</v>
          </cell>
        </row>
        <row r="71">
          <cell r="A71" t="str">
            <v xml:space="preserve">ZPC LL-22 - Monistrol de Montserrat - CIP </v>
          </cell>
          <cell r="B71" t="str">
            <v>Monistrol del Montserrat, Castellbell i el Vilar</v>
          </cell>
        </row>
        <row r="72">
          <cell r="A72" t="str">
            <v>ZPC LL-22 - Monistrol de Montserrat - CIP, ZPC LL-24 - Olesa i Esparreguera - CIP</v>
          </cell>
          <cell r="B72" t="str">
            <v>Monistrol del Montserrat, Olesa de Montserrat, Esparreguera</v>
          </cell>
        </row>
        <row r="73">
          <cell r="A73" t="str">
            <v xml:space="preserve">ZPC LL-23 - Súria - CIP </v>
          </cell>
          <cell r="B73" t="str">
            <v>Súria, Callús, Sant Mateu de Bages</v>
          </cell>
        </row>
        <row r="74">
          <cell r="A74" t="str">
            <v xml:space="preserve">ZPC LL-24 - Olesa i Esparreguera - CIP </v>
          </cell>
          <cell r="B74" t="str">
            <v>Olesa de Montserrat, Esparreguera, Collbató</v>
          </cell>
        </row>
        <row r="75">
          <cell r="A75" t="str">
            <v>ZPC LL-25 - Malagarriga - INT</v>
          </cell>
          <cell r="B75" t="str">
            <v>Navàs. Pinós, Cardona</v>
          </cell>
        </row>
        <row r="76">
          <cell r="A76" t="str">
            <v xml:space="preserve">ZPC MU-01 - Pantà de Darnius o de Boadella - CIP </v>
          </cell>
          <cell r="B76" t="str">
            <v>Darnius, Sant Llorneç de la Muga, Terrades</v>
          </cell>
        </row>
        <row r="77">
          <cell r="A77" t="str">
            <v xml:space="preserve">ZPC MU-01 - Pantà de Darnius o de Boadella - CIP, ZPC MU-02 - Boadella - INT </v>
          </cell>
          <cell r="B77" t="str">
            <v>Darnius, Sant Llorneç de la Muga, Terrades; Boadella</v>
          </cell>
        </row>
        <row r="78">
          <cell r="A78" t="str">
            <v xml:space="preserve">ZPC MU-02 - Boadella - INT </v>
          </cell>
          <cell r="B78" t="str">
            <v>Boadella i les Escaules</v>
          </cell>
        </row>
        <row r="79">
          <cell r="A79" t="str">
            <v xml:space="preserve">ZPC NP-01 - Consorci Alt Pallars - SALM </v>
          </cell>
          <cell r="B79" t="str">
            <v>Alt Àneu, Esterri, Guingueta, Espot, Llavorsí, Tirvia, Farrera, Lladorre, V. Cardós, Esterri C., Alins</v>
          </cell>
        </row>
        <row r="80">
          <cell r="A80" t="str">
            <v>ZPC NP-02 - La Guingueta d'Àneu - INT</v>
          </cell>
          <cell r="B80" t="str">
            <v>La Guingueta d'Àneu, Esterri d'Àneu, Espot</v>
          </cell>
        </row>
        <row r="81">
          <cell r="A81" t="str">
            <v>ZPC NP-02 - La Guingueta d'Àneu - INT, NP-01 - Consorci Alt Pallars - SALM</v>
          </cell>
          <cell r="B81" t="str">
            <v>Alt Àneu, Esterri, Guingueta, Espot, Llavorsí, Tirvia, Farrera, Lladorre, V. Cardós, Esterri C., Alins</v>
          </cell>
        </row>
        <row r="82">
          <cell r="A82" t="str">
            <v>ZPC NP-03 - Conveni Pallaresa - SALM</v>
          </cell>
          <cell r="B82" t="str">
            <v>Pobla de Segur, Conca de Dalt, Baix Pallars, Soriguera, Sort, Rialp</v>
          </cell>
        </row>
        <row r="83">
          <cell r="A83" t="str">
            <v>ZPC NP-09 - Embassament de Camarasa - CIP</v>
          </cell>
          <cell r="B83" t="str">
            <v>Camarasa, Les Avellanes i Santa Linya, Àger, Vilanova de Meià</v>
          </cell>
        </row>
        <row r="84">
          <cell r="A84" t="str">
            <v xml:space="preserve">ZPC NP-25 - Embassament de Terradets o Cellers - CIP </v>
          </cell>
          <cell r="B84" t="str">
            <v>Llimiana, Castell de Mur</v>
          </cell>
        </row>
        <row r="85">
          <cell r="A85" t="str">
            <v>ZPC NR-01 - Alta Ribagorça - SALM</v>
          </cell>
          <cell r="B85" t="str">
            <v>El Pont de Suert, Vilaller</v>
          </cell>
        </row>
        <row r="86">
          <cell r="A86" t="str">
            <v xml:space="preserve">ZPC NR-09 - Embassament de Canelles - CIP </v>
          </cell>
          <cell r="B86" t="str">
            <v>Áger</v>
          </cell>
        </row>
        <row r="87">
          <cell r="A87" t="str">
            <v xml:space="preserve">ZPC NR-10 - Embassament de Santa Anna - CIP </v>
          </cell>
          <cell r="B87" t="str">
            <v>Ivars de Noguera, Os de Balaguer</v>
          </cell>
        </row>
        <row r="88">
          <cell r="A88" t="str">
            <v xml:space="preserve">ZPC NR-12 - Alfarràs - INT </v>
          </cell>
          <cell r="B88" t="str">
            <v>Alfarràs, Almenar, Ivars de Noguera, Algerri, Albesa, Alguaire, La Portella</v>
          </cell>
        </row>
        <row r="89">
          <cell r="A89" t="str">
            <v>ZPC SE-01 - Domini Segre - SALM</v>
          </cell>
          <cell r="B89" t="str">
            <v>La Seu d'Urgell, Organyà, Martinet, Bellver, Puigcerdà</v>
          </cell>
        </row>
        <row r="90">
          <cell r="A90" t="str">
            <v>ZPC SE-01 - Domini Segre - SALM, ZLLSM-SE-19 - Segre - Noves de Segre</v>
          </cell>
          <cell r="B90" t="str">
            <v>Seu d'Urgell, Organyà, Martinet, Bellver, Puigcerdà, Ribera d'Urgellet, Valls d'Aguilar</v>
          </cell>
        </row>
        <row r="91">
          <cell r="A91" t="str">
            <v>ZPC SE-07 - Embassament d'Oliana - CIP</v>
          </cell>
          <cell r="B91" t="str">
            <v>Coll de Nargó, Peramola, Oliana</v>
          </cell>
        </row>
        <row r="92">
          <cell r="A92" t="str">
            <v xml:space="preserve">ZPC SE-07 - Embassament d'Oliana - CIP, ZPC SE-09 - Embassament de Rialb - CIP </v>
          </cell>
          <cell r="B92" t="str">
            <v>Coll de Nargó, Peramola, Oliana, Tiurana, Bassella, La Baronia de Rialb</v>
          </cell>
        </row>
        <row r="93">
          <cell r="A93" t="str">
            <v>ZPC SE-07 - Embassament d'Oliana - CIP, ZPC TE-12 - Embassament de Sau - CIP</v>
          </cell>
          <cell r="B93" t="str">
            <v>Vilanova S., Tavertet, Masies R., Coll N-, Peramola, Oliana, Tiurana, Bassella, Baronia R.</v>
          </cell>
        </row>
        <row r="94">
          <cell r="A94" t="str">
            <v xml:space="preserve">ZPC SE-09 - Embassament de Rialb - CIP </v>
          </cell>
          <cell r="B94" t="str">
            <v>Tiurana, Bassella, La Baronia de Rialb</v>
          </cell>
        </row>
        <row r="95">
          <cell r="A95" t="str">
            <v>ZPC SE-12 - Ponts - INT</v>
          </cell>
          <cell r="B95" t="str">
            <v>Ponts, La Baronia de Rialb</v>
          </cell>
        </row>
        <row r="96">
          <cell r="A96" t="str">
            <v xml:space="preserve">ZPC SE-13 - Alòs de Balaguer - INT </v>
          </cell>
          <cell r="B96" t="str">
            <v>Alòs de Balaguer</v>
          </cell>
        </row>
        <row r="97">
          <cell r="A97" t="str">
            <v xml:space="preserve">ZPC SE-16 - Embassament de Sant Llorenç de Montgai - CIP </v>
          </cell>
          <cell r="B97" t="str">
            <v>Camarasa</v>
          </cell>
        </row>
        <row r="98">
          <cell r="A98" t="str">
            <v xml:space="preserve">ZPC SE-17 - Balaguer - Molí del Compte - CIP </v>
          </cell>
          <cell r="B98" t="str">
            <v>Balaguer, Os de Balaguer</v>
          </cell>
        </row>
        <row r="99">
          <cell r="A99" t="str">
            <v>ZPC SE-19 - Utxesa - Torres de Segre - CIP</v>
          </cell>
          <cell r="B99" t="str">
            <v>Torres de Segre, Soses</v>
          </cell>
        </row>
        <row r="100">
          <cell r="A100" t="str">
            <v xml:space="preserve">ZPC SE-19 - Utxesa - Torres de Segre - CIP, Privades S2 - Badina de Seròs </v>
          </cell>
          <cell r="B100" t="str">
            <v>Torres de Segre, Soses, Seròs</v>
          </cell>
        </row>
        <row r="101">
          <cell r="A101" t="str">
            <v>ZPC SE-19 - Utxesa - Torres de Segre - CIP, ZPC SE-07 - Embassament d'Oliana - CIP</v>
          </cell>
          <cell r="B101" t="str">
            <v>Torres de Segre, Soses, Coll de Nargó, Peramola, Oliana</v>
          </cell>
        </row>
        <row r="102">
          <cell r="A102" t="str">
            <v xml:space="preserve">ZPC SE-20 - Aitona - CIP </v>
          </cell>
          <cell r="B102" t="str">
            <v>Aitona</v>
          </cell>
        </row>
        <row r="103">
          <cell r="A103" t="str">
            <v xml:space="preserve">ZPC SE-21 - Seròs - CIP </v>
          </cell>
          <cell r="B103" t="str">
            <v>Seròs</v>
          </cell>
        </row>
        <row r="104">
          <cell r="A104" t="str">
            <v>ZPC SE-22 - Lleida - CIP</v>
          </cell>
          <cell r="B104" t="str">
            <v>Lleida</v>
          </cell>
        </row>
        <row r="105">
          <cell r="A105" t="str">
            <v xml:space="preserve">ZPC TE-09 - Ripoll - Campdevànol - SALM </v>
          </cell>
          <cell r="B105" t="str">
            <v>Ripoll, Campdevànol, Les Llosses, Santa Maria de Besora</v>
          </cell>
        </row>
        <row r="106">
          <cell r="A106" t="str">
            <v xml:space="preserve">ZPC TE-11 - Ter - Sant Quirze de Besora - CIP </v>
          </cell>
          <cell r="B106" t="str">
            <v>Sant Quirze de Besora, Oris, Sant Vicenç de Torelló</v>
          </cell>
        </row>
        <row r="107">
          <cell r="A107" t="str">
            <v>ZPC TE-11 - Ter - Sant Quirze de Besora - CIP, ZPC TE-12 - Embassament de Sau - CIP, ZPC TE-20 - Manlleu - Roda de Ter - CIP</v>
          </cell>
          <cell r="B107" t="str">
            <v>Sant Quirze de Besora, Vilanova de Sau, Roda de Ter, Manlleu, Torelló</v>
          </cell>
        </row>
        <row r="108">
          <cell r="A108" t="str">
            <v>ZPC TE-11 - Ter - Sant Quirze de Besora - CIP, ZPC TE-20 - Manlleu - Roda de Ter - CIP</v>
          </cell>
          <cell r="B108" t="str">
            <v>Sant Quirze de Besora, Roda de Ter, Manlleu, Torelló</v>
          </cell>
        </row>
        <row r="109">
          <cell r="A109" t="str">
            <v>ZPC TE-12 - Embassament de Sau - CIP</v>
          </cell>
          <cell r="B109" t="str">
            <v>Vilanova de Sau, Tavertet, Les Masies de Roda</v>
          </cell>
        </row>
        <row r="110">
          <cell r="A110" t="str">
            <v>ZPC TE-12 - Embassament de Sau - CIP, ZPC TE-20 - Manlleu - Roda de Ter - CIP</v>
          </cell>
          <cell r="B110" t="str">
            <v>Vilanova Sau, Tavertet, Masies Roda, Manlleu, Roda Ter, Gurb, Masies Voltegrà</v>
          </cell>
        </row>
        <row r="111">
          <cell r="A111" t="str">
            <v>ZPC TE-12 - Embassament de Sau - CIP, ZPC TE-20 - Manlleu - Roda de Ter - CIP, ZPC TE-21 - Torelló - CIP</v>
          </cell>
          <cell r="B111" t="str">
            <v>V. Sau, Tavertet, M. Roda, Manlleu, Roda Ter, Gurb, M. Voltegrà, Torelló, S.V. Torelló, Oris, S.Q. Besora</v>
          </cell>
        </row>
        <row r="112">
          <cell r="A112" t="str">
            <v xml:space="preserve">ZPC TE-13 - Viladrau - Sant Segimon - SALM </v>
          </cell>
          <cell r="B112" t="str">
            <v>Viladrau</v>
          </cell>
        </row>
        <row r="113">
          <cell r="A113" t="str">
            <v xml:space="preserve">ZPC TE-15 - Anglès - El Pasteral - INT </v>
          </cell>
          <cell r="B113" t="str">
            <v>La Cellera de Ter, Anglès</v>
          </cell>
        </row>
        <row r="114">
          <cell r="A114" t="str">
            <v xml:space="preserve">ZPC TE-19 - Estany de Banyoles - CIP </v>
          </cell>
          <cell r="B114" t="str">
            <v>Banyoles</v>
          </cell>
        </row>
        <row r="115">
          <cell r="A115" t="str">
            <v>ZPC TE-20 - Manlleu - Roda de Ter - CIP</v>
          </cell>
          <cell r="B115" t="str">
            <v>Manlleu, Roda Ter, Gurb, Masies Roda, Masies Voltegrà</v>
          </cell>
        </row>
        <row r="116">
          <cell r="A116" t="str">
            <v>ZPC TE-20 - Manlleu - Roda de Ter - CIP, ZPC TE-21 - Torelló - CIP</v>
          </cell>
          <cell r="B116" t="str">
            <v>Manlleu, Roda Ter, Gurb, Masies Roda, Masies Voltegrà, Torelló, S. V. Torelló, Oris, S.Q. Besora</v>
          </cell>
        </row>
        <row r="117">
          <cell r="A117" t="str">
            <v>ZPC TE-21 - Torelló - CIP</v>
          </cell>
          <cell r="B117" t="str">
            <v>Masies Voltegrà, Torelló, S. Vicenç Torelló, Oris, S. Quirze Besora</v>
          </cell>
        </row>
        <row r="118">
          <cell r="A118" t="str">
            <v>ZPC TO-01 - Tordera - SALM</v>
          </cell>
          <cell r="B118" t="str">
            <v>Montseny, Fogars de Montclùs, Sant Esteve de Palautordera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INENTAL"/>
      <sheetName val="MARÍTIMA"/>
      <sheetName val="Datos"/>
      <sheetName val="Municipis"/>
    </sheetNames>
    <sheetDataSet>
      <sheetData sheetId="0" refreshError="1"/>
      <sheetData sheetId="1" refreshError="1"/>
      <sheetData sheetId="2" refreshError="1"/>
      <sheetData sheetId="3" refreshError="1">
        <row r="2">
          <cell r="D2" t="str">
            <v>Aigües exteriors des de la Marina del Port d'Aro</v>
          </cell>
          <cell r="E2" t="str">
            <v>Castell-Platja d'Aro</v>
          </cell>
          <cell r="F2" t="str">
            <v>http://www.icc.cat/vissir3/index.html?L0vj7khJo</v>
          </cell>
        </row>
        <row r="3">
          <cell r="D3" t="str">
            <v>Aigües exteriors des de Tossa de Mar</v>
          </cell>
          <cell r="E3" t="str">
            <v>Tossa de Mar</v>
          </cell>
          <cell r="F3" t="str">
            <v>http://www.icc.cat/vissir3/index.html?xGHZFrnnF</v>
          </cell>
        </row>
        <row r="4">
          <cell r="D4" t="str">
            <v>Aigües exteriors des del port de Cambrils</v>
          </cell>
          <cell r="E4" t="str">
            <v>Cambrils</v>
          </cell>
          <cell r="F4" t="str">
            <v>http://www.icc.cat/vissir3/index.html?g9c4lWojo</v>
          </cell>
        </row>
        <row r="5">
          <cell r="D5" t="str">
            <v>Aigues exteriors des del port de l'Ampolla</v>
          </cell>
          <cell r="E5" t="str">
            <v>L'Ampolla</v>
          </cell>
          <cell r="F5" t="str">
            <v>http://www.icc.cat/vissir3/index.html?lUOwyfZtV</v>
          </cell>
        </row>
        <row r="6">
          <cell r="D6" t="str">
            <v>Aigües exteriors des del port de l'Escala</v>
          </cell>
          <cell r="E6" t="str">
            <v>L'Escala</v>
          </cell>
          <cell r="F6" t="str">
            <v>http://www.icc.cat/vissir3/index.html?ArwSBXQJq</v>
          </cell>
        </row>
        <row r="7">
          <cell r="D7" t="str">
            <v>Aigües exteriors des del port de l'Hospitalet de l'Infant</v>
          </cell>
          <cell r="E7" t="str">
            <v>Vandellòs i l'Hospitalet de l'Infant</v>
          </cell>
          <cell r="F7" t="str">
            <v>http://www.icc.cat/vissir3/index.html?FL0MYHmX0</v>
          </cell>
        </row>
        <row r="8">
          <cell r="D8" t="str">
            <v>Aigües exteriors des del port de Premià</v>
          </cell>
          <cell r="E8" t="str">
            <v>Premià de Mar</v>
          </cell>
          <cell r="F8" t="str">
            <v>http://www.icc.cat/vissir3/index.html?0TH972zI7</v>
          </cell>
        </row>
        <row r="9">
          <cell r="D9" t="str">
            <v>Aigües exteriors des del port de Roses</v>
          </cell>
          <cell r="E9" t="str">
            <v>Roses</v>
          </cell>
          <cell r="F9" t="str">
            <v>http://www.icc.cat/vissir3/index.html?ZG6LNs5YD</v>
          </cell>
        </row>
        <row r="10">
          <cell r="D10" t="str">
            <v>Aigües exteriors des del port de Sant Feliu de Guíxols</v>
          </cell>
          <cell r="E10" t="str">
            <v>Sant Feliu de Guíxols</v>
          </cell>
          <cell r="F10" t="str">
            <v>http://www.icc.cat/vissir3/index.html?8FtmRuS5O</v>
          </cell>
        </row>
        <row r="11">
          <cell r="D11" t="str">
            <v>Aigues exteriors entre Palamós i Tossa de Mar</v>
          </cell>
          <cell r="E11" t="str">
            <v>Palamós, Tossa de Mar</v>
          </cell>
          <cell r="F11" t="str">
            <v>http://www.icc.cat/vissir3/index.html?z1zsoxSSt</v>
          </cell>
        </row>
        <row r="12">
          <cell r="D12" t="str">
            <v>Cala Banys</v>
          </cell>
          <cell r="E12" t="str">
            <v>Lloret de Mar</v>
          </cell>
          <cell r="F12" t="str">
            <v>http://www.icc.cat/vissir3/index.html?emsjFjMwY</v>
          </cell>
        </row>
        <row r="13">
          <cell r="D13" t="str">
            <v>Caleta d'en Trons</v>
          </cell>
          <cell r="E13" t="str">
            <v>Lloret de Mar</v>
          </cell>
          <cell r="F13" t="str">
            <v>http://www.icc.cat/vissir3/index.html?CVlCpR8Jn</v>
          </cell>
        </row>
        <row r="14">
          <cell r="D14" t="str">
            <v>De 5 a 12 milles des del port d'Arenys</v>
          </cell>
          <cell r="E14" t="str">
            <v>Arenys de Mar</v>
          </cell>
          <cell r="F14" t="str">
            <v>http://www.icc.cat/vissir3/index.html?tFBCVDeGW</v>
          </cell>
        </row>
        <row r="15">
          <cell r="D15" t="str">
            <v>De 5 a 12 milles des del port de Badalona</v>
          </cell>
          <cell r="E15" t="str">
            <v>Badalona</v>
          </cell>
          <cell r="F15" t="str">
            <v>http://www.icc.cat/vissir3/index.html?5GIPF5d7c</v>
          </cell>
        </row>
        <row r="16">
          <cell r="D16" t="str">
            <v>De 5 a 12 milles des del port de Premià</v>
          </cell>
          <cell r="E16" t="str">
            <v>Premià de Mar</v>
          </cell>
          <cell r="F16" t="str">
            <v>http://www.icc.cat/vissir3/index.html?WO5kUuthr</v>
          </cell>
        </row>
        <row r="17">
          <cell r="D17" t="str">
            <v>De 5 a 12 milles des del port de Sant Feliu de Guíxols</v>
          </cell>
          <cell r="E17" t="str">
            <v>Sant Feliu de Guíxols</v>
          </cell>
          <cell r="F17" t="str">
            <v>http://www.icc.cat/vissir3/index.html?VYz84thmr</v>
          </cell>
        </row>
        <row r="18">
          <cell r="D18" t="str">
            <v>De 5 a 12 milles des del port de Vilanova i la Geltrú</v>
          </cell>
          <cell r="E18" t="str">
            <v>Vilanova i la Geltrú</v>
          </cell>
          <cell r="F18" t="str">
            <v>http://www.icc.cat/vissir3/index.html?h3QOoYZvy</v>
          </cell>
        </row>
        <row r="19">
          <cell r="D19" t="str">
            <v>Fins a 12 milles del port de Llançà exclòs Parc Natural del Cap de Creus</v>
          </cell>
          <cell r="E19" t="str">
            <v>Llançà</v>
          </cell>
          <cell r="F19" t="str">
            <v>http://www.icc.cat/vissir3/index.html?1AFnrjYJO</v>
          </cell>
        </row>
        <row r="20">
          <cell r="D20" t="str">
            <v>Fins a 5 milles de la platja de Castelldefels</v>
          </cell>
          <cell r="E20" t="str">
            <v>Castelldefels</v>
          </cell>
          <cell r="F20" t="str">
            <v>http://www.icc.cat/vissir3/index.html?0y4IiWi8e</v>
          </cell>
        </row>
        <row r="21">
          <cell r="D21" t="str">
            <v>Fins a 5 milles de la platja de la Marquesa</v>
          </cell>
          <cell r="E21" t="str">
            <v>Deltebre</v>
          </cell>
          <cell r="F21" t="str">
            <v>http://www.icc.cat/vissir3/index.html?Oc8oICq6W</v>
          </cell>
        </row>
        <row r="22">
          <cell r="D22" t="str">
            <v>Fins a 5 milles de la platja de Salionç</v>
          </cell>
          <cell r="E22" t="str">
            <v>Tossa de Mar</v>
          </cell>
          <cell r="F22" t="str">
            <v>http://www.icc.cat/vissir3/index.html?QPereLAVZ</v>
          </cell>
        </row>
        <row r="23">
          <cell r="D23" t="str">
            <v>Fins a 5 milles de la platja del Prat</v>
          </cell>
          <cell r="E23" t="str">
            <v>El Prat de Llobregat</v>
          </cell>
          <cell r="F23" t="str">
            <v>http://www.icc.cat/vissir3/index.html?6HuL8Ycw7</v>
          </cell>
        </row>
        <row r="24">
          <cell r="D24" t="str">
            <v>Fins a 5 milles de Tossa de Mar</v>
          </cell>
          <cell r="E24" t="str">
            <v>Tossa de Mar</v>
          </cell>
          <cell r="F24" t="str">
            <v>http://www.icc.cat/vissir3/index.html?lniHQQRTi</v>
          </cell>
        </row>
        <row r="25">
          <cell r="D25" t="str">
            <v>Fins a 5 milles del port d'Arenys</v>
          </cell>
          <cell r="E25" t="str">
            <v>Arenys de Mar</v>
          </cell>
          <cell r="F25" t="str">
            <v>http://www.icc.cat/vissir3/index.html?5JmT7Vxyr</v>
          </cell>
        </row>
        <row r="26">
          <cell r="D26" t="str">
            <v>Fins a 5 milles del port d'Aro</v>
          </cell>
          <cell r="E26" t="str">
            <v>Castell-Platja d'Aro</v>
          </cell>
          <cell r="F26" t="str">
            <v>http://www.icc.cat/vissir3/index.html?7RFeP6mIv</v>
          </cell>
        </row>
        <row r="27">
          <cell r="D27" t="str">
            <v>Fins a 5 milles del port de Badalona</v>
          </cell>
          <cell r="E27" t="str">
            <v>Badalona</v>
          </cell>
          <cell r="F27" t="str">
            <v>http://www.icc.cat/vissir3/index.html?PnUOISCvp</v>
          </cell>
        </row>
        <row r="28">
          <cell r="D28" t="str">
            <v>Fins a 5 milles del port de Coma-ruga exclosa Reserva Marina Masia Blanca</v>
          </cell>
          <cell r="E28" t="str">
            <v>El Vendrell</v>
          </cell>
          <cell r="F28" t="str">
            <v>http://www.icc.cat/vissir3/index.html?sctjSZyIV</v>
          </cell>
        </row>
        <row r="29">
          <cell r="D29" t="str">
            <v>Fins a 5 milles del port de Garraf</v>
          </cell>
          <cell r="E29" t="str">
            <v>Sitges</v>
          </cell>
          <cell r="F29" t="str">
            <v>http://www.icc.cat/vissir3/index.html?CaOcFbxQE</v>
          </cell>
        </row>
        <row r="30">
          <cell r="D30" t="str">
            <v>Fins a 5 milles del port de la Ginesta</v>
          </cell>
          <cell r="E30" t="str">
            <v>Sitges</v>
          </cell>
          <cell r="F30" t="str">
            <v>http://www.icc.cat/vissir3/index.html?QLg6XnfLc</v>
          </cell>
        </row>
        <row r="31">
          <cell r="D31" t="str">
            <v>Fins a 5 milles del port de l'Escala</v>
          </cell>
          <cell r="E31" t="str">
            <v>L'Escala</v>
          </cell>
          <cell r="F31" t="str">
            <v>http://www.icc.cat/vissir3/index.html?EeWESY4PD</v>
          </cell>
        </row>
        <row r="32">
          <cell r="D32" t="str">
            <v>Fins a 5 milles del port de l'Hospitalet de l'Infant</v>
          </cell>
          <cell r="E32" t="str">
            <v>Vandellòs i l'Hospitalet de l'Infant</v>
          </cell>
          <cell r="F32" t="str">
            <v>http://www.icc.cat/vissir3/index.html?zfKLBHYah</v>
          </cell>
        </row>
        <row r="33">
          <cell r="D33" t="str">
            <v>Fins a 5 milles del port de Mataró</v>
          </cell>
          <cell r="E33" t="str">
            <v>Mataró</v>
          </cell>
          <cell r="F33" t="str">
            <v>http://www.icc.cat/vissir3/index.html?Qm1qhn3Hs</v>
          </cell>
        </row>
        <row r="34">
          <cell r="D34" t="str">
            <v>Fins a 5 milles del port de Palamós</v>
          </cell>
          <cell r="E34" t="str">
            <v>Palamós</v>
          </cell>
          <cell r="F34" t="str">
            <v>http://www.icc.cat/vissir3/index.html?ltEfjUemD</v>
          </cell>
        </row>
        <row r="35">
          <cell r="D35" t="str">
            <v>Fins a 5 milles del port de Premià</v>
          </cell>
          <cell r="E35" t="str">
            <v>Premià de Mar</v>
          </cell>
          <cell r="F35" t="str">
            <v>http://www.icc.cat/vissir3/index.html?vfwNP54BM</v>
          </cell>
        </row>
        <row r="36">
          <cell r="D36" t="str">
            <v>Fins a 5 milles del port de Riumar-Deltebre</v>
          </cell>
          <cell r="E36" t="str">
            <v>Deltebre</v>
          </cell>
          <cell r="F36" t="str">
            <v>http://www.icc.cat/vissir3/index.html?6Sa94WGKG</v>
          </cell>
        </row>
        <row r="37">
          <cell r="D37" t="str">
            <v>Fins a 5 milles del port de Roses</v>
          </cell>
          <cell r="E37" t="str">
            <v>Roses</v>
          </cell>
          <cell r="F37" t="str">
            <v>http://www.icc.cat/vissir3/index.html?K2qaf2uWB</v>
          </cell>
        </row>
        <row r="38">
          <cell r="D38" t="str">
            <v>Fins a 5 milles del port de Sant Feliu de Guíxols</v>
          </cell>
          <cell r="E38" t="str">
            <v>Sant Feliu de Guíxols</v>
          </cell>
          <cell r="F38" t="str">
            <v>http://www.icc.cat/vissir3/index.html?GYbMmf3pU</v>
          </cell>
        </row>
        <row r="39">
          <cell r="D39" t="str">
            <v>Fins a 5 milles del port de Tarragona</v>
          </cell>
          <cell r="E39" t="str">
            <v>Tarragona</v>
          </cell>
          <cell r="F39" t="str">
            <v>http://www.icc.cat/vissir3/index.html?38IsUxT6V</v>
          </cell>
        </row>
        <row r="40">
          <cell r="D40" t="str">
            <v>Fins a 5 milles del port de Torredembarra</v>
          </cell>
          <cell r="E40" t="str">
            <v>Torredembarra</v>
          </cell>
          <cell r="F40" t="str">
            <v>http://www.icc.cat/vissir3/index.html?rqOMjWCB7</v>
          </cell>
        </row>
        <row r="41">
          <cell r="D41" t="str">
            <v>Fins a 5 milles del port de Vilanova i la Geltrú</v>
          </cell>
          <cell r="E41" t="str">
            <v>Vilanova i la Geltrú</v>
          </cell>
          <cell r="F41" t="str">
            <v>http://www.icc.cat/vissir3/index.html?N7iOh9YNx</v>
          </cell>
        </row>
        <row r="42">
          <cell r="D42" t="str">
            <v>Fins a 5 milles del port del Masnou</v>
          </cell>
          <cell r="E42" t="str">
            <v>El Masnou</v>
          </cell>
          <cell r="F42" t="str">
            <v>http://www.icc.cat/vissir3/index.html?5LRZEBJbw</v>
          </cell>
        </row>
        <row r="43">
          <cell r="D43" t="str">
            <v>Fins a 5 milles del port Fòrum</v>
          </cell>
          <cell r="E43" t="str">
            <v>Barcelona</v>
          </cell>
          <cell r="F43" t="str">
            <v>http://www.icc.cat/vissir3/index.html?Bt2ndYSYs</v>
          </cell>
        </row>
        <row r="44">
          <cell r="D44" t="str">
            <v>Fins a 5 milles del port Vell de Barcelona</v>
          </cell>
          <cell r="E44" t="str">
            <v>Barcelona</v>
          </cell>
          <cell r="F44" t="str">
            <v>http://www.icc.cat/vissir3/index.html?gsU3u2hB9</v>
          </cell>
        </row>
        <row r="45">
          <cell r="D45" t="str">
            <v>Fins a 5 milles entre Sant Feliu de Guíxols i Tossa de Mar</v>
          </cell>
          <cell r="E45" t="str">
            <v>Sant Feliu de Guíxols, Tossa de Mar</v>
          </cell>
          <cell r="F45" t="str">
            <v>http://www.icc.cat/vissir3/index.html?5auJYmqRy</v>
          </cell>
        </row>
        <row r="46">
          <cell r="D46" t="str">
            <v>Passeig marítim de Sant Andreu de Llavaneres</v>
          </cell>
          <cell r="E46" t="str">
            <v>Sant Andreu de Llavaneres</v>
          </cell>
          <cell r="F46" t="str">
            <v>http://www.icc.cat/vissir3/index.html?Ov1P6shCJ</v>
          </cell>
        </row>
        <row r="47">
          <cell r="D47" t="str">
            <v>Plajta Gran de Calella - Platja de la Riera</v>
          </cell>
          <cell r="E47" t="str">
            <v>Calella, Pineda de Mar</v>
          </cell>
          <cell r="F47" t="str">
            <v>http://www.icc.cat/vissir3/index.html?LQ1KdYNvb</v>
          </cell>
        </row>
        <row r="48">
          <cell r="D48" t="str">
            <v>Plata de les Cases d'Alcanar</v>
          </cell>
          <cell r="E48" t="str">
            <v>Alcanar</v>
          </cell>
          <cell r="F48" t="str">
            <v>http://www.icc.cat/vissir3/index.html?YfiBcH69o</v>
          </cell>
        </row>
        <row r="49">
          <cell r="D49" t="str">
            <v>Platges de Llevant, Nova Mar Bella, Mar Bella, Bogatell i Nova Icària</v>
          </cell>
          <cell r="E49" t="str">
            <v>Barcelona</v>
          </cell>
          <cell r="F49" t="str">
            <v>http://www.icc.cat/vissir3/index.html?d4EZXBcOo</v>
          </cell>
        </row>
        <row r="50">
          <cell r="D50" t="str">
            <v>Platges de Santa Margarida, del Salatar, del Rastell, Nova i de la Punta</v>
          </cell>
          <cell r="E50" t="str">
            <v>Roses</v>
          </cell>
          <cell r="F50" t="str">
            <v>http://www.icc.cat/vissir3/index.html?TMChJVa8b</v>
          </cell>
        </row>
        <row r="51">
          <cell r="D51" t="str">
            <v>Platgeta de Sant Gervasi - l'Aiguadolç</v>
          </cell>
          <cell r="E51" t="str">
            <v>Vilanova i la Geltrú</v>
          </cell>
          <cell r="F51" t="str">
            <v>http://www.icc.cat/vissir3/index.html?OXNN5tmmG</v>
          </cell>
        </row>
        <row r="52">
          <cell r="D52" t="str">
            <v>Platja Cala de Giverola</v>
          </cell>
          <cell r="E52" t="str">
            <v>Tossa de Mar</v>
          </cell>
          <cell r="F52" t="str">
            <v>http://www.icc.cat/vissir3/index.html?L1qFiYLov</v>
          </cell>
        </row>
        <row r="53">
          <cell r="D53" t="str">
            <v>Platja d'Adarró</v>
          </cell>
          <cell r="E53" t="str">
            <v>Vilanova i la Geltrú</v>
          </cell>
          <cell r="F53" t="str">
            <v>http://www.icc.cat/vissir3/index.html?n5WQNmNDh</v>
          </cell>
        </row>
        <row r="54">
          <cell r="D54" t="str">
            <v>Platja d'Altafulla</v>
          </cell>
          <cell r="E54" t="str">
            <v>Altafulla, Tarragona</v>
          </cell>
          <cell r="F54" t="str">
            <v>http://www.icc.cat/vissir3/index.html?IihhIGW7q</v>
          </cell>
        </row>
        <row r="55">
          <cell r="D55" t="str">
            <v>Platja d'Arenys o de la Picòrdia</v>
          </cell>
          <cell r="E55" t="str">
            <v>Arenys de Mar</v>
          </cell>
          <cell r="F55" t="str">
            <v>http://www.icc.cat/vissir3/index.html?NX1cGZtk7</v>
          </cell>
        </row>
        <row r="56">
          <cell r="D56" t="str">
            <v>Platja de Badalona o de l'Estació</v>
          </cell>
          <cell r="E56" t="str">
            <v>Badalona</v>
          </cell>
          <cell r="F56" t="str">
            <v>http://www.icc.cat/vissir3/index.html?vhFrVhBg0</v>
          </cell>
        </row>
        <row r="57">
          <cell r="D57" t="str">
            <v>Platja de Baix a Mar o del Barri Martítim</v>
          </cell>
          <cell r="E57" t="str">
            <v>Torredembarra</v>
          </cell>
          <cell r="F57" t="str">
            <v>http://www.icc.cat/vissir3/index.html?HtcLyUitQ</v>
          </cell>
        </row>
        <row r="58">
          <cell r="D58" t="str">
            <v>Platja de Bellamar</v>
          </cell>
          <cell r="E58" t="str">
            <v>Premià de Mar</v>
          </cell>
          <cell r="F58" t="str">
            <v>http://www.icc.cat/vissir3/index.html?c8e6dxBUQ</v>
          </cell>
        </row>
        <row r="59">
          <cell r="D59" t="str">
            <v>Platja de Berà</v>
          </cell>
          <cell r="E59" t="str">
            <v>Roda de Barà</v>
          </cell>
          <cell r="F59" t="str">
            <v>http://www.icc.cat/vissir3/index.html?XM0t8RiyC</v>
          </cell>
        </row>
        <row r="60">
          <cell r="D60" t="str">
            <v>Platja de Berà - Platja de Cal Guinovart</v>
          </cell>
          <cell r="E60" t="str">
            <v>Roda de Barà</v>
          </cell>
          <cell r="F60" t="str">
            <v>http://www.icc.cat/vissir3/index.html?kI2pZORHI</v>
          </cell>
        </row>
        <row r="61">
          <cell r="D61" t="str">
            <v>Platja de Blanes</v>
          </cell>
          <cell r="E61" t="str">
            <v>Blanes</v>
          </cell>
          <cell r="F61" t="str">
            <v>http://www.icc.cat/vissir3/index.html?GkMIoCrrg</v>
          </cell>
        </row>
        <row r="62">
          <cell r="D62" t="str">
            <v>Platja de Blanes - Platja de s'Abanell</v>
          </cell>
          <cell r="E62" t="str">
            <v>Blanes</v>
          </cell>
          <cell r="F62" t="str">
            <v>http://www.icc.cat/vissir3/index.html?PCAXClJGg</v>
          </cell>
        </row>
        <row r="63">
          <cell r="D63" t="str">
            <v>Platja de Cabrera</v>
          </cell>
          <cell r="E63" t="str">
            <v>Cabrera de Mar</v>
          </cell>
          <cell r="F63" t="str">
            <v>http://www.icc.cat/vissir3/index.html?cvSHKHXKH</v>
          </cell>
        </row>
        <row r="64">
          <cell r="D64" t="str">
            <v>Platja de Cal Guinovart</v>
          </cell>
          <cell r="E64" t="str">
            <v>Roda de Barà</v>
          </cell>
          <cell r="F64" t="str">
            <v>http://www.icc.cat/vissir3/index.html?XDxjjaMzV</v>
          </cell>
        </row>
        <row r="65">
          <cell r="D65" t="str">
            <v>Platja de Cala Rovira</v>
          </cell>
          <cell r="E65" t="str">
            <v>Castell-Platja d'Aro</v>
          </cell>
          <cell r="F65" t="str">
            <v>http://www.icc.cat/vissir3/index.html?VVCNND3iL</v>
          </cell>
        </row>
        <row r="66">
          <cell r="D66" t="str">
            <v>Platja de Calafell</v>
          </cell>
          <cell r="E66" t="str">
            <v>Calafell</v>
          </cell>
          <cell r="F66" t="str">
            <v>http://www.icc.cat/vissir3/index.html?fzGqiYpwM</v>
          </cell>
        </row>
        <row r="67">
          <cell r="D67" t="str">
            <v>Platja de Calafell - Platja de Segur</v>
          </cell>
          <cell r="E67" t="str">
            <v>Calafell</v>
          </cell>
          <cell r="F67" t="str">
            <v>http://www.icc.cat/vissir3/index.html?ENgexb14E</v>
          </cell>
        </row>
        <row r="68">
          <cell r="D68" t="str">
            <v>Platja de Can Comes</v>
          </cell>
          <cell r="E68" t="str">
            <v>Castelló d'Empúries</v>
          </cell>
          <cell r="F68" t="str">
            <v>http://www.icc.cat/vissir3/index.html?OwSECj3L7</v>
          </cell>
        </row>
        <row r="69">
          <cell r="D69" t="str">
            <v>Platja de Can Villar</v>
          </cell>
          <cell r="E69" t="str">
            <v>Sant Pol de Mar</v>
          </cell>
          <cell r="F69" t="str">
            <v>http://www.icc.cat/vissir3/index.html?BXpLXoQ6h</v>
          </cell>
        </row>
        <row r="70">
          <cell r="D70" t="str">
            <v>Platja de Canet</v>
          </cell>
          <cell r="E70" t="str">
            <v>Canet de Mar</v>
          </cell>
          <cell r="F70" t="str">
            <v>http://www.icc.cat/vissir3/index.html?Oz0S5d0nK</v>
          </cell>
        </row>
        <row r="71">
          <cell r="D71" t="str">
            <v>Platja de Canet - Platja del Cavaió d'Arenys de Mar</v>
          </cell>
          <cell r="E71" t="str">
            <v>Canet de Mar, Arenys de Mar</v>
          </cell>
          <cell r="F71" t="str">
            <v>http://www.icc.cat/vissir3/index.html?JHX6W6mLG</v>
          </cell>
        </row>
        <row r="72">
          <cell r="D72" t="str">
            <v>Platja de Castell</v>
          </cell>
          <cell r="E72" t="str">
            <v>Palamós</v>
          </cell>
          <cell r="F72" t="str">
            <v>http://www.icc.cat/vissir3/index.html?PHWA4LB7t</v>
          </cell>
        </row>
        <row r="73">
          <cell r="D73" t="str">
            <v>Platja de Coma-ruga</v>
          </cell>
          <cell r="E73" t="str">
            <v>El Vendrell</v>
          </cell>
          <cell r="F73" t="str">
            <v>http://www.icc.cat/vissir3/index.html?sctjSZyIV</v>
          </cell>
        </row>
        <row r="74">
          <cell r="D74" t="str">
            <v>Platja de Coma-ruga - Platja de Sant Salvador</v>
          </cell>
          <cell r="E74" t="str">
            <v>El Vendrell</v>
          </cell>
          <cell r="F74" t="str">
            <v>http://www.icc.cat/vissir3/index.html?g1tUjYRZb</v>
          </cell>
        </row>
        <row r="75">
          <cell r="D75" t="str">
            <v>Platja de Covafumada o de les Botigues</v>
          </cell>
          <cell r="E75" t="str">
            <v>Sitges</v>
          </cell>
          <cell r="F75" t="str">
            <v>http://www.icc.cat/vissir3/index.html?3AtMsibEA</v>
          </cell>
        </row>
        <row r="76">
          <cell r="D76" t="str">
            <v>Platja de Creixell</v>
          </cell>
          <cell r="E76" t="str">
            <v>Creixell</v>
          </cell>
          <cell r="F76" t="str">
            <v>http://www.icc.cat/vissir3/index.html?7TxH4sOmv</v>
          </cell>
        </row>
        <row r="77">
          <cell r="D77" t="str">
            <v>Platja de Cristall de Mont-roig (Miami Platja)</v>
          </cell>
          <cell r="E77" t="str">
            <v>Mont-roig del Camp</v>
          </cell>
          <cell r="F77" t="str">
            <v>http://www.icc.cat/vissir3/index.html?0I86MEoqS</v>
          </cell>
        </row>
        <row r="78">
          <cell r="D78" t="str">
            <v>Platja de Fenals - Platja de Lloret (els Trajos)</v>
          </cell>
          <cell r="E78" t="str">
            <v>Lloret de Mar</v>
          </cell>
          <cell r="F78" t="str">
            <v>http://www.icc.cat/vissir3/index.html?0qGrbDJj9</v>
          </cell>
        </row>
        <row r="79">
          <cell r="D79" t="str">
            <v>Platja de Garbí - Platja Gran de Calella</v>
          </cell>
          <cell r="E79" t="str">
            <v>Calella</v>
          </cell>
          <cell r="F79" t="str">
            <v>http://www.icc.cat/vissir3/index.html?jIauVvgnM</v>
          </cell>
        </row>
        <row r="80">
          <cell r="D80" t="str">
            <v>Platja de Garbí - Platja Gran de Calella - Platja de la Riera - Platja dels Pins de Pineda</v>
          </cell>
          <cell r="E80" t="str">
            <v>Calella, Pineda de Mar</v>
          </cell>
          <cell r="F80" t="str">
            <v>http://www.icc.cat/vissir3/index.html?yCN1ZFs5Z</v>
          </cell>
        </row>
        <row r="81">
          <cell r="D81" t="str">
            <v>Platja de Garbí o del Far de Calella</v>
          </cell>
          <cell r="E81" t="str">
            <v>Calella</v>
          </cell>
          <cell r="F81" t="str">
            <v>http://www.icc.cat/vissir3/index.html?J5pXCJGYK</v>
          </cell>
        </row>
        <row r="82">
          <cell r="D82" t="str">
            <v>Platja de Garraf</v>
          </cell>
          <cell r="E82" t="str">
            <v>Sitges</v>
          </cell>
          <cell r="F82" t="str">
            <v>http://www.icc.cat/vissir3/index.html?pB29Ka6Rb</v>
          </cell>
        </row>
        <row r="83">
          <cell r="D83" t="str">
            <v>Platja de Gavà</v>
          </cell>
          <cell r="E83" t="str">
            <v>Gavà</v>
          </cell>
          <cell r="F83" t="str">
            <v>http://www.icc.cat/vissir3/index.html?5ec0mZgYN</v>
          </cell>
        </row>
        <row r="84">
          <cell r="D84" t="str">
            <v>Platja de Gavà - Platja de Castelldefels</v>
          </cell>
          <cell r="E84" t="str">
            <v>Gavà i Castelldefels</v>
          </cell>
          <cell r="F84" t="str">
            <v>http://www.icc.cat/vissir3/index.html?n3zTqcPGH</v>
          </cell>
        </row>
        <row r="85">
          <cell r="D85" t="str">
            <v>Platja de Grifeu</v>
          </cell>
          <cell r="E85" t="str">
            <v>Llancà</v>
          </cell>
          <cell r="F85" t="str">
            <v>http://www.icc.cat/vissir3/index.html?yEOApdO0T</v>
          </cell>
        </row>
        <row r="86">
          <cell r="D86" t="str">
            <v>Platja de la Barca Maria</v>
          </cell>
          <cell r="E86" t="str">
            <v>Badalona</v>
          </cell>
          <cell r="F86" t="str">
            <v>http://www.icc.cat/vissir3/index.html?44ubfV8HG</v>
          </cell>
        </row>
        <row r="87">
          <cell r="D87" t="str">
            <v>Platja de la Bassa d'Arena</v>
          </cell>
          <cell r="E87" t="str">
            <v>Deltebre</v>
          </cell>
          <cell r="F87" t="str">
            <v>http://www.icc.cat/vissir3/index.html?EQ9O4nTsN</v>
          </cell>
        </row>
        <row r="88">
          <cell r="D88" t="str">
            <v>Platja de la Conca</v>
          </cell>
          <cell r="E88" t="str">
            <v>Malgrat de Mar</v>
          </cell>
          <cell r="F88" t="str">
            <v>http://www.icc.cat/vissir3/index.html?KhFK5XAJd</v>
          </cell>
        </row>
        <row r="89">
          <cell r="D89" t="str">
            <v>Platja de la Conca - Platja de la Punta de la Tordera (Camí de la Pomereda)</v>
          </cell>
          <cell r="E89" t="str">
            <v>Malgrat de Mar</v>
          </cell>
          <cell r="F89" t="str">
            <v>http://www.icc.cat/vissir3/index.html?bzkK0j43R</v>
          </cell>
        </row>
        <row r="90">
          <cell r="D90" t="str">
            <v>Platja de la Descàrrega</v>
          </cell>
          <cell r="E90" t="str">
            <v>Premià de Mar</v>
          </cell>
          <cell r="F90" t="str">
            <v>http://www.icc.cat/vissir3/index.html?IbeBZEtDf</v>
          </cell>
        </row>
        <row r="91">
          <cell r="D91" t="str">
            <v>Platja de la Devesa</v>
          </cell>
          <cell r="E91" t="str">
            <v>Sant Pere Pescador</v>
          </cell>
          <cell r="F91" t="str">
            <v>http://www.icc.cat/vissir3/index.html?FvGDrMUQC</v>
          </cell>
        </row>
        <row r="92">
          <cell r="D92" t="str">
            <v>Platja de la Fonollera</v>
          </cell>
          <cell r="E92" t="str">
            <v>Torroella de Montgrí</v>
          </cell>
          <cell r="F92" t="str">
            <v>http://www.icc.cat/vissir3/index.html?Ror94WxMH</v>
          </cell>
        </row>
        <row r="93">
          <cell r="D93" t="str">
            <v>Platja de la Fonollera - Platja de la Gola del Ter</v>
          </cell>
          <cell r="E93" t="str">
            <v xml:space="preserve">Torroella de Montgrí </v>
          </cell>
          <cell r="F93" t="str">
            <v>http://www.icc.cat/vissir3/index.html?Pmx4car7f</v>
          </cell>
        </row>
        <row r="94">
          <cell r="D94" t="str">
            <v>Platja de la Fosca</v>
          </cell>
          <cell r="E94" t="str">
            <v>Palamós</v>
          </cell>
          <cell r="F94" t="str">
            <v>http://www.icc.cat/vissir3/index.html?R6ZOLXuRN</v>
          </cell>
        </row>
        <row r="95">
          <cell r="D95" t="str">
            <v>Platja de la Gola del Ter</v>
          </cell>
          <cell r="E95" t="str">
            <v xml:space="preserve">Torroella de Montgrí </v>
          </cell>
          <cell r="F95" t="str">
            <v>http://www.icc.cat/vissir3/index.html?sJ21Pza4v</v>
          </cell>
        </row>
        <row r="96">
          <cell r="D96" t="str">
            <v>Platja de la Mar Bella</v>
          </cell>
          <cell r="E96" t="str">
            <v>Barcelona</v>
          </cell>
          <cell r="F96" t="str">
            <v>http://www.icc.cat/vissir3/index.html?JeuXPEWbR</v>
          </cell>
        </row>
        <row r="97">
          <cell r="D97" t="str">
            <v>Platja de la Mar Bella - Platja del Bogatell</v>
          </cell>
          <cell r="E97" t="str">
            <v>Barcelona</v>
          </cell>
          <cell r="F97" t="str">
            <v>http://www.icc.cat/vissir3/index.html?ln4lxzp3c</v>
          </cell>
        </row>
        <row r="98">
          <cell r="D98" t="str">
            <v>Platja de la Mar Bella - Platja del Bogatell - Platga de la Nova Mar Bella</v>
          </cell>
          <cell r="E98" t="str">
            <v>Barcelona</v>
          </cell>
          <cell r="F98" t="str">
            <v>http://www.icc.cat/vissir3/index.html?Pe0flhKht</v>
          </cell>
        </row>
        <row r="99">
          <cell r="D99" t="str">
            <v>Platja de la Marquesa</v>
          </cell>
          <cell r="E99" t="str">
            <v>Deltebre</v>
          </cell>
          <cell r="F99" t="str">
            <v>http://www.icc.cat/vissir3/index.html?q9SM540bA</v>
          </cell>
        </row>
        <row r="100">
          <cell r="D100" t="str">
            <v>Platja de la Marquesa - Platja de la Bassa d'Arena</v>
          </cell>
          <cell r="E100" t="str">
            <v>Deltebre</v>
          </cell>
          <cell r="F100" t="str">
            <v>http://www.icc.cat/vissir3/index.html?ZNkZ4gHzP</v>
          </cell>
        </row>
        <row r="101">
          <cell r="D101" t="str">
            <v>Platja de la Móra</v>
          </cell>
          <cell r="E101" t="str">
            <v>Tarragona</v>
          </cell>
          <cell r="F101" t="str">
            <v>http://www.icc.cat/vissir3/index.html?zLTKiD22D</v>
          </cell>
        </row>
        <row r="102">
          <cell r="D102" t="str">
            <v>Platja de la Murtra de Sant Pol de Mar</v>
          </cell>
          <cell r="E102" t="str">
            <v>Sant Pol de Mar</v>
          </cell>
          <cell r="F102" t="str">
            <v>http://www.icc.cat/vissir3/index.html?XAUhBSRr8</v>
          </cell>
        </row>
        <row r="103">
          <cell r="D103" t="str">
            <v>Platja de la Murtra de Viladecans</v>
          </cell>
          <cell r="E103" t="str">
            <v>Viladecans</v>
          </cell>
          <cell r="F103" t="str">
            <v>http://www.icc.cat/vissir3/index.html?GdpeGaLwV</v>
          </cell>
        </row>
        <row r="104">
          <cell r="D104" t="str">
            <v>Platja de la Musclera</v>
          </cell>
          <cell r="E104" t="str">
            <v>Arenys de Mar</v>
          </cell>
          <cell r="F104" t="str">
            <v>http://www.icc.cat/vissir3/index.html?067EUE4Z0</v>
          </cell>
        </row>
        <row r="105">
          <cell r="D105" t="str">
            <v>Platja de la Nova Mar Bella - Platja del Bogatell</v>
          </cell>
          <cell r="E105" t="str">
            <v>Barcelona</v>
          </cell>
          <cell r="F105" t="str">
            <v>http://www.icc.cat/vissir3/index.html?LPpEWcvOF</v>
          </cell>
        </row>
        <row r="106">
          <cell r="D106" t="str">
            <v>Platja de la Paella</v>
          </cell>
          <cell r="E106" t="str">
            <v>Torredembarra</v>
          </cell>
          <cell r="F106" t="str">
            <v>http://www.icc.cat/vissir3/index.html?gbKT8Xo22</v>
          </cell>
        </row>
        <row r="107">
          <cell r="D107" t="str">
            <v>Platja de la Pineda de Castelldefels (Platja de les Palmeres)</v>
          </cell>
          <cell r="E107" t="str">
            <v>Castelldefels</v>
          </cell>
          <cell r="F107" t="str">
            <v>http://www.icc.cat/vissir3/index.html?TORZHkO7J</v>
          </cell>
        </row>
        <row r="108">
          <cell r="D108" t="str">
            <v>Platja de la Pineda de Viladecans</v>
          </cell>
          <cell r="E108" t="str">
            <v>Viladecans</v>
          </cell>
          <cell r="F108" t="str">
            <v>http://www.icc.cat/vissir3/index.html?y10IDfpHr</v>
          </cell>
        </row>
        <row r="109">
          <cell r="D109" t="str">
            <v>Platja de la Pineda de Viladecans - Platja de la Murtra de Viladecans</v>
          </cell>
          <cell r="E109" t="str">
            <v>Viladecans</v>
          </cell>
          <cell r="F109" t="str">
            <v>http://www.icc.cat/vissir3/index.html?PywJvEfdY</v>
          </cell>
        </row>
        <row r="110">
          <cell r="D110" t="str">
            <v>Platja de la Pineda de Vila-seca</v>
          </cell>
          <cell r="E110" t="str">
            <v>Vila-seca</v>
          </cell>
          <cell r="F110" t="str">
            <v>http://www.icc.cat/vissir3/index.html?ZVQsnkXjr</v>
          </cell>
        </row>
        <row r="111">
          <cell r="D111" t="str">
            <v>Platja de la Platja d'Aro</v>
          </cell>
          <cell r="E111" t="str">
            <v xml:space="preserve">Castell-Platja d'Aro </v>
          </cell>
          <cell r="F111" t="str">
            <v>http://www.icc.cat/vissir3/index.html?M8tGglC54</v>
          </cell>
        </row>
        <row r="112">
          <cell r="D112" t="str">
            <v>Platja de la Porquerola</v>
          </cell>
          <cell r="E112" t="str">
            <v>Mont-roig del Camp</v>
          </cell>
          <cell r="F112" t="str">
            <v>http://www.icc.cat/vissir3/index.html?c4Vz7U3mQ</v>
          </cell>
        </row>
        <row r="113">
          <cell r="D113" t="str">
            <v>Platja de la Punta de la Tordera (Camí de la Pomereda)</v>
          </cell>
          <cell r="E113" t="str">
            <v>Malgrat de Mar</v>
          </cell>
          <cell r="F113" t="str">
            <v>http://www.icc.cat/vissir3/index.html?KtapViY6X</v>
          </cell>
        </row>
        <row r="114">
          <cell r="D114" t="str">
            <v>Platja de la Ribera</v>
          </cell>
          <cell r="E114" t="str">
            <v>El Port de la Selva</v>
          </cell>
          <cell r="F114" t="str">
            <v>http://www.icc.cat/vissir3/index.html?rWQkNOrCh</v>
          </cell>
        </row>
        <row r="115">
          <cell r="D115" t="str">
            <v>Platja de la Riera - Platja del Pins (Platja de Pineda de Mar)</v>
          </cell>
          <cell r="E115" t="str">
            <v>Pineda de Mar</v>
          </cell>
          <cell r="F115" t="str">
            <v>http://www.icc.cat/vissir3/index.html?V6JD56POa</v>
          </cell>
        </row>
        <row r="116">
          <cell r="D116" t="str">
            <v>Platja de la Riera de Caldes d'Estrac</v>
          </cell>
          <cell r="E116" t="str">
            <v>Caldes d'Estrac</v>
          </cell>
          <cell r="F116" t="str">
            <v>http://www.icc.cat/vissir3/index.html?J8mVUWH8R</v>
          </cell>
        </row>
        <row r="117">
          <cell r="D117" t="str">
            <v>Platja de la Rovina</v>
          </cell>
          <cell r="E117" t="str">
            <v>Castelló d'Empúries</v>
          </cell>
          <cell r="F117" t="str">
            <v>http://www.icc.cat/vissir3/index.html?zXDmbmEh2</v>
          </cell>
        </row>
        <row r="118">
          <cell r="D118" t="str">
            <v>Platja de la Rovina - Platja del Salatar - Far de Santa Margarida</v>
          </cell>
          <cell r="E118" t="str">
            <v>Castelló d'Empúries, Roses</v>
          </cell>
          <cell r="F118" t="str">
            <v>http://www.icc.cat/vissir3/index.html?1NbWNvNfP</v>
          </cell>
        </row>
        <row r="119">
          <cell r="D119" t="str">
            <v>Platja de l'Alfacada - Platja de Migjorn - Platja de Buda</v>
          </cell>
          <cell r="E119" t="str">
            <v>Sant Jaume d'Enveja</v>
          </cell>
          <cell r="F119" t="str">
            <v>http://www.icc.cat/vissir3/index.html?BKWRgbTtD</v>
          </cell>
        </row>
        <row r="120">
          <cell r="D120" t="str">
            <v>Platja de l'Almadrava</v>
          </cell>
          <cell r="E120" t="str">
            <v>Vandellòs i l'Hospitalet de l'Infant</v>
          </cell>
          <cell r="F120" t="str">
            <v>http://www.icc.cat/vissir3/index.html?NkcaMYFpW</v>
          </cell>
        </row>
        <row r="121">
          <cell r="D121" t="str">
            <v>Platja de l'Aluet</v>
          </cell>
          <cell r="E121" t="str">
            <v>Amposta</v>
          </cell>
          <cell r="F121" t="str">
            <v>http://www.icc.cat/vissir3/index.html?OlzbRIvok</v>
          </cell>
        </row>
        <row r="122">
          <cell r="D122" t="str">
            <v>Platja de l'Arenal de l'Ampolla</v>
          </cell>
          <cell r="E122" t="str">
            <v>L'Ampolla</v>
          </cell>
          <cell r="F122" t="str">
            <v>http://www.icc.cat/vissir3/index.html?pBxSfZszI</v>
          </cell>
        </row>
        <row r="123">
          <cell r="D123" t="str">
            <v>Platja de l'Arenal de Vandellòs i l'Hospitalet de l'Infant</v>
          </cell>
          <cell r="E123" t="str">
            <v>Vandellòs i l'Hospitalet de l'Infant</v>
          </cell>
          <cell r="F123" t="str">
            <v>http://www.icc.cat/vissir3/index.html?TrLfVWcrg</v>
          </cell>
        </row>
        <row r="124">
          <cell r="D124" t="str">
            <v>PlatJa de les Antines</v>
          </cell>
          <cell r="E124" t="str">
            <v>Creixell</v>
          </cell>
          <cell r="F124" t="str">
            <v>http://www.icc.cat/vissir3/index.html?nviFTMiTn</v>
          </cell>
        </row>
        <row r="125">
          <cell r="D125" t="str">
            <v>Platja de les Dunes - Platja de les Caletes (Platja de Santa Susanna)</v>
          </cell>
          <cell r="E125" t="str">
            <v>Santa Susanna</v>
          </cell>
          <cell r="F125" t="str">
            <v>http://www.icc.cat/vissir3/index.html?UtkqsHUBo</v>
          </cell>
        </row>
        <row r="126">
          <cell r="D126" t="str">
            <v>Platja de les Escaletes - la Platjola - Platja del Morer</v>
          </cell>
          <cell r="E126" t="str">
            <v>Sant Pol de Mar</v>
          </cell>
          <cell r="F126" t="str">
            <v>http://www.icc.cat/vissir3/index.html?4PVHkyh0p</v>
          </cell>
        </row>
        <row r="127">
          <cell r="D127" t="str">
            <v>Platja de les Lluminetes</v>
          </cell>
          <cell r="E127" t="str">
            <v>Castelldefels</v>
          </cell>
          <cell r="F127" t="str">
            <v>http://www.icc.cat/vissir3/index.html?L1oE7zgAn</v>
          </cell>
        </row>
        <row r="128">
          <cell r="D128" t="str">
            <v>Platja de les Madrigueres</v>
          </cell>
          <cell r="E128" t="str">
            <v>El Vendrell</v>
          </cell>
          <cell r="F128" t="str">
            <v>http://www.icc.cat/vissir3/index.html?Ev1fa8WjT</v>
          </cell>
        </row>
        <row r="129">
          <cell r="D129" t="str">
            <v>Platja de les Muscleres</v>
          </cell>
          <cell r="E129" t="str">
            <v>L'Escala</v>
          </cell>
          <cell r="F129" t="str">
            <v>http://www.icc.cat/vissir3/index.html?jhdyKOjTN</v>
          </cell>
        </row>
        <row r="130">
          <cell r="D130" t="str">
            <v>Platja de les Roques Blanques</v>
          </cell>
          <cell r="E130" t="str">
            <v>Sant Pol de Mar</v>
          </cell>
          <cell r="F130" t="str">
            <v>http://www.icc.cat/vissir3/index.html?lpm9xP7FW</v>
          </cell>
        </row>
        <row r="131">
          <cell r="D131" t="str">
            <v>Platja de l'Esquirol</v>
          </cell>
          <cell r="E131" t="str">
            <v>Cambrils</v>
          </cell>
          <cell r="F131" t="str">
            <v>http://www.icc.cat/vissir3/index.html?pwqq484t9</v>
          </cell>
        </row>
        <row r="132">
          <cell r="D132" t="str">
            <v>Platja de l'Estació - Platja de les Barques</v>
          </cell>
          <cell r="E132" t="str">
            <v>Sant Andreu de Llavaneres</v>
          </cell>
          <cell r="F132" t="str">
            <v>http://www.icc.cat/vissir3/index.html?EzjhGIYfW</v>
          </cell>
        </row>
        <row r="133">
          <cell r="D133" t="str">
            <v>Platja de l'Estany Salat</v>
          </cell>
          <cell r="E133" t="str">
            <v>Mont-roig del Camp</v>
          </cell>
          <cell r="F133" t="str">
            <v>http://www.icc.cat/vissir3/index.html?lj89InoJg</v>
          </cell>
        </row>
        <row r="134">
          <cell r="D134" t="str">
            <v>Platja de l'Estany-el Mas Mel</v>
          </cell>
          <cell r="E134" t="str">
            <v>Calafell</v>
          </cell>
          <cell r="F134" t="str">
            <v>http://www.icc.cat/vissir3/index.html?qOuTrM3i8</v>
          </cell>
        </row>
        <row r="135">
          <cell r="D135" t="str">
            <v>Platja de l'Estany-el Mas Mel - Platja de Calafell</v>
          </cell>
          <cell r="E135" t="str">
            <v>Calafell</v>
          </cell>
          <cell r="F135" t="str">
            <v>http://www.icc.cat/vissir3/index.html?scus3TxQX</v>
          </cell>
        </row>
        <row r="136">
          <cell r="D136" t="str">
            <v>Platja de l'Estanyol</v>
          </cell>
          <cell r="E136" t="str">
            <v>Sitges</v>
          </cell>
          <cell r="F136" t="str">
            <v>http://www.icc.cat/vissir3/index.html?r3rZLCDfO</v>
          </cell>
        </row>
        <row r="137">
          <cell r="D137" t="str">
            <v>Platja de l'Estartit</v>
          </cell>
          <cell r="E137" t="str">
            <v xml:space="preserve">Torroella de Montgrí </v>
          </cell>
          <cell r="F137" t="str">
            <v>http://www.icc.cat/vissir3/index.html?l2mZmHttY</v>
          </cell>
        </row>
        <row r="138">
          <cell r="D138" t="str">
            <v>Platja de l'Estartit - Platja de la Gola del Ter</v>
          </cell>
          <cell r="E138" t="str">
            <v>Torroella de Montgrí</v>
          </cell>
          <cell r="F138" t="str">
            <v>http://www.icc.cat/vissir3/index.html?aFzf97gRm</v>
          </cell>
        </row>
        <row r="139">
          <cell r="D139" t="str">
            <v>Platja de Llevant de Premià</v>
          </cell>
          <cell r="E139" t="str">
            <v>Premià de Mar</v>
          </cell>
          <cell r="F139" t="str">
            <v>http://www.icc.cat/vissir3/index.html?MjiP2CSzb</v>
          </cell>
        </row>
        <row r="140">
          <cell r="D140" t="str">
            <v>Platja de Llevant de Salou</v>
          </cell>
          <cell r="E140" t="str">
            <v>Salou</v>
          </cell>
          <cell r="F140" t="str">
            <v>http://www.icc.cat/vissir3/index.html?ec9mqVP3D</v>
          </cell>
        </row>
        <row r="141">
          <cell r="D141" t="str">
            <v>Platja de Llevant de Santa Susanna</v>
          </cell>
          <cell r="E141" t="str">
            <v>Santa Susanna</v>
          </cell>
          <cell r="F141" t="str">
            <v>http://www.icc.cat/vissir3/index.html?dRdCtO8SA</v>
          </cell>
        </row>
        <row r="142">
          <cell r="D142" t="str">
            <v>Platja de Lloret (els Trajos)</v>
          </cell>
          <cell r="E142" t="str">
            <v>Lloret de Mar</v>
          </cell>
          <cell r="F142" t="str">
            <v>http://www.icc.cat/vissir3/index.html?cPgxS0Niz</v>
          </cell>
        </row>
        <row r="143">
          <cell r="D143" t="str">
            <v>Platja de Malgrat - Platja de la Conca</v>
          </cell>
          <cell r="E143" t="str">
            <v>Malgrat de Mar</v>
          </cell>
          <cell r="F143" t="str">
            <v>http://www.icc.cat/vissir3/index.html?P5dmlSBEE</v>
          </cell>
        </row>
        <row r="144">
          <cell r="D144" t="str">
            <v>Platja de Malgrat - Platja dels Pins o de Llevant</v>
          </cell>
          <cell r="E144" t="str">
            <v>Malgrat de Mar</v>
          </cell>
          <cell r="F144" t="str">
            <v>http://www.icc.cat/vissir3/index.html?XF6bEwtFH</v>
          </cell>
        </row>
        <row r="145">
          <cell r="D145" t="str">
            <v>Platja de Montgó</v>
          </cell>
          <cell r="E145" t="str">
            <v>Maçanet de la Selva</v>
          </cell>
          <cell r="F145" t="str">
            <v>http://www.icc.cat/vissir3/index.html?ETjaCHjQ5</v>
          </cell>
        </row>
        <row r="146">
          <cell r="D146" t="str">
            <v>Platja de Pals</v>
          </cell>
          <cell r="E146" t="str">
            <v>Pals</v>
          </cell>
          <cell r="F146" t="str">
            <v>http://www.icc.cat/vissir3/index.html?8OmD5iTXj</v>
          </cell>
        </row>
        <row r="147">
          <cell r="D147" t="str">
            <v>Platja de Ponent</v>
          </cell>
          <cell r="E147" t="str">
            <v>Salou</v>
          </cell>
          <cell r="F147" t="str">
            <v>http://www.icc.cat/vissir3/index.html?xFIAut2pa</v>
          </cell>
        </row>
        <row r="148">
          <cell r="D148" t="str">
            <v>Platja de Ponent o de Pekín</v>
          </cell>
          <cell r="E148" t="str">
            <v>Mataró</v>
          </cell>
          <cell r="F148" t="str">
            <v>http://www.icc.cat/vissir3/index.html?ROFAieUy3</v>
          </cell>
        </row>
        <row r="149">
          <cell r="D149" t="str">
            <v>Platja de Port d'Aro - Platja Llarga d'Aro</v>
          </cell>
          <cell r="E149" t="str">
            <v>Castell-Platja d'Aro</v>
          </cell>
          <cell r="F149" t="str">
            <v>http://www.icc.cat/vissir3/index.html?IuNSt7p7c</v>
          </cell>
        </row>
        <row r="150">
          <cell r="D150" t="str">
            <v>Platja de Ribes Roges</v>
          </cell>
          <cell r="E150" t="str">
            <v>Vilanova i la Geltrú</v>
          </cell>
          <cell r="F150" t="str">
            <v>http://www.icc.cat/vissir3/index.html?euZu7B8Fs</v>
          </cell>
        </row>
        <row r="151">
          <cell r="D151" t="str">
            <v>Platja de Ribes Roges - Platja d'Adarró</v>
          </cell>
          <cell r="E151" t="str">
            <v>Vilanova i la Geltrú</v>
          </cell>
          <cell r="F151" t="str">
            <v>http://www.icc.cat/vissir3/index.html?XbGKiSb6O</v>
          </cell>
        </row>
        <row r="152">
          <cell r="D152" t="str">
            <v>Platja de Rifà</v>
          </cell>
          <cell r="E152" t="str">
            <v>Mont-roig del Camp</v>
          </cell>
          <cell r="F152" t="str">
            <v>http://www.icc.cat/vissir3/index.html?eDXxRyDx5</v>
          </cell>
        </row>
        <row r="153">
          <cell r="D153" t="str">
            <v>Platja de Riumar</v>
          </cell>
          <cell r="E153" t="str">
            <v>Deltebre</v>
          </cell>
          <cell r="F153" t="str">
            <v>http://www.icc.cat/vissir3/index.html?rYLtQmHvL</v>
          </cell>
        </row>
        <row r="154">
          <cell r="D154" t="str">
            <v>Platja de sa Conca</v>
          </cell>
          <cell r="E154" t="str">
            <v xml:space="preserve">Castell-Platja d'Aro </v>
          </cell>
          <cell r="F154" t="str">
            <v>http://www.icc.cat/vissir3/index.html?f9uH6hfsR</v>
          </cell>
        </row>
        <row r="155">
          <cell r="D155" t="str">
            <v>Platja de Sa Platja - Platja de la Mar Menuda</v>
          </cell>
          <cell r="E155" t="str">
            <v>Tossa de Mar</v>
          </cell>
          <cell r="F155" t="str">
            <v>http://www.icc.cat/vissir3/index.html?QCKqpbpFO</v>
          </cell>
        </row>
        <row r="156">
          <cell r="D156" t="str">
            <v>Platja de sa Riera</v>
          </cell>
          <cell r="E156" t="str">
            <v>Begur</v>
          </cell>
          <cell r="F156" t="str">
            <v>http://www.icc.cat/vissir3/index.html?RZOJS4GkH</v>
          </cell>
        </row>
        <row r="157">
          <cell r="D157" t="str">
            <v>Platja de s'Abanell</v>
          </cell>
          <cell r="E157" t="str">
            <v>Blanes</v>
          </cell>
          <cell r="F157" t="str">
            <v>http://www.icc.cat/vissir3/index.html?1K0J4dpkp</v>
          </cell>
        </row>
        <row r="158">
          <cell r="D158" t="str">
            <v>Platja de Salionç</v>
          </cell>
          <cell r="E158" t="str">
            <v>Tossa de Mar</v>
          </cell>
          <cell r="F158" t="str">
            <v>http://www.icc.cat/vissir3/index.html?G0rhKjbEA</v>
          </cell>
        </row>
        <row r="159">
          <cell r="D159" t="str">
            <v>Platja de Sant Antoni</v>
          </cell>
          <cell r="E159" t="str">
            <v>Calonge</v>
          </cell>
          <cell r="F159" t="str">
            <v>http://www.icc.cat/vissir3/index.html?IdLyyknCx</v>
          </cell>
        </row>
        <row r="160">
          <cell r="D160" t="str">
            <v>Platja de Sant Feliu</v>
          </cell>
          <cell r="E160" t="str">
            <v>Sant Feliu de Guíxols</v>
          </cell>
          <cell r="F160" t="str">
            <v>http://www.icc.cat/vissir3/index.html?1SGJUiCHk</v>
          </cell>
        </row>
        <row r="161">
          <cell r="D161" t="str">
            <v>Platja de Sant Feliu - Platja de Tossa</v>
          </cell>
          <cell r="E161" t="str">
            <v>Sant Feliu de Guíxols - Tossa de Mar</v>
          </cell>
          <cell r="F161" t="str">
            <v>http://www.icc.cat/vissir3/index.html?MI0bw1jOL</v>
          </cell>
        </row>
        <row r="162">
          <cell r="D162" t="str">
            <v>Platja de Sant Joan</v>
          </cell>
          <cell r="E162" t="str">
            <v>Montgat</v>
          </cell>
          <cell r="F162" t="str">
            <v>http://www.icc.cat/vissir3/index.html?oghrBvLQG</v>
          </cell>
        </row>
        <row r="163">
          <cell r="D163" t="str">
            <v>Platja de Sant Pere Pescador - Platja de la Gola del Fluvià</v>
          </cell>
          <cell r="E163" t="str">
            <v>Sant Pere Pescador</v>
          </cell>
          <cell r="F163" t="str">
            <v>http://www.icc.cat/vissir3/index.html?4AIkQ5mWv</v>
          </cell>
        </row>
        <row r="164">
          <cell r="D164" t="str">
            <v>Platja de Sant Pol - Platja de les Barques</v>
          </cell>
          <cell r="E164" t="str">
            <v>Sant Pol de Mar</v>
          </cell>
          <cell r="F164" t="str">
            <v>http://www.icc.cat/vissir3/index.html?biekhZjfD</v>
          </cell>
        </row>
        <row r="165">
          <cell r="D165" t="str">
            <v>Platja de Sant Pol de Sant Feliu de Guíxols</v>
          </cell>
          <cell r="E165" t="str">
            <v>Sant Feliu de Guíxols</v>
          </cell>
          <cell r="F165" t="str">
            <v>http://www.icc.cat/vissir3/index.html?MLqazMu3G</v>
          </cell>
        </row>
        <row r="166">
          <cell r="D166" t="str">
            <v>Platja de Sant Salvador</v>
          </cell>
          <cell r="E166" t="str">
            <v>El Vendrell</v>
          </cell>
          <cell r="F166" t="str">
            <v>http://www.icc.cat/vissir3/index.html?h3JDkHxM4</v>
          </cell>
        </row>
        <row r="167">
          <cell r="D167" t="str">
            <v>Platja de Sant Sebastià</v>
          </cell>
          <cell r="E167" t="str">
            <v>Barcelona</v>
          </cell>
          <cell r="F167" t="str">
            <v>http://www.icc.cat/vissir3/index.html?xTOcihyKq</v>
          </cell>
        </row>
        <row r="168">
          <cell r="D168" t="str">
            <v>Platja de Sant Simó</v>
          </cell>
          <cell r="E168" t="str">
            <v>Mataró</v>
          </cell>
          <cell r="F168" t="str">
            <v>http://www.icc.cat/vissir3/index.html?s9u5vnjem</v>
          </cell>
        </row>
        <row r="169">
          <cell r="D169" t="str">
            <v>Platja de Sant Simó - Platja del Callao</v>
          </cell>
          <cell r="E169" t="str">
            <v>Mataró</v>
          </cell>
          <cell r="F169" t="str">
            <v>http://www.icc.cat/vissir3/index.html?A3ukawdOo</v>
          </cell>
        </row>
        <row r="170">
          <cell r="D170" t="str">
            <v>Platja de Sant Vicenç</v>
          </cell>
          <cell r="E170" t="str">
            <v>Sant Vicenç de Montalt</v>
          </cell>
          <cell r="F170" t="str">
            <v>http://www.icc.cat/vissir3/index.html?6TOhZDhWo</v>
          </cell>
        </row>
        <row r="171">
          <cell r="D171" t="str">
            <v>Platja de Santa Margarida</v>
          </cell>
          <cell r="E171" t="str">
            <v>Roses</v>
          </cell>
          <cell r="F171" t="str">
            <v>http://www.icc.cat/vissir3/index.html?TrSM9BQO1</v>
          </cell>
        </row>
        <row r="172">
          <cell r="D172" t="str">
            <v>Platja de Santa Margarida - Platja de les Coves</v>
          </cell>
          <cell r="E172" t="str">
            <v>Sitges</v>
          </cell>
          <cell r="F172" t="str">
            <v>http://www.icc.cat/vissir3/index.html?MABCqi77a</v>
          </cell>
        </row>
        <row r="173">
          <cell r="D173" t="str">
            <v>Platja de Santa Margarida - Platja del Salatar (Platja de Roses)</v>
          </cell>
          <cell r="E173" t="str">
            <v>Roses</v>
          </cell>
          <cell r="F173" t="str">
            <v>http://www.icc.cat/vissir3/index.html?YeWDpSuaZ</v>
          </cell>
        </row>
        <row r="174">
          <cell r="D174" t="str">
            <v>Platja de Segur</v>
          </cell>
          <cell r="E174" t="str">
            <v>Calafell</v>
          </cell>
          <cell r="F174" t="str">
            <v>http://www.icc.cat/vissir3/index.html?wmOge47QR</v>
          </cell>
        </row>
        <row r="175">
          <cell r="D175" t="str">
            <v>Platja de Tamariu</v>
          </cell>
          <cell r="E175" t="str">
            <v>Palafrugell</v>
          </cell>
          <cell r="F175" t="str">
            <v>http://www.icc.cat/vissir3/index.html?xTpdn6w6E</v>
          </cell>
        </row>
        <row r="176">
          <cell r="D176" t="str">
            <v>Platja de Tamariu - Platja de Llafranc</v>
          </cell>
          <cell r="E176" t="str">
            <v>Palafrugell</v>
          </cell>
          <cell r="F176" t="str">
            <v>http://www.icc.cat/vissir3/index.html?atvLOlht7</v>
          </cell>
        </row>
        <row r="177">
          <cell r="D177" t="str">
            <v>Platja de Terramar</v>
          </cell>
          <cell r="E177" t="str">
            <v>Sitges</v>
          </cell>
          <cell r="F177" t="str">
            <v>http://www.icc.cat/vissir3/index.html?gp4Yyi2rD</v>
          </cell>
        </row>
        <row r="178">
          <cell r="D178" t="str">
            <v>Platja de Tossa</v>
          </cell>
          <cell r="E178" t="str">
            <v>Tossa de Mar</v>
          </cell>
          <cell r="F178" t="str">
            <v>http://www.icc.cat/vissir3/index.html?AQTKep5bG</v>
          </cell>
        </row>
        <row r="179">
          <cell r="D179" t="str">
            <v>Platja de Tossa - Platja de Castell</v>
          </cell>
          <cell r="E179" t="str">
            <v>Tossa de Mar - Palamós</v>
          </cell>
          <cell r="F179" t="str">
            <v>http://www.icc.cat/vissir3/index.html?upa2YElYU</v>
          </cell>
        </row>
        <row r="180">
          <cell r="D180" t="str">
            <v>Platja de Vilassar</v>
          </cell>
          <cell r="E180" t="str">
            <v>Vilassar de Mar</v>
          </cell>
          <cell r="F180" t="str">
            <v>http://www.icc.cat/vissir3/index.html?fk2ivrQC8</v>
          </cell>
        </row>
        <row r="181">
          <cell r="D181" t="str">
            <v>Platja del Baixador</v>
          </cell>
          <cell r="E181" t="str">
            <v>Castelldefels</v>
          </cell>
          <cell r="F181" t="str">
            <v>http://www.icc.cat/vissir3/index.html?fMIrDtbCg</v>
          </cell>
        </row>
        <row r="182">
          <cell r="D182" t="str">
            <v>Platja del Baixador - Platja de Covafumada o de les Botigues</v>
          </cell>
          <cell r="E182" t="str">
            <v>Castelldefels, Sitges</v>
          </cell>
          <cell r="F182" t="str">
            <v>http://www.icc.cat/vissir3/index.html?RZHU92khN</v>
          </cell>
        </row>
        <row r="183">
          <cell r="D183" t="str">
            <v>Platja del Baixador - Platja de les Lluminetes</v>
          </cell>
          <cell r="E183" t="str">
            <v>Castelldefels</v>
          </cell>
          <cell r="F183" t="str">
            <v>http://www.icc.cat/vissir3/index.html?wmy0DgAvV</v>
          </cell>
        </row>
        <row r="184">
          <cell r="D184" t="str">
            <v>Platja del Baixador - Platja de les Lluminetes - Platja de la Pineda (Platja de Castelldefels)</v>
          </cell>
          <cell r="E184" t="str">
            <v>Castelldefels</v>
          </cell>
          <cell r="F184" t="str">
            <v>http://www.icc.cat/vissir3/index.html?6MgCtzOSH</v>
          </cell>
        </row>
        <row r="185">
          <cell r="D185" t="str">
            <v>Platja del Balís</v>
          </cell>
          <cell r="E185" t="str">
            <v>Sant Vicenç de Montalt</v>
          </cell>
          <cell r="F185" t="str">
            <v>http://www.icc.cat/vissir3/index.html?8mAnxEO08</v>
          </cell>
        </row>
        <row r="186">
          <cell r="D186" t="str">
            <v>Platja del Callao</v>
          </cell>
          <cell r="E186" t="str">
            <v>Mataró</v>
          </cell>
          <cell r="F186" t="str">
            <v>http://www.icc.cat/vissir3/index.html?qi7WYPVtx</v>
          </cell>
        </row>
        <row r="187">
          <cell r="D187" t="str">
            <v>Platja del Camp de la Bota</v>
          </cell>
          <cell r="E187" t="str">
            <v>Sant Adrià de Besòs</v>
          </cell>
          <cell r="F187" t="str">
            <v>http://www.icc.cat/vissir3/index.html?1hSQZ6VEx</v>
          </cell>
        </row>
        <row r="188">
          <cell r="D188" t="str">
            <v>Platja del Cavaió d'Arenys de Mar</v>
          </cell>
          <cell r="E188" t="str">
            <v>Arenys de Mar</v>
          </cell>
          <cell r="F188" t="str">
            <v>http://www.icc.cat/vissir3/index.html?yLQERo0GP</v>
          </cell>
        </row>
        <row r="189">
          <cell r="D189" t="str">
            <v>Platja del Cavalló - Platja del Pla</v>
          </cell>
          <cell r="E189" t="str">
            <v>Canet de Mar</v>
          </cell>
          <cell r="F189" t="str">
            <v>http://www.icc.cat/vissir3/index.html?nQvJiEpYi</v>
          </cell>
        </row>
        <row r="190">
          <cell r="D190" t="str">
            <v>Platja del Cavalló de Canet - Platja de Canet</v>
          </cell>
          <cell r="E190" t="str">
            <v>Canet de Mar</v>
          </cell>
          <cell r="F190" t="str">
            <v>http://www.icc.cat/vissir3/index.html?eI2dXs2AV</v>
          </cell>
        </row>
        <row r="191">
          <cell r="D191" t="str">
            <v>Platja del Cavalló de Canet de Mar</v>
          </cell>
          <cell r="E191" t="str">
            <v>Canet de Mar</v>
          </cell>
          <cell r="F191" t="str">
            <v>http://www.icc.cat/vissir3/index.html?EssDuFBIk</v>
          </cell>
        </row>
        <row r="192">
          <cell r="D192" t="str">
            <v>Platja del Cristall de Badalona</v>
          </cell>
          <cell r="E192" t="str">
            <v>Badalona</v>
          </cell>
          <cell r="F192" t="str">
            <v>http://www.icc.cat/vissir3/index.html?nzdHxUvjA</v>
          </cell>
        </row>
        <row r="193">
          <cell r="D193" t="str">
            <v>Platja del Far de Sant Cristòfol</v>
          </cell>
          <cell r="E193" t="str">
            <v>Vilanova i la Geltrú</v>
          </cell>
          <cell r="F193" t="str">
            <v>http://www.icc.cat/vissir3/index.html?FBvQpqKb2</v>
          </cell>
        </row>
        <row r="194">
          <cell r="D194" t="str">
            <v>Platja del Far de Sant Cristòfol - Platja de Ribes Roges</v>
          </cell>
          <cell r="E194" t="str">
            <v>Vilanova i la Geltrú</v>
          </cell>
          <cell r="F194" t="str">
            <v>http://www.icc.cat/vissir3/index.html?LaW5X84w2</v>
          </cell>
        </row>
        <row r="195">
          <cell r="D195" t="str">
            <v>Platja del Far de Sant Cristòfol - Platja de Ribes Roges - Platja d'Adarró - Platgeta de Sant Gervasi</v>
          </cell>
          <cell r="E195" t="str">
            <v>Vilanova i la Geltrú</v>
          </cell>
          <cell r="F195" t="str">
            <v>http://www.icc.cat/vissir3/index.html?RWr8Ui8lb</v>
          </cell>
        </row>
        <row r="196">
          <cell r="D196" t="str">
            <v>Platja del Francàs</v>
          </cell>
          <cell r="E196" t="str">
            <v>El Vendrell</v>
          </cell>
          <cell r="F196" t="str">
            <v>http://www.icc.cat/vissir3/index.html?nib5PrDz4</v>
          </cell>
        </row>
        <row r="197">
          <cell r="D197" t="str">
            <v>Platja del Grau - Platja de Pals</v>
          </cell>
          <cell r="E197" t="str">
            <v>Pals</v>
          </cell>
          <cell r="F197" t="str">
            <v>http://www.icc.cat/vissir3/index.html?Pf1HVt2sI</v>
          </cell>
        </row>
        <row r="198">
          <cell r="D198" t="str">
            <v>Platja del Manresà - Platja de la Barca Maria</v>
          </cell>
          <cell r="E198" t="str">
            <v>Badalona</v>
          </cell>
          <cell r="F198" t="str">
            <v>http://www.icc.cat/vissir3/index.html?gZ4gnUp4b</v>
          </cell>
        </row>
        <row r="199">
          <cell r="D199" t="str">
            <v>Platja del Marjal</v>
          </cell>
          <cell r="E199" t="str">
            <v>Alcanar</v>
          </cell>
          <cell r="F199" t="str">
            <v>http://www.icc.cat/vissir3/index.html?LAkty8JXC</v>
          </cell>
        </row>
        <row r="200">
          <cell r="D200" t="str">
            <v>Platja del Masnou</v>
          </cell>
          <cell r="E200" t="str">
            <v>El Masnou</v>
          </cell>
          <cell r="F200" t="str">
            <v>http://www.icc.cat/vissir3/index.html?lP869oCUM</v>
          </cell>
        </row>
        <row r="201">
          <cell r="D201" t="str">
            <v>Platja del Migjorn</v>
          </cell>
          <cell r="E201" t="str">
            <v>Sant Jaume d'Enveja</v>
          </cell>
          <cell r="F201" t="str">
            <v>http://www.icc.cat/vissir3/index.html?Q6FOg3ClJ</v>
          </cell>
        </row>
        <row r="202">
          <cell r="D202" t="str">
            <v>Platja del Miracle</v>
          </cell>
          <cell r="E202" t="str">
            <v>Tarragona</v>
          </cell>
          <cell r="F202" t="str">
            <v>http://www.icc.cat/vissir3/index.html?aC6hC372X</v>
          </cell>
        </row>
        <row r="203">
          <cell r="D203" t="str">
            <v>Platja del Pla</v>
          </cell>
          <cell r="E203" t="str">
            <v>Canet de Mar</v>
          </cell>
          <cell r="F203" t="str">
            <v>http://www.icc.cat/vissir3/index.html?VUG2xJXNQ</v>
          </cell>
        </row>
        <row r="204">
          <cell r="D204" t="str">
            <v>Platja del Pla de l'Ós</v>
          </cell>
          <cell r="E204" t="str">
            <v>Premià de Mar</v>
          </cell>
          <cell r="F204" t="str">
            <v>http://www.icc.cat/vissir3/index.html?13KYjZKeQ</v>
          </cell>
        </row>
        <row r="205">
          <cell r="D205" t="str">
            <v>Platja del Poblenou</v>
          </cell>
          <cell r="E205" t="str">
            <v>Calella, Pineda de Mar</v>
          </cell>
          <cell r="F205" t="str">
            <v>http://www.icc.cat/vissir3/index.html?XBHoG056E</v>
          </cell>
        </row>
        <row r="206">
          <cell r="D206" t="str">
            <v>Platja del Prat</v>
          </cell>
          <cell r="E206" t="str">
            <v>El Prat de Llobregat</v>
          </cell>
          <cell r="F206" t="str">
            <v>http://www.icc.cat/vissir3/index.html?lvMhepHYB</v>
          </cell>
        </row>
        <row r="207">
          <cell r="D207" t="str">
            <v>Platja del Racó</v>
          </cell>
          <cell r="E207" t="str">
            <v>Begur, Pals</v>
          </cell>
          <cell r="F207" t="str">
            <v>http://www.icc.cat/vissir3/index.html?yoKnBoapj</v>
          </cell>
        </row>
        <row r="208">
          <cell r="D208" t="str">
            <v xml:space="preserve">Platja del Rec del Molí </v>
          </cell>
          <cell r="E208" t="str">
            <v>L'Escala</v>
          </cell>
          <cell r="F208" t="str">
            <v>http://www.icc.cat/vissir3/index.html?ebVpewAbZ</v>
          </cell>
        </row>
        <row r="209">
          <cell r="D209" t="str">
            <v>Platja del Regueral - Platja del Prat d'en Forès - Platja del Cavet</v>
          </cell>
          <cell r="E209" t="str">
            <v>Cambrils</v>
          </cell>
          <cell r="F209" t="str">
            <v>http://www.icc.cat/vissir3/index.html?fHfTzylfC</v>
          </cell>
        </row>
        <row r="210">
          <cell r="D210" t="str">
            <v>Platja del Remolar</v>
          </cell>
          <cell r="E210" t="str">
            <v>Viladecans</v>
          </cell>
          <cell r="F210" t="str">
            <v>http://www.icc.cat/vissir3/index.html?PGbiK3pcW</v>
          </cell>
        </row>
        <row r="211">
          <cell r="D211" t="str">
            <v>Platja del Riuet - Platja d'Empúries</v>
          </cell>
          <cell r="E211" t="str">
            <v>L'Escala</v>
          </cell>
          <cell r="F211" t="str">
            <v>http://www.icc.cat/vissir3/index.html?ARzRIG6St</v>
          </cell>
        </row>
        <row r="212">
          <cell r="D212" t="str">
            <v>Platja del Salatar - Platja del Rastell</v>
          </cell>
          <cell r="E212" t="str">
            <v>Roses</v>
          </cell>
          <cell r="F212" t="str">
            <v>http://www.icc.cat/vissir3/index.html?3OZWQFqet</v>
          </cell>
        </row>
        <row r="213">
          <cell r="D213" t="str">
            <v>Platja del Salatar (Platja de Roses)</v>
          </cell>
          <cell r="E213" t="str">
            <v>Roses</v>
          </cell>
          <cell r="F213" t="str">
            <v>http://www.icc.cat/vissir3/index.html?wl90HfFy9</v>
          </cell>
        </row>
        <row r="214">
          <cell r="D214" t="str">
            <v>Platja del Serrallo - la Platjola</v>
          </cell>
          <cell r="E214" t="str">
            <v>Sant Jaume d'Enveja</v>
          </cell>
          <cell r="F214" t="str">
            <v>http://www.icc.cat/vissir3/index.html?WIDNk4lVh</v>
          </cell>
        </row>
        <row r="215">
          <cell r="D215" t="str">
            <v>Platja del Serrallo - la Platjola - Platja de l'Alfacada - Platja de Migjorn</v>
          </cell>
          <cell r="E215" t="str">
            <v>Sant Jaume d'Enveja</v>
          </cell>
          <cell r="F215" t="str">
            <v>http://www.icc.cat/vissir3/index.html?MDRof52df</v>
          </cell>
        </row>
        <row r="216">
          <cell r="D216" t="str">
            <v>Platja del Torn</v>
          </cell>
          <cell r="E216" t="str">
            <v>Vandellòs i l'Hospitalet de l'Infant</v>
          </cell>
          <cell r="F216" t="str">
            <v>http://www.icc.cat/vissir3/index.html?MhH5MLhLp</v>
          </cell>
        </row>
        <row r="217">
          <cell r="D217" t="str">
            <v>Platja del Trabucador</v>
          </cell>
          <cell r="E217" t="str">
            <v>Sant Carles de la Ràpita</v>
          </cell>
          <cell r="F217" t="str">
            <v>http://www.icc.cat/vissir3/index.html?usCLuaAMn</v>
          </cell>
        </row>
        <row r="218">
          <cell r="D218" t="str">
            <v>Platja del Trabucador - Platja de l'Aulet - Platja dels Eucaliptus</v>
          </cell>
          <cell r="E218" t="str">
            <v>Amposta, Sant Carles de la Ràpita</v>
          </cell>
          <cell r="F218" t="str">
            <v>http://www.icc.cat/vissir3/index.html?UVIG2JNHr</v>
          </cell>
        </row>
        <row r="219">
          <cell r="D219" t="str">
            <v>Platja del Varador</v>
          </cell>
          <cell r="E219" t="str">
            <v>Mataró</v>
          </cell>
          <cell r="F219" t="str">
            <v>http://www.icc.cat/vissir3/index.html?kmXiQ4jKw</v>
          </cell>
        </row>
        <row r="220">
          <cell r="D220" t="str">
            <v>Platja del Varador - Platja del Callao - Platja de Sant Simó</v>
          </cell>
          <cell r="E220" t="str">
            <v>Mataró</v>
          </cell>
          <cell r="F220" t="str">
            <v>http://www.icc.cat/vissir3/index.html?3hDUlU5cp</v>
          </cell>
        </row>
        <row r="221">
          <cell r="D221" t="str">
            <v>Platja dels Eucaliptus</v>
          </cell>
          <cell r="E221" t="str">
            <v>Amposta</v>
          </cell>
          <cell r="F221" t="str">
            <v>http://www.icc.cat/vissir3/index.html?fNmIceJKb</v>
          </cell>
        </row>
        <row r="222">
          <cell r="D222" t="str">
            <v>Platja dels Griells - Grau del Ter Vell</v>
          </cell>
          <cell r="E222" t="str">
            <v xml:space="preserve">Torroella de Montgrí </v>
          </cell>
          <cell r="F222" t="str">
            <v>http://www.icc.cat/vissir3/index.html?tSpc6Uj2f</v>
          </cell>
        </row>
        <row r="223">
          <cell r="D223" t="str">
            <v>Platja dels Muntanyans</v>
          </cell>
          <cell r="E223" t="str">
            <v>Torredembarra</v>
          </cell>
          <cell r="F223" t="str">
            <v>http://www.icc.cat/vissir3/index.html?wUaFK0rNN</v>
          </cell>
        </row>
        <row r="224">
          <cell r="D224" t="str">
            <v>Platja dels Muntanyans  - Platja de Baix a Mar o del Barri Marítim</v>
          </cell>
          <cell r="E224" t="str">
            <v>Torredembarra</v>
          </cell>
          <cell r="F224" t="str">
            <v>http://www.icc.cat/vissir3/index.html?IJs2fPDmV</v>
          </cell>
        </row>
        <row r="225">
          <cell r="D225" t="str">
            <v>Platja dels Muntanyans - Platja de Baix a Mar o del Barri Marítim - Platja de la Paella</v>
          </cell>
          <cell r="E225" t="str">
            <v>Torredembarra</v>
          </cell>
          <cell r="F225" t="str">
            <v>http://www.icc.cat/vissir3/index.html?uu74TNHrf</v>
          </cell>
        </row>
        <row r="226">
          <cell r="D226" t="str">
            <v>Platja dels Pins o de Llevant</v>
          </cell>
          <cell r="E226" t="str">
            <v>Malgrat de Mar</v>
          </cell>
          <cell r="F226" t="str">
            <v>http://www.icc.cat/vissir3/index.html?GE9dDEIkD</v>
          </cell>
        </row>
        <row r="227">
          <cell r="D227" t="str">
            <v>Platja dels Riells</v>
          </cell>
          <cell r="E227" t="str">
            <v>L'Escala</v>
          </cell>
          <cell r="F227" t="str">
            <v>http://www.icc.cat/vissir3/index.html?rnvBs0KJM</v>
          </cell>
        </row>
        <row r="228">
          <cell r="D228" t="str">
            <v>Platja dels Tres Micos</v>
          </cell>
          <cell r="E228" t="str">
            <v>Caldes d'Estrac</v>
          </cell>
          <cell r="F228" t="str">
            <v>http://www.icc.cat/vissir3/index.html?J8mVUWH8R</v>
          </cell>
        </row>
        <row r="229">
          <cell r="D229" t="str">
            <v>Platja dels Tres Micos - Platja de la Riera</v>
          </cell>
          <cell r="E229" t="str">
            <v>Caldes d'Estrac</v>
          </cell>
          <cell r="F229" t="str">
            <v>http://www.icc.cat/vissir3/index.html?J8mVUWH8R</v>
          </cell>
        </row>
        <row r="230">
          <cell r="D230" t="str">
            <v>Platja d'Empuriabrava</v>
          </cell>
          <cell r="E230" t="str">
            <v>Castelló d'Empúries</v>
          </cell>
          <cell r="F230" t="str">
            <v>http://www.icc.cat/vissir3/index.html?xs4NBUXlE</v>
          </cell>
        </row>
        <row r="231">
          <cell r="D231" t="str">
            <v>Platja Gran de Calella</v>
          </cell>
          <cell r="E231" t="str">
            <v>Calella</v>
          </cell>
          <cell r="F231" t="str">
            <v>http://www.icc.cat/vissir3/index.html?1OR0ejgBf</v>
          </cell>
        </row>
        <row r="232">
          <cell r="D232" t="str">
            <v>Platja Gran de Palamós</v>
          </cell>
          <cell r="E232" t="str">
            <v>Palamós</v>
          </cell>
          <cell r="F232" t="str">
            <v>http://www.icc.cat/vissir3/index.html?exB2PdBtd</v>
          </cell>
        </row>
        <row r="233">
          <cell r="D233" t="str">
            <v>Platja Gran de Palamós - Platja des Monestri</v>
          </cell>
          <cell r="E233" t="str">
            <v>Palamós</v>
          </cell>
          <cell r="F233" t="str">
            <v>http://www.icc.cat/vissir3/index.html?ZGpXlbFoh</v>
          </cell>
        </row>
        <row r="234">
          <cell r="D234" t="str">
            <v>Platja Llarga de Tarragona</v>
          </cell>
          <cell r="E234" t="str">
            <v>Tarragona</v>
          </cell>
          <cell r="F234" t="str">
            <v>http://www.icc.cat/vissir3/index.html?HpI95s65S</v>
          </cell>
        </row>
        <row r="235">
          <cell r="D235" t="str">
            <v>Platja Llarga o d'Ibersol</v>
          </cell>
          <cell r="E235" t="str">
            <v>Vilanova i la Geltrú</v>
          </cell>
          <cell r="F235" t="str">
            <v>http://www.icc.cat/vissir3/index.html?7MznKUlk0</v>
          </cell>
        </row>
        <row r="236">
          <cell r="D236" t="str">
            <v>Platja Nova i Espigons</v>
          </cell>
          <cell r="E236" t="str">
            <v>Roses</v>
          </cell>
          <cell r="F236" t="str">
            <v>http://www.icc.cat/vissir3/index.html?09lG3AuZd</v>
          </cell>
        </row>
        <row r="237">
          <cell r="D237" t="str">
            <v>Platjes de Castelldefels, Gavà i Covafumada o de les Botigues a Sitges</v>
          </cell>
          <cell r="E237" t="str">
            <v>Castelldefels, Gavà i Sitges</v>
          </cell>
          <cell r="F237" t="str">
            <v>http://www.icc.cat/vissir3/index.html?fJ1BtTgjz</v>
          </cell>
        </row>
        <row r="238">
          <cell r="D238" t="str">
            <v>Port d'Arenys</v>
          </cell>
          <cell r="E238" t="str">
            <v>Arenys de Mar</v>
          </cell>
          <cell r="F238" t="str">
            <v>http://www.icc.cat/vissir3/index.html?6K3YLjW1S</v>
          </cell>
        </row>
        <row r="239">
          <cell r="D239" t="str">
            <v>Port de Badalona</v>
          </cell>
          <cell r="E239" t="str">
            <v>Badalona</v>
          </cell>
          <cell r="F239" t="str">
            <v>http://www.icc.cat/vissir3/index.html?mUB6ZkIhR</v>
          </cell>
        </row>
        <row r="240">
          <cell r="D240" t="str">
            <v>Port de Barcelona</v>
          </cell>
          <cell r="E240" t="str">
            <v>Barcelona</v>
          </cell>
          <cell r="F240" t="str">
            <v>http://www.icc.cat/vissir3/index.html?OjDPhgCOD</v>
          </cell>
        </row>
        <row r="241">
          <cell r="D241" t="str">
            <v>Port de Cambrils</v>
          </cell>
          <cell r="E241" t="str">
            <v>Cambrils</v>
          </cell>
          <cell r="F241" t="str">
            <v>http://www.icc.cat/vissir3/index.html?4Z3pYWRhx</v>
          </cell>
        </row>
        <row r="242">
          <cell r="D242" t="str">
            <v>Port de Garraf</v>
          </cell>
          <cell r="E242" t="str">
            <v>Sitges</v>
          </cell>
          <cell r="F242" t="str">
            <v>http://www.icc.cat/vissir3/index.html?aKiOrbkpB</v>
          </cell>
        </row>
        <row r="243">
          <cell r="D243" t="str">
            <v>Port de la Ginesta</v>
          </cell>
          <cell r="E243" t="str">
            <v>Sitges</v>
          </cell>
          <cell r="F243" t="str">
            <v>http://www.icc.cat/vissir3/index.html?QLg6XnfLc</v>
          </cell>
        </row>
        <row r="244">
          <cell r="D244" t="str">
            <v>Port de l'Escala</v>
          </cell>
          <cell r="E244" t="str">
            <v>L'Escala</v>
          </cell>
          <cell r="F244" t="str">
            <v>http://www.icc.cat/vissir3/index.html?qHEDqhTev</v>
          </cell>
        </row>
        <row r="245">
          <cell r="D245" t="str">
            <v>Port de l'Hospitalet de l'Infant</v>
          </cell>
          <cell r="E245" t="str">
            <v>Vandellòs i l'Hospitalet de l'Infant</v>
          </cell>
          <cell r="F245" t="str">
            <v>http://www.icc.cat/vissir3/index.html?sWw6djjyf</v>
          </cell>
        </row>
        <row r="246">
          <cell r="D246" t="str">
            <v>Port de Llançà</v>
          </cell>
          <cell r="E246" t="str">
            <v>Llançà</v>
          </cell>
          <cell r="F246" t="str">
            <v>http://www.icc.cat/vissir3/index.html?n6RosFNnh</v>
          </cell>
        </row>
        <row r="247">
          <cell r="D247" t="str">
            <v>Port de Mataró</v>
          </cell>
          <cell r="E247" t="str">
            <v>Mataró</v>
          </cell>
          <cell r="F247" t="str">
            <v>http://www.icc.cat/vissir3/index.html?lUKL1fhkq</v>
          </cell>
        </row>
        <row r="248">
          <cell r="D248" t="str">
            <v>Port de Palamós</v>
          </cell>
          <cell r="E248" t="str">
            <v>Palamós</v>
          </cell>
          <cell r="F248" t="str">
            <v>http://www.icc.cat/vissir3/index.html?71ajl55cf</v>
          </cell>
        </row>
        <row r="249">
          <cell r="D249" t="str">
            <v>Port de Port Segur (Port de Segur de Calafell)</v>
          </cell>
          <cell r="E249" t="str">
            <v>Calafell</v>
          </cell>
          <cell r="F249" t="str">
            <v>http://srv.icgc.cat/vissir/index.html?CG6hHSoCF</v>
          </cell>
        </row>
        <row r="250">
          <cell r="D250" t="str">
            <v>Port de Roses</v>
          </cell>
          <cell r="E250" t="str">
            <v>Roses</v>
          </cell>
          <cell r="F250" t="str">
            <v>http://www.icc.cat/vissir3/index.html?fVOiAfW5b</v>
          </cell>
        </row>
        <row r="251">
          <cell r="D251" t="str">
            <v>Port de Sant Carles de la Ràpita</v>
          </cell>
          <cell r="E251" t="str">
            <v>Sant Carles de la Ràpita</v>
          </cell>
          <cell r="F251" t="str">
            <v>http://www.icc.cat/vissir3/index.html?hMZeoqeuc</v>
          </cell>
        </row>
        <row r="252">
          <cell r="D252" t="str">
            <v>Port de Sant Feliu de Guíxols</v>
          </cell>
          <cell r="E252" t="str">
            <v>Sant Feliu de Guíxols</v>
          </cell>
          <cell r="F252" t="str">
            <v>http://www.icc.cat/vissir3/index.html?7lHisxFpM</v>
          </cell>
        </row>
        <row r="253">
          <cell r="D253" t="str">
            <v>Port de Tarragona</v>
          </cell>
          <cell r="E253" t="str">
            <v>Tarragona</v>
          </cell>
          <cell r="F253" t="str">
            <v>http://www.icc.cat/vissir3/index.html?oj87RvirR</v>
          </cell>
        </row>
        <row r="254">
          <cell r="D254" t="str">
            <v>Port de Torredembarra</v>
          </cell>
          <cell r="E254" t="str">
            <v>Torredembarra</v>
          </cell>
          <cell r="F254" t="str">
            <v>http://www.icc.cat/vissir3/index.html?aelTQRL5e</v>
          </cell>
        </row>
        <row r="255">
          <cell r="D255" t="str">
            <v>Port de Vilanova i la Geltrú</v>
          </cell>
          <cell r="E255" t="str">
            <v>Vilanova i la Geltrú</v>
          </cell>
          <cell r="F255" t="str">
            <v>http://www.icc.cat/vissir3/index.html?FA8ZSce8n</v>
          </cell>
        </row>
        <row r="256">
          <cell r="D256" t="str">
            <v>Port del Balís</v>
          </cell>
          <cell r="E256" t="str">
            <v>Sant Andreu de Llavaneres</v>
          </cell>
          <cell r="F256" t="str">
            <v>http://www.icc.cat/vissir3/index.html?w4gdOwhtg</v>
          </cell>
        </row>
        <row r="257">
          <cell r="D257" t="str">
            <v>Port del Port de la Selva</v>
          </cell>
          <cell r="E257" t="str">
            <v>El Port de la Selva</v>
          </cell>
          <cell r="F257" t="str">
            <v>http://www.icc.cat/vissir3/index.html?rpXd1EOEL</v>
          </cell>
        </row>
        <row r="258">
          <cell r="D258" t="str">
            <v>Port Fòrum</v>
          </cell>
          <cell r="E258" t="str">
            <v>Barcelona</v>
          </cell>
          <cell r="F258" t="str">
            <v>http://www.icc.cat/vissir3/index.html?z6XtgzYLt</v>
          </cell>
        </row>
        <row r="259">
          <cell r="D259" t="str">
            <v>Port Olímpic</v>
          </cell>
          <cell r="E259" t="str">
            <v>Barcelona</v>
          </cell>
          <cell r="F259" t="str">
            <v>http://www.icc.cat/vissir3/index.html?5NVF9EE3m</v>
          </cell>
        </row>
      </sheetData>
    </sheetDataSet>
  </externalBook>
</externalLink>
</file>

<file path=xl/richData/_rels/rdRichValueWebImage.xml.rels><?xml version="1.0" encoding="UTF-8" standalone="yes"?>
<Relationships xmlns="http://schemas.openxmlformats.org/package/2006/relationships"><Relationship Id="rId3" Type="http://schemas.openxmlformats.org/officeDocument/2006/relationships/hyperlink" Target="https://upload.wikimedia.org/wikipedia/commons/thumb/1/17/Warning.svg/156px-Warning.svg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upload.wikimedia.org/wikipedia/commons/thumb/8/80/Symbol_OK.svg/2048px-Symbol_OK.svg.png" TargetMode="External"/><Relationship Id="rId4" Type="http://schemas.openxmlformats.org/officeDocument/2006/relationships/image" Target="../media/image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</webImagesSrd>
</file>

<file path=xl/richData/rdrichvalue.xml><?xml version="1.0" encoding="utf-8"?>
<rvData xmlns="http://schemas.microsoft.com/office/spreadsheetml/2017/richdata" count="4">
  <rv s="0">
    <v>0</v>
    <v>4</v>
    <v>0</v>
    <v>0</v>
    <v>OK</v>
  </rv>
  <rv s="0">
    <v>1</v>
    <v>1</v>
    <v>0</v>
    <v>0</v>
    <v>NOP</v>
  </rv>
  <rv s="0">
    <v>1</v>
    <v>4</v>
    <v>0</v>
    <v>0</v>
    <v>NOP</v>
  </rv>
  <rv s="0">
    <v>0</v>
    <v>1</v>
    <v>0</v>
    <v>0</v>
    <v>OK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  <k n="Text" t="s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cc.cat/vissir3/index.html?MLqazMu3G" TargetMode="External"/><Relationship Id="rId13" Type="http://schemas.openxmlformats.org/officeDocument/2006/relationships/hyperlink" Target="http://www.icc.cat/vissir3/index.html?YeWDpSuaZ" TargetMode="External"/><Relationship Id="rId18" Type="http://schemas.openxmlformats.org/officeDocument/2006/relationships/hyperlink" Target="http://www.icc.cat/vissir3/index.html?8OmD5iTXj" TargetMode="External"/><Relationship Id="rId3" Type="http://schemas.openxmlformats.org/officeDocument/2006/relationships/hyperlink" Target="http://www.icc.cat/vissir3/index.html?Oz0S5d0nK" TargetMode="External"/><Relationship Id="rId7" Type="http://schemas.openxmlformats.org/officeDocument/2006/relationships/hyperlink" Target="http://www.icc.cat/vissir3/index.html?wUaFK0rNN" TargetMode="External"/><Relationship Id="rId12" Type="http://schemas.openxmlformats.org/officeDocument/2006/relationships/hyperlink" Target="http://www.icc.cat/vissir3/index.html?sctjSZyIV" TargetMode="External"/><Relationship Id="rId17" Type="http://schemas.openxmlformats.org/officeDocument/2006/relationships/hyperlink" Target="http://www.icc.cat/vissir3/index.html?NX1cGZtk7" TargetMode="External"/><Relationship Id="rId2" Type="http://schemas.openxmlformats.org/officeDocument/2006/relationships/hyperlink" Target="http://www.icc.cat/vissir3/index.html?LaW5X84w2" TargetMode="External"/><Relationship Id="rId16" Type="http://schemas.openxmlformats.org/officeDocument/2006/relationships/hyperlink" Target="http://www.icc.cat/vissir3/index.html?7TxH4sOmv" TargetMode="External"/><Relationship Id="rId20" Type="http://schemas.openxmlformats.org/officeDocument/2006/relationships/printerSettings" Target="../printerSettings/printerSettings6.bin"/><Relationship Id="rId1" Type="http://schemas.openxmlformats.org/officeDocument/2006/relationships/hyperlink" Target="http://www.icc.cat/vissir3/index.html?AQTKep5bG" TargetMode="External"/><Relationship Id="rId6" Type="http://schemas.openxmlformats.org/officeDocument/2006/relationships/hyperlink" Target="http://www.icc.cat/vissir3/index.html?FBvQpqKb2" TargetMode="External"/><Relationship Id="rId11" Type="http://schemas.openxmlformats.org/officeDocument/2006/relationships/hyperlink" Target="http://www.icc.cat/vissir3/index.html?MI0bw1jOL" TargetMode="External"/><Relationship Id="rId5" Type="http://schemas.openxmlformats.org/officeDocument/2006/relationships/hyperlink" Target="http://www.icc.cat/vissir3/index.html?uu74TNHrf" TargetMode="External"/><Relationship Id="rId15" Type="http://schemas.openxmlformats.org/officeDocument/2006/relationships/hyperlink" Target="http://www.icc.cat/vissir3/index.html?HtcLyUitQ" TargetMode="External"/><Relationship Id="rId10" Type="http://schemas.openxmlformats.org/officeDocument/2006/relationships/hyperlink" Target="http://www.icc.cat/vissir3/index.html?q9SM540bA" TargetMode="External"/><Relationship Id="rId19" Type="http://schemas.openxmlformats.org/officeDocument/2006/relationships/hyperlink" Target="http://www.icc.cat/vissir3/index.html?3hDUlU5cp" TargetMode="External"/><Relationship Id="rId4" Type="http://schemas.openxmlformats.org/officeDocument/2006/relationships/hyperlink" Target="http://www.icc.cat/vissir3/index.html?1SGJUiCHk" TargetMode="External"/><Relationship Id="rId9" Type="http://schemas.openxmlformats.org/officeDocument/2006/relationships/hyperlink" Target="http://www.icc.cat/vissir3/index.html?XDxjjaMzV" TargetMode="External"/><Relationship Id="rId14" Type="http://schemas.openxmlformats.org/officeDocument/2006/relationships/hyperlink" Target="http://www.icc.cat/vissir3/index.html?cPgxS0Niz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upload.wikimedia.org/wikipedia/commons/thumb/8/80/Symbol_OK.svg/2048px-Symbol_OK.svg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CA03-F2E4-4A91-BEAF-C0A47DD0D7F2}">
  <sheetPr codeName="Hoja1">
    <pageSetUpPr fitToPage="1"/>
  </sheetPr>
  <dimension ref="A1:AQ622"/>
  <sheetViews>
    <sheetView tabSelected="1" topLeftCell="A50" zoomScale="115" zoomScaleNormal="115" workbookViewId="0">
      <selection activeCell="B403" sqref="B403:B411"/>
    </sheetView>
  </sheetViews>
  <sheetFormatPr baseColWidth="10" defaultColWidth="9.109375" defaultRowHeight="15" customHeight="1" x14ac:dyDescent="0.3"/>
  <cols>
    <col min="1" max="2" width="5.88671875" style="12" customWidth="1"/>
    <col min="3" max="3" width="34" style="17" customWidth="1"/>
    <col min="4" max="4" width="28.44140625" style="17" customWidth="1"/>
    <col min="5" max="5" width="4.33203125" style="12" customWidth="1"/>
    <col min="6" max="6" width="5.33203125" style="12" customWidth="1"/>
    <col min="7" max="7" width="48.5546875" style="12" customWidth="1"/>
    <col min="8" max="8" width="11.88671875" style="12" customWidth="1"/>
    <col min="9" max="9" width="11.109375" style="12" customWidth="1"/>
    <col min="10" max="10" width="12.6640625" style="22" customWidth="1"/>
    <col min="11" max="11" width="9.88671875" style="22" customWidth="1"/>
    <col min="12" max="12" width="11.6640625" style="22" customWidth="1"/>
    <col min="13" max="13" width="10.33203125" style="22" customWidth="1"/>
    <col min="14" max="14" width="24.33203125" style="17" customWidth="1"/>
    <col min="15" max="15" width="24" style="17" customWidth="1"/>
    <col min="16" max="16" width="11" style="17" bestFit="1" customWidth="1"/>
    <col min="17" max="17" width="12.44140625" style="17" customWidth="1"/>
    <col min="18" max="18" width="110.33203125" style="17" customWidth="1"/>
    <col min="19" max="19" width="66.5546875" style="17" customWidth="1"/>
    <col min="20" max="20" width="27.88671875" style="17" customWidth="1"/>
    <col min="21" max="21" width="85.88671875" style="17" customWidth="1"/>
    <col min="22" max="22" width="56.44140625" style="17" customWidth="1"/>
    <col min="23" max="23" width="84.33203125" style="17" customWidth="1"/>
    <col min="24" max="24" width="88.5546875" style="17" customWidth="1"/>
    <col min="25" max="25" width="62.44140625" style="17" customWidth="1"/>
    <col min="26" max="26" width="11.44140625" style="17" customWidth="1"/>
    <col min="27" max="27" width="13" style="17" customWidth="1"/>
    <col min="28" max="255" width="11.44140625" style="17" customWidth="1"/>
    <col min="256" max="16384" width="9.109375" style="17"/>
  </cols>
  <sheetData>
    <row r="1" spans="1:43" customFormat="1" ht="14.4" x14ac:dyDescent="0.3">
      <c r="A1" s="34"/>
      <c r="B1" s="34"/>
      <c r="J1" s="20"/>
      <c r="K1" s="20"/>
      <c r="L1" s="20"/>
      <c r="M1" s="20"/>
    </row>
    <row r="2" spans="1:43" customFormat="1" ht="15" customHeight="1" x14ac:dyDescent="0.4">
      <c r="A2" s="34"/>
      <c r="B2" s="34"/>
      <c r="E2" s="220"/>
      <c r="F2" s="19"/>
      <c r="G2" s="19" t="s">
        <v>1230</v>
      </c>
      <c r="H2" s="19"/>
      <c r="I2" s="19"/>
      <c r="J2" s="221"/>
      <c r="L2" s="221"/>
      <c r="M2" s="221"/>
      <c r="N2" s="14"/>
      <c r="O2" s="14"/>
    </row>
    <row r="3" spans="1:43" customFormat="1" ht="19.5" customHeight="1" x14ac:dyDescent="0.4">
      <c r="A3" s="34"/>
      <c r="B3" s="34"/>
      <c r="E3" s="19"/>
      <c r="G3" s="14" t="s">
        <v>1231</v>
      </c>
      <c r="H3" s="14"/>
      <c r="I3" s="14"/>
      <c r="J3" s="221"/>
      <c r="K3" s="221"/>
      <c r="L3" s="221"/>
      <c r="M3" s="221"/>
      <c r="N3" s="222"/>
      <c r="O3" s="222"/>
    </row>
    <row r="4" spans="1:43" customFormat="1" thickBot="1" x14ac:dyDescent="0.35">
      <c r="A4" s="34"/>
      <c r="B4" s="34"/>
      <c r="J4" s="20"/>
      <c r="K4" s="20"/>
      <c r="L4" s="20"/>
      <c r="M4" s="20"/>
    </row>
    <row r="5" spans="1:43" customFormat="1" ht="15" customHeight="1" thickBot="1" x14ac:dyDescent="0.35">
      <c r="A5" s="34"/>
      <c r="B5" s="34"/>
      <c r="E5" s="12" t="e" cm="1" vm="1">
        <f t="array" ref="E5">_xlfn.IFNA(_xlfn.IFS(V5&lt;&gt;"Pendent",SOCIETATS!$N$8,W5&lt;&gt;"Pendent",SOCIETATS!$N$8),SOCIETATS!$N$9)</f>
        <v>#VALUE!</v>
      </c>
      <c r="F5" s="223" t="s">
        <v>1234</v>
      </c>
      <c r="G5" s="224"/>
      <c r="H5" s="224"/>
      <c r="I5" s="224"/>
      <c r="J5" s="33" t="e" vm="2">
        <f>_xlfn.IMAGE([1]SOCIETATS!$N$3,"NOP")</f>
        <v>#VALUE!</v>
      </c>
      <c r="K5" s="388" t="s">
        <v>1268</v>
      </c>
      <c r="L5" s="389"/>
      <c r="M5" s="389"/>
      <c r="N5" s="390"/>
      <c r="O5" s="225"/>
    </row>
    <row r="6" spans="1:43" customFormat="1" ht="16.5" customHeight="1" x14ac:dyDescent="0.3">
      <c r="A6" s="34"/>
      <c r="B6" s="34"/>
      <c r="E6" s="123" t="e" cm="1" vm="1">
        <f t="array" ref="E6">_xlfn.IFNA(_xlfn.IFS(V6&lt;&gt;"Pendent",SOCIETATS!$N$8,W6&lt;&gt;"Pendent",SOCIETATS!$N$8),SOCIETATS!$N$9)</f>
        <v>#VALUE!</v>
      </c>
      <c r="F6" s="226" t="s">
        <v>1233</v>
      </c>
      <c r="G6" s="227"/>
      <c r="H6" s="254"/>
      <c r="I6" s="254"/>
      <c r="J6" s="78" t="e" vm="2">
        <f>_xlfn.IMAGE([1]SOCIETATS!$N$3,"NOP")</f>
        <v>#VALUE!</v>
      </c>
      <c r="K6" s="391" t="s">
        <v>1235</v>
      </c>
      <c r="L6" s="392"/>
      <c r="M6" s="392"/>
      <c r="N6" s="393"/>
    </row>
    <row r="7" spans="1:43" s="103" customFormat="1" ht="45" customHeight="1" x14ac:dyDescent="0.3">
      <c r="A7" s="48" t="s">
        <v>6</v>
      </c>
      <c r="B7" s="48"/>
      <c r="C7" s="48" t="s">
        <v>1035</v>
      </c>
      <c r="D7" s="50" t="s">
        <v>18</v>
      </c>
      <c r="E7" s="309" t="s">
        <v>1232</v>
      </c>
      <c r="F7" s="102" t="s">
        <v>1125</v>
      </c>
      <c r="G7" s="102" t="s">
        <v>1124</v>
      </c>
      <c r="H7" s="102" t="s">
        <v>1559</v>
      </c>
      <c r="I7" s="102" t="s">
        <v>1544</v>
      </c>
      <c r="J7" s="228" t="s">
        <v>0</v>
      </c>
      <c r="K7" s="228" t="s">
        <v>1</v>
      </c>
      <c r="L7" s="228" t="s">
        <v>2</v>
      </c>
      <c r="M7" s="228" t="s">
        <v>3</v>
      </c>
      <c r="N7" s="46" t="s">
        <v>17</v>
      </c>
      <c r="O7" s="46" t="s">
        <v>19</v>
      </c>
      <c r="P7" s="46" t="s">
        <v>539</v>
      </c>
      <c r="Q7" s="46" t="s">
        <v>5</v>
      </c>
      <c r="R7" s="51" t="s">
        <v>994</v>
      </c>
      <c r="S7" s="51" t="s">
        <v>997</v>
      </c>
      <c r="T7" s="51" t="s">
        <v>540</v>
      </c>
      <c r="U7" s="51" t="s">
        <v>544</v>
      </c>
      <c r="V7" s="51" t="s">
        <v>545</v>
      </c>
      <c r="W7" s="48" t="s">
        <v>4</v>
      </c>
      <c r="X7" s="103" t="s">
        <v>998</v>
      </c>
      <c r="Y7" s="102" t="s">
        <v>1124</v>
      </c>
      <c r="Z7" s="102" t="s">
        <v>1320</v>
      </c>
      <c r="AA7" s="50" t="s">
        <v>1383</v>
      </c>
      <c r="AB7" s="261" t="s">
        <v>1384</v>
      </c>
      <c r="AC7" s="290" t="s">
        <v>1385</v>
      </c>
      <c r="AD7" s="261" t="s">
        <v>1386</v>
      </c>
      <c r="AE7" s="290" t="s">
        <v>1387</v>
      </c>
      <c r="AF7" s="290" t="s">
        <v>1388</v>
      </c>
      <c r="AG7" s="290" t="s">
        <v>1389</v>
      </c>
      <c r="AH7" s="290" t="s">
        <v>1390</v>
      </c>
      <c r="AI7" s="290" t="s">
        <v>1391</v>
      </c>
      <c r="AJ7" s="310" t="s">
        <v>1392</v>
      </c>
      <c r="AK7" s="310" t="s">
        <v>1393</v>
      </c>
      <c r="AL7" s="310" t="s">
        <v>1394</v>
      </c>
      <c r="AM7" s="310" t="s">
        <v>1395</v>
      </c>
      <c r="AN7" s="310" t="s">
        <v>1396</v>
      </c>
      <c r="AO7" s="310" t="s">
        <v>1397</v>
      </c>
      <c r="AP7" s="290"/>
      <c r="AQ7" s="290"/>
    </row>
    <row r="8" spans="1:43" ht="12.75" customHeight="1" x14ac:dyDescent="0.3">
      <c r="A8" s="12">
        <v>7</v>
      </c>
      <c r="C8" s="17" t="s">
        <v>477</v>
      </c>
      <c r="D8" s="315" t="s">
        <v>1479</v>
      </c>
      <c r="E8" s="12" t="e" cm="1" vm="1">
        <f t="array" ref="E8">_xlfn.IFNA(_xlfn.IFS(X8&lt;&gt;"Pendent",SOCIETATS!$N$8),SOCIETATS!$N$9)</f>
        <v>#VALUE!</v>
      </c>
      <c r="F8" s="26" t="e" cm="1" vm="1">
        <f t="array" ref="F8">_xlfn.IFNA(_xlfn.IFS(G8&lt;&gt;G9,SOCIETATS!$N$8,J8&lt;&gt;J9,SOCIETATS!$N$8),SOCIETATS!$N$9)</f>
        <v>#VALUE!</v>
      </c>
      <c r="G8" s="23" t="str" cm="1">
        <f t="array" ref="G8">_xlfn.IFNA(_xlfn.IFS(R8&lt;&gt;0,R8,S8&lt;&gt;0,S8,U8&lt;&gt;0,U8,V8&lt;&gt;0,V8),"FALTAN DATOS DE ESCENARIO")</f>
        <v xml:space="preserve">ZLLSM-LL-31 - el Llobregat - Abrera </v>
      </c>
      <c r="H8" s="255" t="str">
        <f t="shared" ref="H8:H29" si="0">IF(L8&gt;J8,"SI","NO")</f>
        <v>NO</v>
      </c>
      <c r="I8" s="255" t="s">
        <v>1545</v>
      </c>
      <c r="J8" s="229">
        <v>45018</v>
      </c>
      <c r="K8" s="230">
        <v>0.25</v>
      </c>
      <c r="L8" s="229">
        <v>45018</v>
      </c>
      <c r="M8" s="230">
        <v>0.54166666666666696</v>
      </c>
      <c r="N8" s="231" t="s">
        <v>1421</v>
      </c>
      <c r="O8" s="231" t="s">
        <v>1479</v>
      </c>
      <c r="P8" s="232">
        <v>20</v>
      </c>
      <c r="Q8" s="315" t="s">
        <v>1080</v>
      </c>
      <c r="R8" s="27"/>
      <c r="S8" s="27"/>
      <c r="T8" s="27"/>
      <c r="U8" s="27" t="s">
        <v>52</v>
      </c>
      <c r="W8" s="12" t="str">
        <f>_xlfn.IFNA(VLOOKUP(X8,Municipis!$A$2:$B$118,2,FALSE),"Pendent")</f>
        <v>Abrera</v>
      </c>
      <c r="X8" s="12" t="str" cm="1">
        <f t="array" ref="X8">_xlfn.IFNA(_xlfn.IFS(R8&lt;&gt;0,R8,S8&lt;&gt;0,S8,U8&lt;&gt;0,U8,V8&lt;&gt;0,V8),"Pendent")</f>
        <v xml:space="preserve">ZLLSM-LL-31 - el Llobregat - Abrera </v>
      </c>
      <c r="AP8" s="29"/>
      <c r="AQ8" s="29"/>
    </row>
    <row r="9" spans="1:43" ht="15" customHeight="1" x14ac:dyDescent="0.3">
      <c r="A9" s="12">
        <v>35</v>
      </c>
      <c r="C9" s="17" t="s">
        <v>477</v>
      </c>
      <c r="D9" s="315" t="s">
        <v>1479</v>
      </c>
      <c r="E9" s="12" t="e" cm="1" vm="1">
        <f t="array" ref="E9">_xlfn.IFNA(_xlfn.IFS(X9&lt;&gt;"Pendent",SOCIETATS!$N$8),SOCIETATS!$N$9)</f>
        <v>#VALUE!</v>
      </c>
      <c r="F9" s="26" t="e" cm="1" vm="1">
        <f t="array" ref="F9">_xlfn.IFNA(_xlfn.IFS(G9&lt;&gt;G10,SOCIETATS!$N$8,J9&lt;&gt;J10,SOCIETATS!$N$8),SOCIETATS!$N$9)</f>
        <v>#VALUE!</v>
      </c>
      <c r="G9" s="23" t="str" cm="1">
        <f t="array" ref="G9">_xlfn.IFNA(_xlfn.IFS(R9&lt;&gt;0,R9,S9&lt;&gt;0,S9,U9&lt;&gt;0,U9,V9&lt;&gt;0,V9),"FALTAN DATOS DE ESCENARIO")</f>
        <v xml:space="preserve">ZLLSM-LL-31 - el Llobregat - Abrera </v>
      </c>
      <c r="H9" s="255" t="str">
        <f t="shared" si="0"/>
        <v>NO</v>
      </c>
      <c r="I9" s="255" t="s">
        <v>1545</v>
      </c>
      <c r="J9" s="229">
        <v>45032</v>
      </c>
      <c r="K9" s="230">
        <v>0.25</v>
      </c>
      <c r="L9" s="229">
        <v>45032</v>
      </c>
      <c r="M9" s="230" t="s">
        <v>1481</v>
      </c>
      <c r="N9" s="231" t="s">
        <v>1421</v>
      </c>
      <c r="O9" s="231" t="s">
        <v>1479</v>
      </c>
      <c r="P9" s="232">
        <v>20</v>
      </c>
      <c r="Q9" s="315" t="s">
        <v>1080</v>
      </c>
      <c r="R9" s="27"/>
      <c r="S9" s="27"/>
      <c r="T9" s="27"/>
      <c r="U9" s="27" t="s">
        <v>52</v>
      </c>
      <c r="W9" s="12" t="str">
        <f>_xlfn.IFNA(VLOOKUP(X9,Municipis!$A$2:$B$118,2,FALSE),"Pendent")</f>
        <v>Abrera</v>
      </c>
      <c r="X9" s="12" t="str" cm="1">
        <f t="array" ref="X9">_xlfn.IFNA(_xlfn.IFS(R9&lt;&gt;0,R9,S9&lt;&gt;0,S9,U9&lt;&gt;0,U9,V9&lt;&gt;0,V9),"Pendent")</f>
        <v xml:space="preserve">ZLLSM-LL-31 - el Llobregat - Abrera </v>
      </c>
    </row>
    <row r="10" spans="1:43" ht="15" customHeight="1" x14ac:dyDescent="0.3">
      <c r="A10" s="12">
        <v>62</v>
      </c>
      <c r="C10" s="17" t="s">
        <v>477</v>
      </c>
      <c r="D10" s="315" t="s">
        <v>1479</v>
      </c>
      <c r="E10" s="12" t="e" cm="1" vm="1">
        <f t="array" ref="E10">_xlfn.IFNA(_xlfn.IFS(X10&lt;&gt;"Pendent",SOCIETATS!$N$8),SOCIETATS!$N$9)</f>
        <v>#VALUE!</v>
      </c>
      <c r="F10" s="26" t="e" cm="1" vm="1">
        <f t="array" ref="F10">_xlfn.IFNA(_xlfn.IFS(G10&lt;&gt;G11,SOCIETATS!$N$8,J10&lt;&gt;J11,SOCIETATS!$N$8),SOCIETATS!$N$9)</f>
        <v>#VALUE!</v>
      </c>
      <c r="G10" s="23" t="str" cm="1">
        <f t="array" ref="G10">_xlfn.IFNA(_xlfn.IFS(R10&lt;&gt;0,R10,S10&lt;&gt;0,S10,U10&lt;&gt;0,U10,V10&lt;&gt;0,V10),"FALTAN DATOS DE ESCENARIO")</f>
        <v xml:space="preserve">ZLLSM-LL-31 - el Llobregat - Abrera </v>
      </c>
      <c r="H10" s="255" t="str">
        <f t="shared" si="0"/>
        <v>NO</v>
      </c>
      <c r="I10" s="255" t="s">
        <v>1545</v>
      </c>
      <c r="J10" s="229">
        <v>45046</v>
      </c>
      <c r="K10" s="230">
        <v>0.25</v>
      </c>
      <c r="L10" s="229">
        <v>45046</v>
      </c>
      <c r="M10" s="230">
        <v>0.54166666666666663</v>
      </c>
      <c r="N10" s="231" t="s">
        <v>1421</v>
      </c>
      <c r="O10" s="231" t="s">
        <v>1479</v>
      </c>
      <c r="P10" s="232">
        <v>20</v>
      </c>
      <c r="Q10" s="315" t="s">
        <v>1080</v>
      </c>
      <c r="R10" s="27"/>
      <c r="S10" s="27"/>
      <c r="T10" s="27"/>
      <c r="U10" s="27" t="s">
        <v>52</v>
      </c>
      <c r="W10" s="12" t="str">
        <f>_xlfn.IFNA(VLOOKUP(X10,Municipis!$A$2:$B$118,2,FALSE),"Pendent")</f>
        <v>Abrera</v>
      </c>
      <c r="X10" s="12" t="str" cm="1">
        <f t="array" ref="X10">_xlfn.IFNA(_xlfn.IFS(R10&lt;&gt;0,R10,S10&lt;&gt;0,S10,U10&lt;&gt;0,U10,V10&lt;&gt;0,V10),"Pendent")</f>
        <v xml:space="preserve">ZLLSM-LL-31 - el Llobregat - Abrera </v>
      </c>
    </row>
    <row r="11" spans="1:43" ht="15" customHeight="1" x14ac:dyDescent="0.3">
      <c r="A11" s="12">
        <v>102</v>
      </c>
      <c r="C11" s="17" t="s">
        <v>477</v>
      </c>
      <c r="D11" s="315" t="s">
        <v>1479</v>
      </c>
      <c r="E11" s="12" t="e" cm="1" vm="1">
        <f t="array" ref="E11">_xlfn.IFNA(_xlfn.IFS(X11&lt;&gt;"Pendent",SOCIETATS!$N$8),SOCIETATS!$N$9)</f>
        <v>#VALUE!</v>
      </c>
      <c r="F11" s="26" t="e" cm="1" vm="1">
        <f t="array" ref="F11">_xlfn.IFNA(_xlfn.IFS(G11&lt;&gt;G12,SOCIETATS!$N$8,J11&lt;&gt;J12,SOCIETATS!$N$8),SOCIETATS!$N$9)</f>
        <v>#VALUE!</v>
      </c>
      <c r="G11" s="23" t="str" cm="1">
        <f t="array" ref="G11">_xlfn.IFNA(_xlfn.IFS(R11&lt;&gt;0,R11,S11&lt;&gt;0,S11,U11&lt;&gt;0,U11,V11&lt;&gt;0,V11),"FALTAN DATOS DE ESCENARIO")</f>
        <v xml:space="preserve">ZLLSM-LL-31 - el Llobregat - Abrera </v>
      </c>
      <c r="H11" s="255" t="str">
        <f t="shared" si="0"/>
        <v>NO</v>
      </c>
      <c r="I11" s="255" t="s">
        <v>1545</v>
      </c>
      <c r="J11" s="229">
        <v>45060</v>
      </c>
      <c r="K11" s="230">
        <v>0.25</v>
      </c>
      <c r="L11" s="229">
        <v>45060</v>
      </c>
      <c r="M11" s="230">
        <v>0.54166666666666663</v>
      </c>
      <c r="N11" s="231" t="s">
        <v>1421</v>
      </c>
      <c r="O11" s="231" t="s">
        <v>1479</v>
      </c>
      <c r="P11" s="232">
        <v>20</v>
      </c>
      <c r="Q11" s="315" t="s">
        <v>1080</v>
      </c>
      <c r="R11" s="27"/>
      <c r="S11" s="27"/>
      <c r="T11" s="27"/>
      <c r="U11" s="27" t="s">
        <v>52</v>
      </c>
      <c r="W11" s="12" t="str">
        <f>_xlfn.IFNA(VLOOKUP(X11,Municipis!$A$2:$B$118,2,FALSE),"Pendent")</f>
        <v>Abrera</v>
      </c>
      <c r="X11" s="12" t="str" cm="1">
        <f t="array" ref="X11">_xlfn.IFNA(_xlfn.IFS(R11&lt;&gt;0,R11,S11&lt;&gt;0,S11,U11&lt;&gt;0,U11,V11&lt;&gt;0,V11),"Pendent")</f>
        <v xml:space="preserve">ZLLSM-LL-31 - el Llobregat - Abrera </v>
      </c>
    </row>
    <row r="12" spans="1:43" ht="15" customHeight="1" x14ac:dyDescent="0.3">
      <c r="A12" s="12">
        <v>137</v>
      </c>
      <c r="C12" s="17" t="s">
        <v>477</v>
      </c>
      <c r="D12" s="315" t="s">
        <v>1479</v>
      </c>
      <c r="E12" s="12" t="e" cm="1" vm="1">
        <f t="array" ref="E12">_xlfn.IFNA(_xlfn.IFS(X12&lt;&gt;"Pendent",SOCIETATS!$N$8),SOCIETATS!$N$9)</f>
        <v>#VALUE!</v>
      </c>
      <c r="F12" s="26" t="e" cm="1" vm="1">
        <f t="array" ref="F12">_xlfn.IFNA(_xlfn.IFS(G12&lt;&gt;G13,SOCIETATS!$N$8,J12&lt;&gt;J13,SOCIETATS!$N$8),SOCIETATS!$N$9)</f>
        <v>#VALUE!</v>
      </c>
      <c r="G12" s="23" t="str" cm="1">
        <f t="array" ref="G12">_xlfn.IFNA(_xlfn.IFS(R12&lt;&gt;0,R12,S12&lt;&gt;0,S12,U12&lt;&gt;0,U12,V12&lt;&gt;0,V12),"FALTAN DATOS DE ESCENARIO")</f>
        <v xml:space="preserve">ZLLSM-LL-31 - el Llobregat - Abrera </v>
      </c>
      <c r="H12" s="255" t="str">
        <f t="shared" si="0"/>
        <v>NO</v>
      </c>
      <c r="I12" s="255" t="s">
        <v>1545</v>
      </c>
      <c r="J12" s="229">
        <v>45074</v>
      </c>
      <c r="K12" s="230">
        <v>0.25</v>
      </c>
      <c r="L12" s="229">
        <v>45074</v>
      </c>
      <c r="M12" s="230">
        <v>0.54166666666666663</v>
      </c>
      <c r="N12" s="231" t="s">
        <v>1421</v>
      </c>
      <c r="O12" s="231" t="s">
        <v>1479</v>
      </c>
      <c r="P12" s="232">
        <v>20</v>
      </c>
      <c r="Q12" s="315" t="s">
        <v>1080</v>
      </c>
      <c r="R12" s="27"/>
      <c r="S12" s="27"/>
      <c r="T12" s="27"/>
      <c r="U12" s="27" t="s">
        <v>52</v>
      </c>
      <c r="W12" s="12" t="str">
        <f>_xlfn.IFNA(VLOOKUP(X12,Municipis!$A$2:$B$118,2,FALSE),"Pendent")</f>
        <v>Abrera</v>
      </c>
      <c r="X12" s="12" t="str" cm="1">
        <f t="array" ref="X12">_xlfn.IFNA(_xlfn.IFS(R12&lt;&gt;0,R12,S12&lt;&gt;0,S12,U12&lt;&gt;0,U12,V12&lt;&gt;0,V12),"Pendent")</f>
        <v xml:space="preserve">ZLLSM-LL-31 - el Llobregat - Abrera </v>
      </c>
    </row>
    <row r="13" spans="1:43" ht="15" customHeight="1" x14ac:dyDescent="0.3">
      <c r="A13" s="12">
        <v>173</v>
      </c>
      <c r="C13" s="17" t="s">
        <v>477</v>
      </c>
      <c r="D13" s="315" t="s">
        <v>1479</v>
      </c>
      <c r="E13" s="12" t="e" cm="1" vm="1">
        <f t="array" ref="E13">_xlfn.IFNA(_xlfn.IFS(X13&lt;&gt;"Pendent",SOCIETATS!$N$8),SOCIETATS!$N$9)</f>
        <v>#VALUE!</v>
      </c>
      <c r="F13" s="26" t="e" cm="1" vm="1">
        <f t="array" ref="F13">_xlfn.IFNA(_xlfn.IFS(G13&lt;&gt;G14,SOCIETATS!$N$8,J13&lt;&gt;J14,SOCIETATS!$N$8),SOCIETATS!$N$9)</f>
        <v>#VALUE!</v>
      </c>
      <c r="G13" s="23" t="str" cm="1">
        <f t="array" ref="G13">_xlfn.IFNA(_xlfn.IFS(R13&lt;&gt;0,R13,S13&lt;&gt;0,S13,U13&lt;&gt;0,U13,V13&lt;&gt;0,V13),"FALTAN DATOS DE ESCENARIO")</f>
        <v xml:space="preserve">ZLLSM-LL-31 - el Llobregat - Abrera </v>
      </c>
      <c r="H13" s="255" t="str">
        <f t="shared" si="0"/>
        <v>NO</v>
      </c>
      <c r="I13" s="255" t="s">
        <v>1545</v>
      </c>
      <c r="J13" s="229">
        <v>45088</v>
      </c>
      <c r="K13" s="230">
        <v>0.25</v>
      </c>
      <c r="L13" s="229">
        <v>45088</v>
      </c>
      <c r="M13" s="230">
        <v>0.54166666666666663</v>
      </c>
      <c r="N13" s="231" t="s">
        <v>1421</v>
      </c>
      <c r="O13" s="231" t="s">
        <v>1479</v>
      </c>
      <c r="P13" s="232">
        <v>20</v>
      </c>
      <c r="Q13" s="315" t="s">
        <v>1080</v>
      </c>
      <c r="R13" s="27"/>
      <c r="S13" s="27"/>
      <c r="T13" s="27"/>
      <c r="U13" s="27" t="s">
        <v>52</v>
      </c>
      <c r="W13" s="12" t="str">
        <f>_xlfn.IFNA(VLOOKUP(X13,Municipis!$A$2:$B$118,2,FALSE),"Pendent")</f>
        <v>Abrera</v>
      </c>
      <c r="X13" s="12" t="str" cm="1">
        <f t="array" ref="X13">_xlfn.IFNA(_xlfn.IFS(R13&lt;&gt;0,R13,S13&lt;&gt;0,S13,U13&lt;&gt;0,U13,V13&lt;&gt;0,V13),"Pendent")</f>
        <v xml:space="preserve">ZLLSM-LL-31 - el Llobregat - Abrera </v>
      </c>
    </row>
    <row r="14" spans="1:43" ht="15" customHeight="1" x14ac:dyDescent="0.3">
      <c r="A14" s="12">
        <v>194</v>
      </c>
      <c r="C14" s="17" t="s">
        <v>477</v>
      </c>
      <c r="D14" s="315" t="s">
        <v>1480</v>
      </c>
      <c r="E14" s="12" t="e" cm="1" vm="1">
        <f t="array" ref="E14">_xlfn.IFNA(_xlfn.IFS(X14&lt;&gt;"Pendent",SOCIETATS!$N$8),SOCIETATS!$N$9)</f>
        <v>#VALUE!</v>
      </c>
      <c r="F14" s="26" t="e" cm="1" vm="1">
        <f t="array" ref="F14">_xlfn.IFNA(_xlfn.IFS(G14&lt;&gt;G15,SOCIETATS!$N$8,J14&lt;&gt;J15,SOCIETATS!$N$8),SOCIETATS!$N$9)</f>
        <v>#VALUE!</v>
      </c>
      <c r="G14" s="23" t="str" cm="1">
        <f t="array" ref="G14">_xlfn.IFNA(_xlfn.IFS(R14&lt;&gt;0,R14,S14&lt;&gt;0,S14,U14&lt;&gt;0,U14,V14&lt;&gt;0,V14),"FALTAN DATOS DE ESCENARIO")</f>
        <v xml:space="preserve">ZLLSM-LL-31 - el Llobregat - Abrera </v>
      </c>
      <c r="H14" s="255" t="str">
        <f t="shared" si="0"/>
        <v>NO</v>
      </c>
      <c r="I14" s="255" t="s">
        <v>1545</v>
      </c>
      <c r="J14" s="229">
        <v>45095</v>
      </c>
      <c r="K14" s="230">
        <v>0.25</v>
      </c>
      <c r="L14" s="229">
        <v>45095</v>
      </c>
      <c r="M14" s="230">
        <v>0.54166666666666663</v>
      </c>
      <c r="N14" s="231" t="s">
        <v>1421</v>
      </c>
      <c r="O14" s="231" t="s">
        <v>1479</v>
      </c>
      <c r="P14" s="232">
        <v>50</v>
      </c>
      <c r="Q14" s="315" t="s">
        <v>1080</v>
      </c>
      <c r="R14" s="27"/>
      <c r="S14" s="27"/>
      <c r="T14" s="27"/>
      <c r="U14" s="27" t="s">
        <v>52</v>
      </c>
      <c r="W14" s="12" t="str">
        <f>_xlfn.IFNA(VLOOKUP(X14,Municipis!$A$2:$B$118,2,FALSE),"Pendent")</f>
        <v>Abrera</v>
      </c>
      <c r="X14" s="12" t="str" cm="1">
        <f t="array" ref="X14">_xlfn.IFNA(_xlfn.IFS(R14&lt;&gt;0,R14,S14&lt;&gt;0,S14,U14&lt;&gt;0,U14,V14&lt;&gt;0,V14),"Pendent")</f>
        <v xml:space="preserve">ZLLSM-LL-31 - el Llobregat - Abrera </v>
      </c>
    </row>
    <row r="15" spans="1:43" ht="15" customHeight="1" x14ac:dyDescent="0.3">
      <c r="A15" s="12">
        <v>266</v>
      </c>
      <c r="C15" s="17" t="s">
        <v>477</v>
      </c>
      <c r="D15" s="315" t="s">
        <v>1479</v>
      </c>
      <c r="E15" s="12" t="e" cm="1" vm="1">
        <f t="array" ref="E15">_xlfn.IFNA(_xlfn.IFS(X15&lt;&gt;"Pendent",SOCIETATS!$N$8),SOCIETATS!$N$9)</f>
        <v>#VALUE!</v>
      </c>
      <c r="F15" s="26" t="e" cm="1" vm="1">
        <f t="array" ref="F15">_xlfn.IFNA(_xlfn.IFS(G15&lt;&gt;G16,SOCIETATS!$N$8,J15&lt;&gt;J16,SOCIETATS!$N$8),SOCIETATS!$N$9)</f>
        <v>#VALUE!</v>
      </c>
      <c r="G15" s="23" t="str" cm="1">
        <f t="array" ref="G15">_xlfn.IFNA(_xlfn.IFS(R15&lt;&gt;0,R15,S15&lt;&gt;0,S15,U15&lt;&gt;0,U15,V15&lt;&gt;0,V15),"FALTAN DATOS DE ESCENARIO")</f>
        <v xml:space="preserve">ZLLSM-LL-31 - el Llobregat - Abrera </v>
      </c>
      <c r="H15" s="255" t="str">
        <f t="shared" si="0"/>
        <v>NO</v>
      </c>
      <c r="I15" s="255" t="s">
        <v>1545</v>
      </c>
      <c r="J15" s="229">
        <v>45123</v>
      </c>
      <c r="K15" s="230">
        <v>0.25</v>
      </c>
      <c r="L15" s="229">
        <v>45123</v>
      </c>
      <c r="M15" s="230">
        <v>0.54166666666666663</v>
      </c>
      <c r="N15" s="231" t="s">
        <v>1421</v>
      </c>
      <c r="O15" s="231" t="s">
        <v>1479</v>
      </c>
      <c r="P15" s="232">
        <v>20</v>
      </c>
      <c r="Q15" s="315" t="s">
        <v>1080</v>
      </c>
      <c r="R15" s="27"/>
      <c r="S15" s="27"/>
      <c r="T15" s="27"/>
      <c r="U15" s="27" t="s">
        <v>52</v>
      </c>
      <c r="W15" s="12" t="str">
        <f>_xlfn.IFNA(VLOOKUP(X15,Municipis!$A$2:$B$118,2,FALSE),"Pendent")</f>
        <v>Abrera</v>
      </c>
      <c r="X15" s="12" t="str" cm="1">
        <f t="array" ref="X15">_xlfn.IFNA(_xlfn.IFS(R15&lt;&gt;0,R15,S15&lt;&gt;0,S15,U15&lt;&gt;0,U15,V15&lt;&gt;0,V15),"Pendent")</f>
        <v xml:space="preserve">ZLLSM-LL-31 - el Llobregat - Abrera </v>
      </c>
    </row>
    <row r="16" spans="1:43" ht="15" customHeight="1" x14ac:dyDescent="0.3">
      <c r="A16" s="12">
        <v>345</v>
      </c>
      <c r="C16" s="17" t="s">
        <v>477</v>
      </c>
      <c r="D16" s="315" t="s">
        <v>1479</v>
      </c>
      <c r="E16" s="12" t="e" cm="1" vm="1">
        <f t="array" ref="E16">_xlfn.IFNA(_xlfn.IFS(X16&lt;&gt;"Pendent",SOCIETATS!$N$8),SOCIETATS!$N$9)</f>
        <v>#VALUE!</v>
      </c>
      <c r="F16" s="238" t="e" cm="1" vm="1">
        <f t="array" ref="F16">_xlfn.IFNA(_xlfn.IFS(G16&lt;&gt;G17,SOCIETATS!$N$8,J16&lt;&gt;J17,SOCIETATS!$N$8),SOCIETATS!$N$9)</f>
        <v>#VALUE!</v>
      </c>
      <c r="G16" s="23" t="str" cm="1">
        <f t="array" ref="G16">_xlfn.IFNA(_xlfn.IFS(R16&lt;&gt;0,R16,S16&lt;&gt;0,S16,U16&lt;&gt;0,U16,V16&lt;&gt;0,V16),"FALTAN DATOS DE ESCENARIO")</f>
        <v xml:space="preserve">ZLLSM-LL-31 - el Llobregat - Abrera </v>
      </c>
      <c r="H16" s="255" t="str">
        <f t="shared" si="0"/>
        <v>NO</v>
      </c>
      <c r="I16" s="255" t="s">
        <v>1545</v>
      </c>
      <c r="J16" s="229">
        <v>45172</v>
      </c>
      <c r="K16" s="230">
        <v>0.25</v>
      </c>
      <c r="L16" s="229">
        <v>45172</v>
      </c>
      <c r="M16" s="230">
        <v>0.54166666666666663</v>
      </c>
      <c r="N16" s="231" t="s">
        <v>1421</v>
      </c>
      <c r="O16" s="231" t="s">
        <v>1479</v>
      </c>
      <c r="P16" s="232">
        <v>20</v>
      </c>
      <c r="Q16" s="315" t="s">
        <v>1080</v>
      </c>
      <c r="R16" s="27"/>
      <c r="S16" s="27"/>
      <c r="T16" s="27"/>
      <c r="U16" s="27" t="s">
        <v>52</v>
      </c>
      <c r="W16" s="12" t="str">
        <f>_xlfn.IFNA(VLOOKUP(X16,Municipis!$A$2:$B$118,2,FALSE),"Pendent")</f>
        <v>Abrera</v>
      </c>
      <c r="X16" s="12" t="str" cm="1">
        <f t="array" ref="X16">_xlfn.IFNA(_xlfn.IFS(R16&lt;&gt;0,R16,S16&lt;&gt;0,S16,U16&lt;&gt;0,U16,V16&lt;&gt;0,V16),"Pendent")</f>
        <v xml:space="preserve">ZLLSM-LL-31 - el Llobregat - Abrera </v>
      </c>
    </row>
    <row r="17" spans="1:24" ht="15" customHeight="1" x14ac:dyDescent="0.3">
      <c r="A17" s="12">
        <v>382</v>
      </c>
      <c r="C17" s="17" t="s">
        <v>477</v>
      </c>
      <c r="D17" s="315" t="s">
        <v>1479</v>
      </c>
      <c r="E17" s="12" t="e" cm="1" vm="1">
        <f t="array" ref="E17">_xlfn.IFNA(_xlfn.IFS(X17&lt;&gt;"Pendent",SOCIETATS!$N$8),SOCIETATS!$N$9)</f>
        <v>#VALUE!</v>
      </c>
      <c r="F17" s="26" t="e" cm="1" vm="1">
        <f t="array" ref="F17">_xlfn.IFNA(_xlfn.IFS(G17&lt;&gt;G18,SOCIETATS!$N$8,J17&lt;&gt;J18,SOCIETATS!$N$8),SOCIETATS!$N$9)</f>
        <v>#VALUE!</v>
      </c>
      <c r="G17" s="23" t="str" cm="1">
        <f t="array" ref="G17">_xlfn.IFNA(_xlfn.IFS(R17&lt;&gt;0,R17,S17&lt;&gt;0,S17,U17&lt;&gt;0,U17,V17&lt;&gt;0,V17),"FALTAN DATOS DE ESCENARIO")</f>
        <v xml:space="preserve">ZLLSM-LL-31 - el Llobregat - Abrera </v>
      </c>
      <c r="H17" s="255" t="str">
        <f t="shared" si="0"/>
        <v>NO</v>
      </c>
      <c r="I17" s="255" t="s">
        <v>1545</v>
      </c>
      <c r="J17" s="229">
        <v>45185</v>
      </c>
      <c r="K17" s="230">
        <v>0.25</v>
      </c>
      <c r="L17" s="229">
        <v>45185</v>
      </c>
      <c r="M17" s="230">
        <v>0.54166666666666663</v>
      </c>
      <c r="N17" s="231" t="s">
        <v>1421</v>
      </c>
      <c r="O17" s="231" t="s">
        <v>1479</v>
      </c>
      <c r="P17" s="232">
        <v>20</v>
      </c>
      <c r="Q17" s="315" t="s">
        <v>1080</v>
      </c>
      <c r="R17" s="27"/>
      <c r="S17" s="27"/>
      <c r="T17" s="27"/>
      <c r="U17" s="27" t="s">
        <v>52</v>
      </c>
      <c r="W17" s="12" t="str">
        <f>_xlfn.IFNA(VLOOKUP(X17,Municipis!$A$2:$B$118,2,FALSE),"Pendent")</f>
        <v>Abrera</v>
      </c>
      <c r="X17" s="12" t="str" cm="1">
        <f t="array" ref="X17">_xlfn.IFNA(_xlfn.IFS(R17&lt;&gt;0,R17,S17&lt;&gt;0,S17,U17&lt;&gt;0,U17,V17&lt;&gt;0,V17),"Pendent")</f>
        <v xml:space="preserve">ZLLSM-LL-31 - el Llobregat - Abrera </v>
      </c>
    </row>
    <row r="18" spans="1:24" ht="15" customHeight="1" x14ac:dyDescent="0.3">
      <c r="A18" s="12">
        <v>431</v>
      </c>
      <c r="C18" s="17" t="s">
        <v>477</v>
      </c>
      <c r="D18" s="315" t="s">
        <v>1479</v>
      </c>
      <c r="E18" s="12" t="e" cm="1" vm="1">
        <f t="array" ref="E18">_xlfn.IFNA(_xlfn.IFS(X18&lt;&gt;"Pendent",SOCIETATS!$N$8),SOCIETATS!$N$9)</f>
        <v>#VALUE!</v>
      </c>
      <c r="F18" s="26" t="e" cm="1" vm="1">
        <f t="array" ref="F18">_xlfn.IFNA(_xlfn.IFS(G18&lt;&gt;G19,SOCIETATS!$N$8,J18&lt;&gt;J19,SOCIETATS!$N$8),SOCIETATS!$N$9)</f>
        <v>#VALUE!</v>
      </c>
      <c r="G18" s="23" t="str" cm="1">
        <f t="array" ref="G18">_xlfn.IFNA(_xlfn.IFS(R18&lt;&gt;0,R18,S18&lt;&gt;0,S18,U18&lt;&gt;0,U18,V18&lt;&gt;0,V18),"FALTAN DATOS DE ESCENARIO")</f>
        <v xml:space="preserve">ZLLSM-LL-31 - el Llobregat - Abrera </v>
      </c>
      <c r="H18" s="255" t="str">
        <f t="shared" si="0"/>
        <v>NO</v>
      </c>
      <c r="I18" s="255" t="s">
        <v>1545</v>
      </c>
      <c r="J18" s="229">
        <v>45200</v>
      </c>
      <c r="K18" s="230">
        <v>0.25</v>
      </c>
      <c r="L18" s="229">
        <v>45200</v>
      </c>
      <c r="M18" s="230">
        <v>0.54166666666666663</v>
      </c>
      <c r="N18" s="231" t="s">
        <v>1421</v>
      </c>
      <c r="O18" s="231" t="s">
        <v>1479</v>
      </c>
      <c r="P18" s="232">
        <v>20</v>
      </c>
      <c r="Q18" s="315" t="s">
        <v>1080</v>
      </c>
      <c r="R18" s="27"/>
      <c r="S18" s="27"/>
      <c r="T18" s="27"/>
      <c r="U18" s="27" t="s">
        <v>52</v>
      </c>
      <c r="W18" s="12" t="str">
        <f>_xlfn.IFNA(VLOOKUP(X18,Municipis!$A$2:$B$118,2,FALSE),"Pendent")</f>
        <v>Abrera</v>
      </c>
      <c r="X18" s="12" t="str" cm="1">
        <f t="array" ref="X18">_xlfn.IFNA(_xlfn.IFS(R18&lt;&gt;0,R18,S18&lt;&gt;0,S18,U18&lt;&gt;0,U18,V18&lt;&gt;0,V18),"Pendent")</f>
        <v xml:space="preserve">ZLLSM-LL-31 - el Llobregat - Abrera </v>
      </c>
    </row>
    <row r="19" spans="1:24" ht="15" customHeight="1" x14ac:dyDescent="0.3">
      <c r="A19" s="12">
        <v>466</v>
      </c>
      <c r="C19" s="17" t="s">
        <v>477</v>
      </c>
      <c r="D19" s="315" t="s">
        <v>1479</v>
      </c>
      <c r="E19" s="12" t="e" cm="1" vm="1">
        <f t="array" ref="E19">_xlfn.IFNA(_xlfn.IFS(X19&lt;&gt;"Pendent",SOCIETATS!$N$8),SOCIETATS!$N$9)</f>
        <v>#VALUE!</v>
      </c>
      <c r="F19" s="26" t="e" cm="1" vm="1">
        <f t="array" ref="F19">_xlfn.IFNA(_xlfn.IFS(G19&lt;&gt;G20,SOCIETATS!$N$8,J19&lt;&gt;J20,SOCIETATS!$N$8),SOCIETATS!$N$9)</f>
        <v>#VALUE!</v>
      </c>
      <c r="G19" s="23" t="str" cm="1">
        <f t="array" ref="G19">_xlfn.IFNA(_xlfn.IFS(R19&lt;&gt;0,R19,S19&lt;&gt;0,S19,U19&lt;&gt;0,U19,V19&lt;&gt;0,V19),"FALTAN DATOS DE ESCENARIO")</f>
        <v xml:space="preserve">ZLLSM-LL-31 - el Llobregat - Abrera </v>
      </c>
      <c r="H19" s="255" t="str">
        <f t="shared" si="0"/>
        <v>NO</v>
      </c>
      <c r="I19" s="255" t="s">
        <v>1545</v>
      </c>
      <c r="J19" s="229">
        <v>45213</v>
      </c>
      <c r="K19" s="230">
        <v>0.25</v>
      </c>
      <c r="L19" s="229">
        <v>45213</v>
      </c>
      <c r="M19" s="230">
        <v>0.54166666666666663</v>
      </c>
      <c r="N19" s="231" t="s">
        <v>1421</v>
      </c>
      <c r="O19" s="231" t="s">
        <v>1479</v>
      </c>
      <c r="P19" s="232">
        <v>20</v>
      </c>
      <c r="Q19" s="315" t="s">
        <v>1080</v>
      </c>
      <c r="R19" s="27"/>
      <c r="S19" s="27"/>
      <c r="T19" s="27"/>
      <c r="U19" s="27" t="s">
        <v>52</v>
      </c>
      <c r="W19" s="12" t="str">
        <f>_xlfn.IFNA(VLOOKUP(X19,Municipis!$A$2:$B$118,2,FALSE),"Pendent")</f>
        <v>Abrera</v>
      </c>
      <c r="X19" s="12" t="str" cm="1">
        <f t="array" ref="X19">_xlfn.IFNA(_xlfn.IFS(R19&lt;&gt;0,R19,S19&lt;&gt;0,S19,U19&lt;&gt;0,U19,V19&lt;&gt;0,V19),"Pendent")</f>
        <v xml:space="preserve">ZLLSM-LL-31 - el Llobregat - Abrera </v>
      </c>
    </row>
    <row r="20" spans="1:24" ht="15" customHeight="1" x14ac:dyDescent="0.3">
      <c r="A20" s="12">
        <v>503</v>
      </c>
      <c r="C20" s="17" t="s">
        <v>477</v>
      </c>
      <c r="D20" s="315" t="s">
        <v>1479</v>
      </c>
      <c r="E20" s="12" t="e" cm="1" vm="1">
        <f t="array" ref="E20">_xlfn.IFNA(_xlfn.IFS(X20&lt;&gt;"Pendent",SOCIETATS!$N$8),SOCIETATS!$N$9)</f>
        <v>#VALUE!</v>
      </c>
      <c r="F20" s="26" t="e" cm="1" vm="1">
        <f t="array" ref="F20">_xlfn.IFNA(_xlfn.IFS(G20&lt;&gt;G21,SOCIETATS!$N$8,J20&lt;&gt;J21,SOCIETATS!$N$8),SOCIETATS!$N$9)</f>
        <v>#VALUE!</v>
      </c>
      <c r="G20" s="23" t="str" cm="1">
        <f t="array" ref="G20">_xlfn.IFNA(_xlfn.IFS(R20&lt;&gt;0,R20,S20&lt;&gt;0,S20,U20&lt;&gt;0,U20,V20&lt;&gt;0,V20),"FALTAN DATOS DE ESCENARIO")</f>
        <v xml:space="preserve">ZLLSM-LL-31 - el Llobregat - Abrera </v>
      </c>
      <c r="H20" s="255" t="str">
        <f t="shared" si="0"/>
        <v>NO</v>
      </c>
      <c r="I20" s="255" t="s">
        <v>1545</v>
      </c>
      <c r="J20" s="229">
        <v>45228</v>
      </c>
      <c r="K20" s="230">
        <v>0.25</v>
      </c>
      <c r="L20" s="229">
        <v>45228</v>
      </c>
      <c r="M20" s="230">
        <v>0.54166666666666663</v>
      </c>
      <c r="N20" s="231" t="s">
        <v>1421</v>
      </c>
      <c r="O20" s="231" t="s">
        <v>1479</v>
      </c>
      <c r="P20" s="232">
        <v>20</v>
      </c>
      <c r="Q20" s="315" t="s">
        <v>1080</v>
      </c>
      <c r="R20" s="27"/>
      <c r="S20" s="27"/>
      <c r="T20" s="27"/>
      <c r="U20" s="27" t="s">
        <v>52</v>
      </c>
      <c r="W20" s="12" t="str">
        <f>_xlfn.IFNA(VLOOKUP(X20,Municipis!$A$2:$B$118,2,FALSE),"Pendent")</f>
        <v>Abrera</v>
      </c>
      <c r="X20" s="12" t="str" cm="1">
        <f t="array" ref="X20">_xlfn.IFNA(_xlfn.IFS(R20&lt;&gt;0,R20,S20&lt;&gt;0,S20,U20&lt;&gt;0,U20,V20&lt;&gt;0,V20),"Pendent")</f>
        <v xml:space="preserve">ZLLSM-LL-31 - el Llobregat - Abrera </v>
      </c>
    </row>
    <row r="21" spans="1:24" ht="15" customHeight="1" x14ac:dyDescent="0.3">
      <c r="A21" s="12">
        <v>524</v>
      </c>
      <c r="C21" s="17" t="s">
        <v>477</v>
      </c>
      <c r="D21" s="315" t="s">
        <v>1479</v>
      </c>
      <c r="E21" s="12" t="e" cm="1" vm="1">
        <f t="array" ref="E21">_xlfn.IFNA(_xlfn.IFS(X21&lt;&gt;"Pendent",SOCIETATS!$N$8),SOCIETATS!$N$9)</f>
        <v>#VALUE!</v>
      </c>
      <c r="F21" s="26" t="e" cm="1" vm="1">
        <f t="array" ref="F21">_xlfn.IFNA(_xlfn.IFS(G21&lt;&gt;G22,SOCIETATS!$N$8,J21&lt;&gt;J22,SOCIETATS!$N$8),SOCIETATS!$N$9)</f>
        <v>#VALUE!</v>
      </c>
      <c r="G21" s="23" t="str" cm="1">
        <f t="array" ref="G21">_xlfn.IFNA(_xlfn.IFS(R21&lt;&gt;0,R21,S21&lt;&gt;0,S21,U21&lt;&gt;0,U21,V21&lt;&gt;0,V21),"FALTAN DATOS DE ESCENARIO")</f>
        <v xml:space="preserve">ZLLSM-LL-31 - el Llobregat - Abrera </v>
      </c>
      <c r="H21" s="255" t="str">
        <f t="shared" si="0"/>
        <v>NO</v>
      </c>
      <c r="I21" s="255" t="s">
        <v>1545</v>
      </c>
      <c r="J21" s="229">
        <v>45241</v>
      </c>
      <c r="K21" s="230">
        <v>0.25</v>
      </c>
      <c r="L21" s="229">
        <v>45241</v>
      </c>
      <c r="M21" s="230" t="s">
        <v>1481</v>
      </c>
      <c r="N21" s="231" t="s">
        <v>1421</v>
      </c>
      <c r="O21" s="231" t="s">
        <v>1479</v>
      </c>
      <c r="P21" s="232">
        <v>20</v>
      </c>
      <c r="Q21" s="315" t="s">
        <v>1080</v>
      </c>
      <c r="R21" s="27"/>
      <c r="S21" s="27"/>
      <c r="T21" s="27"/>
      <c r="U21" s="27" t="s">
        <v>52</v>
      </c>
      <c r="W21" s="12" t="str">
        <f>_xlfn.IFNA(VLOOKUP(X21,Municipis!$A$2:$B$118,2,FALSE),"Pendent")</f>
        <v>Abrera</v>
      </c>
      <c r="X21" s="12" t="str" cm="1">
        <f t="array" ref="X21">_xlfn.IFNA(_xlfn.IFS(R21&lt;&gt;0,R21,S21&lt;&gt;0,S21,U21&lt;&gt;0,U21,V21&lt;&gt;0,V21),"Pendent")</f>
        <v xml:space="preserve">ZLLSM-LL-31 - el Llobregat - Abrera </v>
      </c>
    </row>
    <row r="22" spans="1:24" ht="15" customHeight="1" x14ac:dyDescent="0.3">
      <c r="A22" s="12">
        <v>545</v>
      </c>
      <c r="C22" s="17" t="s">
        <v>477</v>
      </c>
      <c r="D22" s="315" t="s">
        <v>1479</v>
      </c>
      <c r="E22" s="12" t="e" cm="1" vm="1">
        <f t="array" ref="E22">_xlfn.IFNA(_xlfn.IFS(X22&lt;&gt;"Pendent",SOCIETATS!$N$8),SOCIETATS!$N$9)</f>
        <v>#VALUE!</v>
      </c>
      <c r="F22" s="26" t="e" cm="1" vm="1">
        <f t="array" ref="F22">_xlfn.IFNA(_xlfn.IFS(G22&lt;&gt;G23,SOCIETATS!$N$8,J22&lt;&gt;J23,SOCIETATS!$N$8),SOCIETATS!$N$9)</f>
        <v>#VALUE!</v>
      </c>
      <c r="G22" s="23" t="str" cm="1">
        <f t="array" ref="G22">_xlfn.IFNA(_xlfn.IFS(R22&lt;&gt;0,R22,S22&lt;&gt;0,S22,U22&lt;&gt;0,U22,V22&lt;&gt;0,V22),"FALTAN DATOS DE ESCENARIO")</f>
        <v xml:space="preserve">ZLLSM-LL-31 - el Llobregat - Abrera </v>
      </c>
      <c r="H22" s="255" t="str">
        <f t="shared" si="0"/>
        <v>NO</v>
      </c>
      <c r="I22" s="255" t="s">
        <v>1545</v>
      </c>
      <c r="J22" s="229">
        <v>45256</v>
      </c>
      <c r="K22" s="230">
        <v>0.27083333333333331</v>
      </c>
      <c r="L22" s="229">
        <v>45256</v>
      </c>
      <c r="M22" s="230">
        <v>0.52083333333333337</v>
      </c>
      <c r="N22" s="231" t="s">
        <v>1421</v>
      </c>
      <c r="O22" s="231" t="s">
        <v>1479</v>
      </c>
      <c r="P22" s="232">
        <v>20</v>
      </c>
      <c r="Q22" s="315" t="s">
        <v>1080</v>
      </c>
      <c r="R22" s="27"/>
      <c r="S22" s="27"/>
      <c r="T22" s="27"/>
      <c r="U22" s="27" t="s">
        <v>52</v>
      </c>
      <c r="W22" s="12" t="str">
        <f>_xlfn.IFNA(VLOOKUP(X22,Municipis!$A$2:$B$118,2,FALSE),"Pendent")</f>
        <v>Abrera</v>
      </c>
      <c r="X22" s="12" t="str" cm="1">
        <f t="array" ref="X22">_xlfn.IFNA(_xlfn.IFS(R22&lt;&gt;0,R22,S22&lt;&gt;0,S22,U22&lt;&gt;0,U22,V22&lt;&gt;0,V22),"Pendent")</f>
        <v xml:space="preserve">ZLLSM-LL-31 - el Llobregat - Abrera </v>
      </c>
    </row>
    <row r="23" spans="1:24" ht="15" customHeight="1" x14ac:dyDescent="0.3">
      <c r="A23" s="12">
        <v>103</v>
      </c>
      <c r="C23" s="17" t="s">
        <v>488</v>
      </c>
      <c r="D23" s="16" t="s">
        <v>1463</v>
      </c>
      <c r="E23" s="12" t="e" cm="1" vm="1">
        <f t="array" ref="E23">_xlfn.IFNA(_xlfn.IFS(X23&lt;&gt;"Pendent",SOCIETATS!$N$8),SOCIETATS!$N$9)</f>
        <v>#VALUE!</v>
      </c>
      <c r="F23" s="26" t="e" cm="1" vm="1">
        <f t="array" ref="F23">_xlfn.IFNA(_xlfn.IFS(G23&lt;&gt;G24,SOCIETATS!$N$8,J23&lt;&gt;J24,SOCIETATS!$N$8),SOCIETATS!$N$9)</f>
        <v>#VALUE!</v>
      </c>
      <c r="G23" s="23" t="str" cm="1">
        <f t="array" ref="G23">_xlfn.IFNA(_xlfn.IFS(R23&lt;&gt;0,R23,S23&lt;&gt;0,S23,U23&lt;&gt;0,U23,V23&lt;&gt;0,V23),"FALTAN DATOS DE ESCENARIO")</f>
        <v xml:space="preserve">ZLLSM-TE-26 - el Brugent - Amer / Les Planes d'Hostoles </v>
      </c>
      <c r="H23" s="255" t="str">
        <f t="shared" si="0"/>
        <v>NO</v>
      </c>
      <c r="I23" s="255" t="s">
        <v>1545</v>
      </c>
      <c r="J23" s="94">
        <v>45060</v>
      </c>
      <c r="K23" s="219">
        <v>0.25</v>
      </c>
      <c r="L23" s="94">
        <v>45060</v>
      </c>
      <c r="M23" s="219">
        <v>0.66666666666666696</v>
      </c>
      <c r="N23" s="27" t="s">
        <v>12</v>
      </c>
      <c r="O23" s="27" t="s">
        <v>16</v>
      </c>
      <c r="P23" s="27">
        <v>50</v>
      </c>
      <c r="Q23" s="27" t="s">
        <v>11</v>
      </c>
      <c r="R23" s="27"/>
      <c r="S23" s="27"/>
      <c r="T23" s="27"/>
      <c r="U23" s="27" t="s">
        <v>68</v>
      </c>
      <c r="V23" s="27"/>
      <c r="W23" s="12" t="str">
        <f>_xlfn.IFNA(VLOOKUP(X23,Municipis!$A$2:$B$118,2,FALSE),"Pendent")</f>
        <v>Amer, Les Planes d'Hostoles</v>
      </c>
      <c r="X23" s="12" t="str" cm="1">
        <f t="array" ref="X23">_xlfn.IFNA(_xlfn.IFS(R23&lt;&gt;0,R23,S23&lt;&gt;0,S23,U23&lt;&gt;0,U23,V23&lt;&gt;0,V23),"Pendent")</f>
        <v xml:space="preserve">ZLLSM-TE-26 - el Brugent - Amer / Les Planes d'Hostoles </v>
      </c>
    </row>
    <row r="24" spans="1:24" ht="15" customHeight="1" x14ac:dyDescent="0.3">
      <c r="A24" s="12">
        <v>205</v>
      </c>
      <c r="C24" s="17" t="s">
        <v>488</v>
      </c>
      <c r="D24" s="16" t="s">
        <v>1036</v>
      </c>
      <c r="E24" s="12" t="e" cm="1" vm="1">
        <f t="array" ref="E24">_xlfn.IFNA(_xlfn.IFS(X24&lt;&gt;"Pendent",SOCIETATS!$N$8),SOCIETATS!$N$9)</f>
        <v>#VALUE!</v>
      </c>
      <c r="F24" s="26" t="e" cm="1" vm="1">
        <f t="array" ref="F24">_xlfn.IFNA(_xlfn.IFS(G24&lt;&gt;G25,SOCIETATS!$N$8,J24&lt;&gt;J25,SOCIETATS!$N$8),SOCIETATS!$N$9)</f>
        <v>#VALUE!</v>
      </c>
      <c r="G24" s="23" t="str" cm="1">
        <f t="array" ref="G24">_xlfn.IFNA(_xlfn.IFS(R24&lt;&gt;0,R24,S24&lt;&gt;0,S24,U24&lt;&gt;0,U24,V24&lt;&gt;0,V24),"FALTAN DATOS DE ESCENARIO")</f>
        <v>ZLLSM-TE-29 - el Ter - Anglès/Girona/Torroella de Montgrí, ZLLSM-TE-30 - l'Onyar</v>
      </c>
      <c r="H24" s="255" t="str">
        <f t="shared" si="0"/>
        <v>NO</v>
      </c>
      <c r="I24" s="255" t="s">
        <v>1545</v>
      </c>
      <c r="J24" s="94">
        <v>45102</v>
      </c>
      <c r="K24" s="219">
        <v>0.25</v>
      </c>
      <c r="L24" s="94">
        <v>45102</v>
      </c>
      <c r="M24" s="219">
        <v>0.66666666666666696</v>
      </c>
      <c r="N24" s="27" t="s">
        <v>12</v>
      </c>
      <c r="O24" s="27" t="s">
        <v>8</v>
      </c>
      <c r="P24" s="27">
        <v>40</v>
      </c>
      <c r="Q24" s="27" t="s">
        <v>11</v>
      </c>
      <c r="R24" s="27"/>
      <c r="S24" s="27"/>
      <c r="T24" s="27"/>
      <c r="U24" s="27" t="s">
        <v>70</v>
      </c>
      <c r="V24" s="27"/>
      <c r="W24" s="12" t="str">
        <f>_xlfn.IFNA(VLOOKUP(X24,Municipis!$A$2:$B$118,2,FALSE),"Pendent")</f>
        <v>Anglès, Girona, Torroella de Montgrí, Quart, Fornells de la Selva</v>
      </c>
      <c r="X24" s="12" t="str" cm="1">
        <f t="array" ref="X24">_xlfn.IFNA(_xlfn.IFS(R24&lt;&gt;0,R24,S24&lt;&gt;0,S24,U24&lt;&gt;0,U24,V24&lt;&gt;0,V24),"Pendent")</f>
        <v>ZLLSM-TE-29 - el Ter - Anglès/Girona/Torroella de Montgrí, ZLLSM-TE-30 - l'Onyar</v>
      </c>
    </row>
    <row r="25" spans="1:24" ht="15" customHeight="1" x14ac:dyDescent="0.3">
      <c r="A25" s="12">
        <v>279</v>
      </c>
      <c r="C25" s="17" t="s">
        <v>488</v>
      </c>
      <c r="D25" s="16" t="s">
        <v>1464</v>
      </c>
      <c r="E25" s="12" t="e" cm="1" vm="1">
        <f t="array" ref="E25">_xlfn.IFNA(_xlfn.IFS(X25&lt;&gt;"Pendent",SOCIETATS!$N$8),SOCIETATS!$N$9)</f>
        <v>#VALUE!</v>
      </c>
      <c r="F25" s="26" t="e" cm="1" vm="1">
        <f t="array" ref="F25">_xlfn.IFNA(_xlfn.IFS(G25&lt;&gt;G26,SOCIETATS!$N$8,J25&lt;&gt;J26,SOCIETATS!$N$8),SOCIETATS!$N$9)</f>
        <v>#VALUE!</v>
      </c>
      <c r="G25" s="23" t="str" cm="1">
        <f t="array" ref="G25">_xlfn.IFNA(_xlfn.IFS(R25&lt;&gt;0,R25,S25&lt;&gt;0,S25,U25&lt;&gt;0,U25,V25&lt;&gt;0,V25),"FALTAN DATOS DE ESCENARIO")</f>
        <v xml:space="preserve">ZLLSM-TE-26 - el Brugent - Amer / Les Planes d'Hostoles </v>
      </c>
      <c r="H25" s="255" t="str">
        <f t="shared" si="0"/>
        <v>NO</v>
      </c>
      <c r="I25" s="255" t="s">
        <v>1545</v>
      </c>
      <c r="J25" s="94">
        <v>45130</v>
      </c>
      <c r="K25" s="219">
        <v>0.25</v>
      </c>
      <c r="L25" s="94">
        <v>45130</v>
      </c>
      <c r="M25" s="219">
        <v>0.66666666666666696</v>
      </c>
      <c r="N25" s="27" t="s">
        <v>12</v>
      </c>
      <c r="O25" s="27" t="s">
        <v>16</v>
      </c>
      <c r="P25" s="27">
        <v>50</v>
      </c>
      <c r="Q25" s="27" t="s">
        <v>11</v>
      </c>
      <c r="R25" s="27"/>
      <c r="S25" s="27"/>
      <c r="T25" s="27"/>
      <c r="U25" s="27" t="s">
        <v>68</v>
      </c>
      <c r="V25" s="27"/>
      <c r="W25" s="12" t="str">
        <f>_xlfn.IFNA(VLOOKUP(X25,Municipis!$A$2:$B$118,2,FALSE),"Pendent")</f>
        <v>Amer, Les Planes d'Hostoles</v>
      </c>
      <c r="X25" s="12" t="str" cm="1">
        <f t="array" ref="X25">_xlfn.IFNA(_xlfn.IFS(R25&lt;&gt;0,R25,S25&lt;&gt;0,S25,U25&lt;&gt;0,U25,V25&lt;&gt;0,V25),"Pendent")</f>
        <v xml:space="preserve">ZLLSM-TE-26 - el Brugent - Amer / Les Planes d'Hostoles </v>
      </c>
    </row>
    <row r="26" spans="1:24" ht="15" customHeight="1" x14ac:dyDescent="0.3">
      <c r="A26" s="12">
        <v>321</v>
      </c>
      <c r="C26" s="17" t="s">
        <v>488</v>
      </c>
      <c r="D26" s="16" t="s">
        <v>1465</v>
      </c>
      <c r="E26" s="12" t="e" cm="1" vm="1">
        <f t="array" ref="E26">_xlfn.IFNA(_xlfn.IFS(X26&lt;&gt;"Pendent",SOCIETATS!$N$8),SOCIETATS!$N$9)</f>
        <v>#VALUE!</v>
      </c>
      <c r="F26" s="26" t="e" cm="1" vm="1">
        <f t="array" ref="F26">_xlfn.IFNA(_xlfn.IFS(G26&lt;&gt;G27,SOCIETATS!$N$8,J26&lt;&gt;J27,SOCIETATS!$N$8),SOCIETATS!$N$9)</f>
        <v>#VALUE!</v>
      </c>
      <c r="G26" s="23" t="str" cm="1">
        <f t="array" ref="G26">_xlfn.IFNA(_xlfn.IFS(R26&lt;&gt;0,R26,S26&lt;&gt;0,S26,U26&lt;&gt;0,U26,V26&lt;&gt;0,V26),"FALTAN DATOS DE ESCENARIO")</f>
        <v xml:space="preserve">ZLLSM-TE-26 - el Brugent - Amer / Les Planes d'Hostoles </v>
      </c>
      <c r="H26" s="255" t="str">
        <f t="shared" si="0"/>
        <v>NO</v>
      </c>
      <c r="I26" s="255" t="s">
        <v>1545</v>
      </c>
      <c r="J26" s="94">
        <v>45153</v>
      </c>
      <c r="K26" s="219">
        <v>0.25</v>
      </c>
      <c r="L26" s="94">
        <v>45153</v>
      </c>
      <c r="M26" s="219">
        <v>0.66666666666666696</v>
      </c>
      <c r="N26" s="27" t="s">
        <v>12</v>
      </c>
      <c r="O26" s="27" t="s">
        <v>16</v>
      </c>
      <c r="P26" s="27">
        <v>40</v>
      </c>
      <c r="Q26" s="27" t="s">
        <v>11</v>
      </c>
      <c r="R26" s="27"/>
      <c r="S26" s="27"/>
      <c r="T26" s="27"/>
      <c r="U26" s="27" t="s">
        <v>68</v>
      </c>
      <c r="V26" s="27"/>
      <c r="W26" s="12" t="str">
        <f>_xlfn.IFNA(VLOOKUP(X26,Municipis!$A$2:$B$118,2,FALSE),"Pendent")</f>
        <v>Amer, Les Planes d'Hostoles</v>
      </c>
      <c r="X26" s="12" t="str" cm="1">
        <f t="array" ref="X26">_xlfn.IFNA(_xlfn.IFS(R26&lt;&gt;0,R26,S26&lt;&gt;0,S26,U26&lt;&gt;0,U26,V26&lt;&gt;0,V26),"Pendent")</f>
        <v xml:space="preserve">ZLLSM-TE-26 - el Brugent - Amer / Les Planes d'Hostoles </v>
      </c>
    </row>
    <row r="27" spans="1:24" ht="15" customHeight="1" x14ac:dyDescent="0.3">
      <c r="A27" s="12">
        <v>407</v>
      </c>
      <c r="C27" s="17" t="s">
        <v>488</v>
      </c>
      <c r="D27" s="16" t="s">
        <v>1466</v>
      </c>
      <c r="E27" s="12" t="e" cm="1" vm="1">
        <f t="array" ref="E27">_xlfn.IFNA(_xlfn.IFS(X27&lt;&gt;"Pendent",SOCIETATS!$N$8),SOCIETATS!$N$9)</f>
        <v>#VALUE!</v>
      </c>
      <c r="F27" s="26" t="e" cm="1" vm="1">
        <f t="array" ref="F27">_xlfn.IFNA(_xlfn.IFS(G27&lt;&gt;G28,SOCIETATS!$N$8,J27&lt;&gt;J28,SOCIETATS!$N$8),SOCIETATS!$N$9)</f>
        <v>#VALUE!</v>
      </c>
      <c r="G27" s="23" t="str" cm="1">
        <f t="array" ref="G27">_xlfn.IFNA(_xlfn.IFS(R27&lt;&gt;0,R27,S27&lt;&gt;0,S27,U27&lt;&gt;0,U27,V27&lt;&gt;0,V27),"FALTAN DATOS DE ESCENARIO")</f>
        <v xml:space="preserve">ZLLSM-TE-26 - el Brugent - Amer / Les Planes d'Hostoles </v>
      </c>
      <c r="H27" s="255" t="str">
        <f t="shared" si="0"/>
        <v>NO</v>
      </c>
      <c r="I27" s="255" t="s">
        <v>1545</v>
      </c>
      <c r="J27" s="94">
        <v>45192</v>
      </c>
      <c r="K27" s="219">
        <v>0.25</v>
      </c>
      <c r="L27" s="94">
        <v>45192</v>
      </c>
      <c r="M27" s="219">
        <v>0.91666666666666696</v>
      </c>
      <c r="N27" s="27" t="s">
        <v>12</v>
      </c>
      <c r="O27" s="27" t="s">
        <v>16</v>
      </c>
      <c r="P27" s="27">
        <v>31</v>
      </c>
      <c r="Q27" s="27" t="s">
        <v>11</v>
      </c>
      <c r="R27" s="27"/>
      <c r="S27" s="27"/>
      <c r="T27" s="27"/>
      <c r="U27" s="27" t="s">
        <v>68</v>
      </c>
      <c r="V27" s="27"/>
      <c r="W27" s="12" t="str">
        <f>_xlfn.IFNA(VLOOKUP(X27,Municipis!$A$2:$B$118,2,FALSE),"Pendent")</f>
        <v>Amer, Les Planes d'Hostoles</v>
      </c>
      <c r="X27" s="12" t="str" cm="1">
        <f t="array" ref="X27">_xlfn.IFNA(_xlfn.IFS(R27&lt;&gt;0,R27,S27&lt;&gt;0,S27,U27&lt;&gt;0,U27,V27&lt;&gt;0,V27),"Pendent")</f>
        <v xml:space="preserve">ZLLSM-TE-26 - el Brugent - Amer / Les Planes d'Hostoles </v>
      </c>
    </row>
    <row r="28" spans="1:24" ht="15" customHeight="1" x14ac:dyDescent="0.3">
      <c r="A28" s="12">
        <v>412</v>
      </c>
      <c r="C28" s="17" t="s">
        <v>488</v>
      </c>
      <c r="D28" s="16" t="s">
        <v>1467</v>
      </c>
      <c r="E28" s="12" t="e" cm="1" vm="1">
        <f t="array" ref="E28">_xlfn.IFNA(_xlfn.IFS(X28&lt;&gt;"Pendent",SOCIETATS!$N$8),SOCIETATS!$N$9)</f>
        <v>#VALUE!</v>
      </c>
      <c r="F28" s="26" t="e" cm="1" vm="1">
        <f t="array" ref="F28">_xlfn.IFNA(_xlfn.IFS(G28&lt;&gt;G29,SOCIETATS!$N$8,J28&lt;&gt;J29,SOCIETATS!$N$8),SOCIETATS!$N$9)</f>
        <v>#VALUE!</v>
      </c>
      <c r="G28" s="23" t="str" cm="1">
        <f t="array" ref="G28">_xlfn.IFNA(_xlfn.IFS(R28&lt;&gt;0,R28,S28&lt;&gt;0,S28,U28&lt;&gt;0,U28,V28&lt;&gt;0,V28),"FALTAN DATOS DE ESCENARIO")</f>
        <v xml:space="preserve">ZLLSM-TE-26 - el Brugent - Amer / Les Planes d'Hostoles </v>
      </c>
      <c r="H28" s="255" t="str">
        <f t="shared" si="0"/>
        <v>NO</v>
      </c>
      <c r="I28" s="255" t="s">
        <v>1545</v>
      </c>
      <c r="J28" s="94">
        <v>45193</v>
      </c>
      <c r="K28" s="219">
        <v>0.25</v>
      </c>
      <c r="L28" s="94">
        <v>45193</v>
      </c>
      <c r="M28" s="219">
        <v>0.66666666666666696</v>
      </c>
      <c r="N28" s="27" t="s">
        <v>12</v>
      </c>
      <c r="O28" s="27" t="s">
        <v>16</v>
      </c>
      <c r="P28" s="27">
        <v>45</v>
      </c>
      <c r="Q28" s="27" t="s">
        <v>11</v>
      </c>
      <c r="R28" s="27"/>
      <c r="S28" s="27"/>
      <c r="T28" s="27"/>
      <c r="U28" s="27" t="s">
        <v>68</v>
      </c>
      <c r="V28" s="27"/>
      <c r="W28" s="12" t="str">
        <f>_xlfn.IFNA(VLOOKUP(X28,Municipis!$A$2:$B$118,2,FALSE),"Pendent")</f>
        <v>Amer, Les Planes d'Hostoles</v>
      </c>
      <c r="X28" s="12" t="str" cm="1">
        <f t="array" ref="X28">_xlfn.IFNA(_xlfn.IFS(R28&lt;&gt;0,R28,S28&lt;&gt;0,S28,U28&lt;&gt;0,U28,V28&lt;&gt;0,V28),"Pendent")</f>
        <v xml:space="preserve">ZLLSM-TE-26 - el Brugent - Amer / Les Planes d'Hostoles </v>
      </c>
    </row>
    <row r="29" spans="1:24" ht="14.25" customHeight="1" x14ac:dyDescent="0.3">
      <c r="A29" s="12">
        <v>496</v>
      </c>
      <c r="C29" s="17" t="s">
        <v>488</v>
      </c>
      <c r="D29" s="16" t="s">
        <v>1036</v>
      </c>
      <c r="E29" s="12" t="e" cm="1" vm="1">
        <f t="array" ref="E29">_xlfn.IFNA(_xlfn.IFS(X29&lt;&gt;"Pendent",SOCIETATS!$N$8),SOCIETATS!$N$9)</f>
        <v>#VALUE!</v>
      </c>
      <c r="F29" s="26" t="e" cm="1" vm="1">
        <f t="array" ref="F29">_xlfn.IFNA(_xlfn.IFS(G29&lt;&gt;G30,SOCIETATS!$N$8,J29&lt;&gt;J30,SOCIETATS!$N$8),SOCIETATS!$N$9)</f>
        <v>#VALUE!</v>
      </c>
      <c r="G29" s="23" t="str" cm="1">
        <f t="array" ref="G29">_xlfn.IFNA(_xlfn.IFS(R29&lt;&gt;0,R29,S29&lt;&gt;0,S29,U29&lt;&gt;0,U29,V29&lt;&gt;0,V29),"FALTAN DATOS DE ESCENARIO")</f>
        <v xml:space="preserve">Privades T1 - Basses del Golf de Girona </v>
      </c>
      <c r="H29" s="255" t="str">
        <f t="shared" si="0"/>
        <v>NO</v>
      </c>
      <c r="I29" s="255" t="s">
        <v>1545</v>
      </c>
      <c r="J29" s="94">
        <v>45226</v>
      </c>
      <c r="K29" s="219">
        <v>0.25</v>
      </c>
      <c r="L29" s="94">
        <v>45226</v>
      </c>
      <c r="M29" s="219">
        <v>0.66666666666666696</v>
      </c>
      <c r="N29" s="27" t="s">
        <v>12</v>
      </c>
      <c r="O29" s="27" t="s">
        <v>8</v>
      </c>
      <c r="P29" s="27">
        <v>40</v>
      </c>
      <c r="Q29" s="27" t="s">
        <v>11</v>
      </c>
      <c r="R29" s="27"/>
      <c r="S29" s="27"/>
      <c r="T29" s="27"/>
      <c r="U29" s="27"/>
      <c r="V29" s="27" t="s">
        <v>39</v>
      </c>
      <c r="W29" s="12" t="str">
        <f>_xlfn.IFNA(VLOOKUP(X29,Municipis!$A$2:$B$118,2,FALSE),"Pendent")</f>
        <v>Sant Julià de Ramis</v>
      </c>
      <c r="X29" s="12" t="str" cm="1">
        <f t="array" ref="X29">_xlfn.IFNA(_xlfn.IFS(R29&lt;&gt;0,R29,S29&lt;&gt;0,S29,U29&lt;&gt;0,U29,V29&lt;&gt;0,V29),"Pendent")</f>
        <v xml:space="preserve">Privades T1 - Basses del Golf de Girona </v>
      </c>
    </row>
    <row r="30" spans="1:24" ht="15" customHeight="1" x14ac:dyDescent="0.3">
      <c r="A30" s="12">
        <v>15</v>
      </c>
      <c r="C30" s="17" t="s">
        <v>438</v>
      </c>
      <c r="D30" s="235" t="s">
        <v>1106</v>
      </c>
      <c r="E30" s="12" t="e" cm="1" vm="1">
        <f t="array" ref="E30">_xlfn.IFNA(_xlfn.IFS(X30&lt;&gt;"Pendent",SOCIETATS!$N$8),SOCIETATS!$N$9)</f>
        <v>#VALUE!</v>
      </c>
      <c r="F30" s="26" t="e" cm="1" vm="1">
        <f t="array" ref="F30">_xlfn.IFNA(_xlfn.IFS(G30&lt;&gt;G31,SOCIETATS!$N$8,J30&lt;&gt;J31,SOCIETATS!$N$8),SOCIETATS!$N$9)</f>
        <v>#VALUE!</v>
      </c>
      <c r="G30" s="23" t="str" cm="1">
        <f t="array" ref="G30">_xlfn.IFNA(_xlfn.IFS(R30&lt;&gt;0,R30,S30&lt;&gt;0,S30,U30&lt;&gt;0,U30,V30&lt;&gt;0,V30),"FALTAN DATOS DE ESCENARIO")</f>
        <v xml:space="preserve">ZPC NR-10 - Embassament de Santa Anna - CIP </v>
      </c>
      <c r="H30" s="255" t="s">
        <v>1545</v>
      </c>
      <c r="I30" s="255" t="str">
        <f t="shared" ref="I30:I44" si="1">IF(L30&gt;J30,"SI","NO")</f>
        <v>SI</v>
      </c>
      <c r="J30" s="236">
        <v>45023</v>
      </c>
      <c r="K30" s="260">
        <v>0.54166666666666663</v>
      </c>
      <c r="L30" s="236">
        <v>45025</v>
      </c>
      <c r="M30" s="260">
        <v>0.54166666666666663</v>
      </c>
      <c r="N30" s="17" t="s">
        <v>1554</v>
      </c>
      <c r="O30" s="121" t="s">
        <v>8</v>
      </c>
      <c r="P30" s="121">
        <v>20</v>
      </c>
      <c r="Q30" s="121" t="s">
        <v>11</v>
      </c>
      <c r="R30" s="121" t="s">
        <v>113</v>
      </c>
      <c r="S30" s="121"/>
      <c r="T30" s="121"/>
      <c r="U30" s="121"/>
      <c r="V30" s="121"/>
      <c r="W30" s="12" t="str">
        <f>_xlfn.IFNA(VLOOKUP(X30,Municipis!$A$2:$B$118,2,FALSE),"Pendent")</f>
        <v>Alfarràs, Almenar, Ivars de Noguera, Algerri, Albesa, Alguaire, La Portella</v>
      </c>
      <c r="X30" s="12" t="str" cm="1">
        <f t="array" ref="X30">_xlfn.IFNA(_xlfn.IFS(R30&lt;&gt;0,R30,S30&lt;&gt;0,S30,U30&lt;&gt;0,U30,V30&lt;&gt;0,V30),"Pendent")</f>
        <v xml:space="preserve">ZPC NR-10 - Embassament de Santa Anna - CIP </v>
      </c>
    </row>
    <row r="31" spans="1:24" ht="15" customHeight="1" x14ac:dyDescent="0.3">
      <c r="A31" s="12">
        <v>56</v>
      </c>
      <c r="C31" s="17" t="s">
        <v>438</v>
      </c>
      <c r="D31" s="235" t="s">
        <v>1107</v>
      </c>
      <c r="E31" s="12" t="e" cm="1" vm="1">
        <f t="array" ref="E31">_xlfn.IFNA(_xlfn.IFS(X31&lt;&gt;"Pendent",SOCIETATS!$N$8),SOCIETATS!$N$9)</f>
        <v>#VALUE!</v>
      </c>
      <c r="F31" s="26" t="e" cm="1" vm="1">
        <f t="array" ref="F31">_xlfn.IFNA(_xlfn.IFS(G31&lt;&gt;G32,SOCIETATS!$N$8,J31&lt;&gt;J32,SOCIETATS!$N$8),SOCIETATS!$N$9)</f>
        <v>#VALUE!</v>
      </c>
      <c r="G31" s="23" t="str" cm="1">
        <f t="array" ref="G31">_xlfn.IFNA(_xlfn.IFS(R31&lt;&gt;0,R31,S31&lt;&gt;0,S31,U31&lt;&gt;0,U31,V31&lt;&gt;0,V31),"FALTAN DATOS DE ESCENARIO")</f>
        <v>Privades S5 - Llacs d'Almacelles (Pantans de la Llengua Eixuta)</v>
      </c>
      <c r="H31" s="255" t="s">
        <v>1545</v>
      </c>
      <c r="I31" s="255" t="str">
        <f t="shared" si="1"/>
        <v>SI</v>
      </c>
      <c r="J31" s="236">
        <v>45045</v>
      </c>
      <c r="K31" s="260">
        <v>0.375</v>
      </c>
      <c r="L31" s="236">
        <v>45046</v>
      </c>
      <c r="M31" s="260">
        <v>0.375</v>
      </c>
      <c r="N31" s="17" t="s">
        <v>1554</v>
      </c>
      <c r="O31" s="121" t="s">
        <v>10</v>
      </c>
      <c r="P31" s="121">
        <v>32</v>
      </c>
      <c r="Q31" s="121" t="s">
        <v>11</v>
      </c>
      <c r="R31" s="121"/>
      <c r="S31" s="121"/>
      <c r="T31" s="121"/>
      <c r="U31" s="121"/>
      <c r="V31" s="121" t="s">
        <v>36</v>
      </c>
      <c r="W31" s="12" t="str">
        <f>_xlfn.IFNA(VLOOKUP(X31,Municipis!$A$2:$B$118,2,FALSE),"Pendent")</f>
        <v>Almacelles</v>
      </c>
      <c r="X31" s="12" t="str" cm="1">
        <f t="array" ref="X31">_xlfn.IFNA(_xlfn.IFS(R31&lt;&gt;0,R31,S31&lt;&gt;0,S31,U31&lt;&gt;0,U31,V31&lt;&gt;0,V31),"Pendent")</f>
        <v>Privades S5 - Llacs d'Almacelles (Pantans de la Llengua Eixuta)</v>
      </c>
    </row>
    <row r="32" spans="1:24" ht="15" customHeight="1" x14ac:dyDescent="0.3">
      <c r="A32" s="12">
        <v>97</v>
      </c>
      <c r="C32" s="17" t="s">
        <v>438</v>
      </c>
      <c r="D32" s="235" t="s">
        <v>1106</v>
      </c>
      <c r="E32" s="12" t="e" cm="1" vm="1">
        <f t="array" ref="E32">_xlfn.IFNA(_xlfn.IFS(X32&lt;&gt;"Pendent",SOCIETATS!$N$8),SOCIETATS!$N$9)</f>
        <v>#VALUE!</v>
      </c>
      <c r="F32" s="26" t="e" cm="1" vm="1">
        <f t="array" ref="F32">_xlfn.IFNA(_xlfn.IFS(G32&lt;&gt;G33,SOCIETATS!$N$8,J32&lt;&gt;J33,SOCIETATS!$N$8),SOCIETATS!$N$9)</f>
        <v>#VALUE!</v>
      </c>
      <c r="G32" s="23" t="str" cm="1">
        <f t="array" ref="G32">_xlfn.IFNA(_xlfn.IFS(R32&lt;&gt;0,R32,S32&lt;&gt;0,S32,U32&lt;&gt;0,U32,V32&lt;&gt;0,V32),"FALTAN DATOS DE ESCENARIO")</f>
        <v xml:space="preserve">ZPC NR-10 - Embassament de Santa Anna - CIP </v>
      </c>
      <c r="H32" s="255" t="s">
        <v>1545</v>
      </c>
      <c r="I32" s="255" t="str">
        <f t="shared" si="1"/>
        <v>NO</v>
      </c>
      <c r="J32" s="236">
        <v>45059</v>
      </c>
      <c r="K32" s="260">
        <v>0.33333333333333331</v>
      </c>
      <c r="L32" s="236">
        <v>45059</v>
      </c>
      <c r="M32" s="260">
        <v>0.79166666666666663</v>
      </c>
      <c r="N32" s="17" t="s">
        <v>1554</v>
      </c>
      <c r="O32" s="121" t="s">
        <v>8</v>
      </c>
      <c r="P32" s="121">
        <v>20</v>
      </c>
      <c r="Q32" s="121" t="s">
        <v>11</v>
      </c>
      <c r="R32" s="121" t="s">
        <v>113</v>
      </c>
      <c r="S32" s="121"/>
      <c r="T32" s="121"/>
      <c r="U32" s="121"/>
      <c r="V32" s="121"/>
      <c r="W32" s="12" t="str">
        <f>_xlfn.IFNA(VLOOKUP(X32,Municipis!$A$2:$B$118,2,FALSE),"Pendent")</f>
        <v>Alfarràs, Almenar, Ivars de Noguera, Algerri, Albesa, Alguaire, La Portella</v>
      </c>
      <c r="X32" s="12" t="str" cm="1">
        <f t="array" ref="X32">_xlfn.IFNA(_xlfn.IFS(R32&lt;&gt;0,R32,S32&lt;&gt;0,S32,U32&lt;&gt;0,U32,V32&lt;&gt;0,V32),"Pendent")</f>
        <v xml:space="preserve">ZPC NR-10 - Embassament de Santa Anna - CIP </v>
      </c>
    </row>
    <row r="33" spans="1:27" ht="15" customHeight="1" x14ac:dyDescent="0.3">
      <c r="A33" s="12">
        <v>127</v>
      </c>
      <c r="C33" s="17" t="s">
        <v>438</v>
      </c>
      <c r="D33" s="235" t="s">
        <v>1108</v>
      </c>
      <c r="E33" s="12" t="e" cm="1" vm="1">
        <f t="array" ref="E33">_xlfn.IFNA(_xlfn.IFS(X33&lt;&gt;"Pendent",SOCIETATS!$N$8),SOCIETATS!$N$9)</f>
        <v>#VALUE!</v>
      </c>
      <c r="F33" s="26" t="e" cm="1" vm="1">
        <f t="array" ref="F33">_xlfn.IFNA(_xlfn.IFS(G33&lt;&gt;G34,SOCIETATS!$N$8,J33&lt;&gt;J34,SOCIETATS!$N$8),SOCIETATS!$N$9)</f>
        <v>#VALUE!</v>
      </c>
      <c r="G33" s="23" t="str" cm="1">
        <f t="array" ref="G33">_xlfn.IFNA(_xlfn.IFS(R33&lt;&gt;0,R33,S33&lt;&gt;0,S33,U33&lt;&gt;0,U33,V33&lt;&gt;0,V33),"FALTAN DATOS DE ESCENARIO")</f>
        <v>Privades S5 - Llacs d'Almacelles (Pantans de la Llengua Eixuta)</v>
      </c>
      <c r="H33" s="255" t="s">
        <v>1545</v>
      </c>
      <c r="I33" s="255" t="str">
        <f t="shared" si="1"/>
        <v>SI</v>
      </c>
      <c r="J33" s="236">
        <v>45073</v>
      </c>
      <c r="K33" s="260">
        <v>0.375</v>
      </c>
      <c r="L33" s="236">
        <v>45074</v>
      </c>
      <c r="M33" s="260">
        <v>0.375</v>
      </c>
      <c r="N33" s="17" t="s">
        <v>1554</v>
      </c>
      <c r="O33" s="121" t="s">
        <v>10</v>
      </c>
      <c r="P33" s="121">
        <v>32</v>
      </c>
      <c r="Q33" s="121" t="s">
        <v>11</v>
      </c>
      <c r="R33" s="121"/>
      <c r="S33" s="121"/>
      <c r="T33" s="121"/>
      <c r="U33" s="121"/>
      <c r="V33" s="121" t="s">
        <v>36</v>
      </c>
      <c r="W33" s="12" t="str">
        <f>_xlfn.IFNA(VLOOKUP(X33,Municipis!$A$2:$B$118,2,FALSE),"Pendent")</f>
        <v>Almacelles</v>
      </c>
      <c r="X33" s="12" t="str" cm="1">
        <f t="array" ref="X33">_xlfn.IFNA(_xlfn.IFS(R33&lt;&gt;0,R33,S33&lt;&gt;0,S33,U33&lt;&gt;0,U33,V33&lt;&gt;0,V33),"Pendent")</f>
        <v>Privades S5 - Llacs d'Almacelles (Pantans de la Llengua Eixuta)</v>
      </c>
    </row>
    <row r="34" spans="1:27" ht="15" customHeight="1" x14ac:dyDescent="0.3">
      <c r="A34" s="12">
        <v>165</v>
      </c>
      <c r="C34" s="17" t="s">
        <v>438</v>
      </c>
      <c r="D34" s="235" t="s">
        <v>1109</v>
      </c>
      <c r="E34" s="12" t="e" cm="1" vm="1">
        <f t="array" ref="E34">_xlfn.IFNA(_xlfn.IFS(X34&lt;&gt;"Pendent",SOCIETATS!$N$8),SOCIETATS!$N$9)</f>
        <v>#VALUE!</v>
      </c>
      <c r="F34" s="26" t="e" cm="1" vm="1">
        <f t="array" ref="F34">_xlfn.IFNA(_xlfn.IFS(G34&lt;&gt;G35,SOCIETATS!$N$8,J34&lt;&gt;J35,SOCIETATS!$N$8),SOCIETATS!$N$9)</f>
        <v>#VALUE!</v>
      </c>
      <c r="G34" s="23" t="str" cm="1">
        <f t="array" ref="G34">_xlfn.IFNA(_xlfn.IFS(R34&lt;&gt;0,R34,S34&lt;&gt;0,S34,U34&lt;&gt;0,U34,V34&lt;&gt;0,V34),"FALTAN DATOS DE ESCENARIO")</f>
        <v>ZPC SE-07 - Embassament d'Oliana - CIP</v>
      </c>
      <c r="H34" s="255" t="s">
        <v>1545</v>
      </c>
      <c r="I34" s="255" t="str">
        <f t="shared" si="1"/>
        <v>SI</v>
      </c>
      <c r="J34" s="236">
        <v>45086</v>
      </c>
      <c r="K34" s="260">
        <v>0.54166666666666663</v>
      </c>
      <c r="L34" s="236">
        <v>45088</v>
      </c>
      <c r="M34" s="260">
        <v>0.54166666666666663</v>
      </c>
      <c r="N34" s="17" t="s">
        <v>1554</v>
      </c>
      <c r="O34" s="121" t="s">
        <v>8</v>
      </c>
      <c r="P34" s="121">
        <v>20</v>
      </c>
      <c r="Q34" s="121" t="s">
        <v>11</v>
      </c>
      <c r="R34" s="121" t="s">
        <v>117</v>
      </c>
      <c r="S34" s="121"/>
      <c r="T34" s="121"/>
      <c r="U34" s="121"/>
      <c r="V34" s="121"/>
      <c r="W34" s="12" t="str">
        <f>_xlfn.IFNA(VLOOKUP(X34,Municipis!$A$2:$B$118,2,FALSE),"Pendent")</f>
        <v>Coll de Nargó, Peramola, Oliana, Tiurana, Bassella, La Baronia de Rialb</v>
      </c>
      <c r="X34" s="12" t="str" cm="1">
        <f t="array" ref="X34">_xlfn.IFNA(_xlfn.IFS(R34&lt;&gt;0,R34,S34&lt;&gt;0,S34,U34&lt;&gt;0,U34,V34&lt;&gt;0,V34),"Pendent")</f>
        <v>ZPC SE-07 - Embassament d'Oliana - CIP</v>
      </c>
    </row>
    <row r="35" spans="1:27" ht="15" customHeight="1" x14ac:dyDescent="0.3">
      <c r="A35" s="12">
        <v>202</v>
      </c>
      <c r="C35" s="17" t="s">
        <v>438</v>
      </c>
      <c r="D35" s="235" t="s">
        <v>1110</v>
      </c>
      <c r="E35" s="12" t="e" cm="1" vm="1">
        <f t="array" ref="E35">_xlfn.IFNA(_xlfn.IFS(X35&lt;&gt;"Pendent",SOCIETATS!$N$8),SOCIETATS!$N$9)</f>
        <v>#VALUE!</v>
      </c>
      <c r="F35" s="26" t="e" cm="1" vm="1">
        <f t="array" ref="F35">_xlfn.IFNA(_xlfn.IFS(G35&lt;&gt;G36,SOCIETATS!$N$8,J35&lt;&gt;J36,SOCIETATS!$N$8),SOCIETATS!$N$9)</f>
        <v>#VALUE!</v>
      </c>
      <c r="G35" s="23" t="str" cm="1">
        <f t="array" ref="G35">_xlfn.IFNA(_xlfn.IFS(R35&lt;&gt;0,R35,S35&lt;&gt;0,S35,U35&lt;&gt;0,U35,V35&lt;&gt;0,V35),"FALTAN DATOS DE ESCENARIO")</f>
        <v>Privades S5 - Llacs d'Almacelles (Pantans de la Llengua Eixuta)</v>
      </c>
      <c r="H35" s="255" t="s">
        <v>1545</v>
      </c>
      <c r="I35" s="255" t="str">
        <f t="shared" si="1"/>
        <v>SI</v>
      </c>
      <c r="J35" s="236">
        <v>45101</v>
      </c>
      <c r="K35" s="260">
        <v>0.375</v>
      </c>
      <c r="L35" s="236">
        <v>45102</v>
      </c>
      <c r="M35" s="260">
        <v>0.375</v>
      </c>
      <c r="N35" s="17" t="s">
        <v>1554</v>
      </c>
      <c r="O35" s="121" t="s">
        <v>10</v>
      </c>
      <c r="P35" s="121">
        <v>32</v>
      </c>
      <c r="Q35" s="121" t="s">
        <v>11</v>
      </c>
      <c r="R35" s="121"/>
      <c r="S35" s="121"/>
      <c r="T35" s="121"/>
      <c r="U35" s="121"/>
      <c r="V35" s="121" t="s">
        <v>36</v>
      </c>
      <c r="W35" s="12" t="str">
        <f>_xlfn.IFNA(VLOOKUP(X35,Municipis!$A$2:$B$118,2,FALSE),"Pendent")</f>
        <v>Almacelles</v>
      </c>
      <c r="X35" s="12" t="str" cm="1">
        <f t="array" ref="X35">_xlfn.IFNA(_xlfn.IFS(R35&lt;&gt;0,R35,S35&lt;&gt;0,S35,U35&lt;&gt;0,U35,V35&lt;&gt;0,V35),"Pendent")</f>
        <v>Privades S5 - Llacs d'Almacelles (Pantans de la Llengua Eixuta)</v>
      </c>
    </row>
    <row r="36" spans="1:27" ht="15" customHeight="1" x14ac:dyDescent="0.3">
      <c r="A36" s="12">
        <v>242</v>
      </c>
      <c r="C36" s="17" t="s">
        <v>438</v>
      </c>
      <c r="D36" s="235" t="s">
        <v>1111</v>
      </c>
      <c r="E36" s="12" t="e" cm="1" vm="1">
        <f t="array" ref="E36">_xlfn.IFNA(_xlfn.IFS(X36&lt;&gt;"Pendent",SOCIETATS!$N$8),SOCIETATS!$N$9)</f>
        <v>#VALUE!</v>
      </c>
      <c r="F36" s="26" t="e" cm="1" vm="1">
        <f t="array" ref="F36">_xlfn.IFNA(_xlfn.IFS(G36&lt;&gt;G37,SOCIETATS!$N$8,J36&lt;&gt;J37,SOCIETATS!$N$8),SOCIETATS!$N$9)</f>
        <v>#VALUE!</v>
      </c>
      <c r="G36" s="23" t="str" cm="1">
        <f t="array" ref="G36">_xlfn.IFNA(_xlfn.IFS(R36&lt;&gt;0,R36,S36&lt;&gt;0,S36,U36&lt;&gt;0,U36,V36&lt;&gt;0,V36),"FALTAN DATOS DE ESCENARIO")</f>
        <v>ZPC SE-19 - Utxesa - Torres de Segre - CIP</v>
      </c>
      <c r="H36" s="255" t="s">
        <v>1545</v>
      </c>
      <c r="I36" s="255" t="str">
        <f t="shared" si="1"/>
        <v>NO</v>
      </c>
      <c r="J36" s="236">
        <v>45115</v>
      </c>
      <c r="K36" s="260">
        <v>0.33333333333333331</v>
      </c>
      <c r="L36" s="236">
        <v>45115</v>
      </c>
      <c r="M36" s="260">
        <v>0.79166666666666663</v>
      </c>
      <c r="N36" s="17" t="s">
        <v>1554</v>
      </c>
      <c r="O36" s="121" t="s">
        <v>8</v>
      </c>
      <c r="P36" s="121">
        <v>20</v>
      </c>
      <c r="Q36" s="121" t="s">
        <v>11</v>
      </c>
      <c r="R36" s="121" t="s">
        <v>125</v>
      </c>
      <c r="S36" s="121"/>
      <c r="T36" s="121"/>
      <c r="U36" s="121"/>
      <c r="V36" s="121"/>
      <c r="W36" s="12" t="str">
        <f>_xlfn.IFNA(VLOOKUP(X36,Municipis!$A$2:$B$118,2,FALSE),"Pendent")</f>
        <v>Torres de Segre, Soses, Seròs</v>
      </c>
      <c r="X36" s="12" t="str" cm="1">
        <f t="array" ref="X36">_xlfn.IFNA(_xlfn.IFS(R36&lt;&gt;0,R36,S36&lt;&gt;0,S36,U36&lt;&gt;0,U36,V36&lt;&gt;0,V36),"Pendent")</f>
        <v>ZPC SE-19 - Utxesa - Torres de Segre - CIP</v>
      </c>
    </row>
    <row r="37" spans="1:27" ht="15" customHeight="1" x14ac:dyDescent="0.3">
      <c r="A37" s="12">
        <v>287</v>
      </c>
      <c r="C37" s="17" t="s">
        <v>438</v>
      </c>
      <c r="D37" s="235" t="s">
        <v>1112</v>
      </c>
      <c r="E37" s="12" t="e" cm="1" vm="1">
        <f t="array" ref="E37">_xlfn.IFNA(_xlfn.IFS(X37&lt;&gt;"Pendent",SOCIETATS!$N$8),SOCIETATS!$N$9)</f>
        <v>#VALUE!</v>
      </c>
      <c r="F37" s="26" t="e" cm="1" vm="1">
        <f t="array" ref="F37">_xlfn.IFNA(_xlfn.IFS(G37&lt;&gt;G38,SOCIETATS!$N$8,J37&lt;&gt;J38,SOCIETATS!$N$8),SOCIETATS!$N$9)</f>
        <v>#VALUE!</v>
      </c>
      <c r="G37" s="23" t="str" cm="1">
        <f t="array" ref="G37">_xlfn.IFNA(_xlfn.IFS(R37&lt;&gt;0,R37,S37&lt;&gt;0,S37,U37&lt;&gt;0,U37,V37&lt;&gt;0,V37),"FALTAN DATOS DE ESCENARIO")</f>
        <v>ZPC SE-07 - Embassament d'Oliana - CIP</v>
      </c>
      <c r="H37" s="255" t="s">
        <v>1545</v>
      </c>
      <c r="I37" s="255" t="str">
        <f t="shared" si="1"/>
        <v>SI</v>
      </c>
      <c r="J37" s="236">
        <v>45135</v>
      </c>
      <c r="K37" s="260">
        <v>0.54166666666666663</v>
      </c>
      <c r="L37" s="236">
        <v>45137</v>
      </c>
      <c r="M37" s="260">
        <v>0.54166666666666663</v>
      </c>
      <c r="N37" s="17" t="s">
        <v>1554</v>
      </c>
      <c r="O37" s="121" t="s">
        <v>10</v>
      </c>
      <c r="P37" s="121">
        <v>32</v>
      </c>
      <c r="Q37" s="121" t="s">
        <v>11</v>
      </c>
      <c r="R37" s="121" t="s">
        <v>117</v>
      </c>
      <c r="S37" s="121"/>
      <c r="T37" s="121"/>
      <c r="U37" s="121"/>
      <c r="V37" s="121"/>
      <c r="W37" s="12" t="str">
        <f>_xlfn.IFNA(VLOOKUP(X37,Municipis!$A$2:$B$118,2,FALSE),"Pendent")</f>
        <v>Coll de Nargó, Peramola, Oliana, Tiurana, Bassella, La Baronia de Rialb</v>
      </c>
      <c r="X37" s="12" t="str" cm="1">
        <f t="array" ref="X37">_xlfn.IFNA(_xlfn.IFS(R37&lt;&gt;0,R37,S37&lt;&gt;0,S37,U37&lt;&gt;0,U37,V37&lt;&gt;0,V37),"Pendent")</f>
        <v>ZPC SE-07 - Embassament d'Oliana - CIP</v>
      </c>
    </row>
    <row r="38" spans="1:27" ht="15" customHeight="1" x14ac:dyDescent="0.3">
      <c r="A38" s="12">
        <v>365</v>
      </c>
      <c r="C38" s="17" t="s">
        <v>438</v>
      </c>
      <c r="D38" s="235" t="s">
        <v>1109</v>
      </c>
      <c r="E38" s="12" t="e" cm="1" vm="1">
        <f t="array" ref="E38">_xlfn.IFNA(_xlfn.IFS(X38&lt;&gt;"Pendent",SOCIETATS!$N$8),SOCIETATS!$N$9)</f>
        <v>#VALUE!</v>
      </c>
      <c r="F38" s="26" t="e" cm="1" vm="1">
        <f t="array" ref="F38">_xlfn.IFNA(_xlfn.IFS(G38&lt;&gt;G39,SOCIETATS!$N$8,J38&lt;&gt;J39,SOCIETATS!$N$8),SOCIETATS!$N$9)</f>
        <v>#VALUE!</v>
      </c>
      <c r="G38" s="23" t="str" cm="1">
        <f t="array" ref="G38">_xlfn.IFNA(_xlfn.IFS(R38&lt;&gt;0,R38,S38&lt;&gt;0,S38,U38&lt;&gt;0,U38,V38&lt;&gt;0,V38),"FALTAN DATOS DE ESCENARIO")</f>
        <v>ZPC SE-07 - Embassament d'Oliana - CIP</v>
      </c>
      <c r="H38" s="255" t="s">
        <v>1545</v>
      </c>
      <c r="I38" s="255" t="str">
        <f t="shared" si="1"/>
        <v>NO</v>
      </c>
      <c r="J38" s="236">
        <v>45178</v>
      </c>
      <c r="K38" s="260">
        <v>0.33333333333333331</v>
      </c>
      <c r="L38" s="236">
        <v>45178</v>
      </c>
      <c r="M38" s="260">
        <v>0.79166666666666663</v>
      </c>
      <c r="N38" s="17" t="s">
        <v>1554</v>
      </c>
      <c r="O38" s="121" t="s">
        <v>8</v>
      </c>
      <c r="P38" s="121">
        <v>20</v>
      </c>
      <c r="Q38" s="121" t="s">
        <v>11</v>
      </c>
      <c r="R38" s="121" t="s">
        <v>117</v>
      </c>
      <c r="S38" s="121"/>
      <c r="T38" s="121"/>
      <c r="U38" s="121"/>
      <c r="V38" s="121"/>
      <c r="W38" s="12" t="str">
        <f>_xlfn.IFNA(VLOOKUP(X38,Municipis!$A$2:$B$118,2,FALSE),"Pendent")</f>
        <v>Coll de Nargó, Peramola, Oliana, Tiurana, Bassella, La Baronia de Rialb</v>
      </c>
      <c r="X38" s="12" t="str" cm="1">
        <f t="array" ref="X38">_xlfn.IFNA(_xlfn.IFS(R38&lt;&gt;0,R38,S38&lt;&gt;0,S38,U38&lt;&gt;0,U38,V38&lt;&gt;0,V38),"Pendent")</f>
        <v>ZPC SE-07 - Embassament d'Oliana - CIP</v>
      </c>
    </row>
    <row r="39" spans="1:27" ht="15" customHeight="1" x14ac:dyDescent="0.3">
      <c r="A39" s="12">
        <v>430</v>
      </c>
      <c r="C39" s="17" t="s">
        <v>438</v>
      </c>
      <c r="D39" s="235" t="s">
        <v>1599</v>
      </c>
      <c r="E39" s="12" t="e" cm="1" vm="1">
        <f t="array" ref="E39">_xlfn.IFNA(_xlfn.IFS(X39&lt;&gt;"Pendent",SOCIETATS!$N$8),SOCIETATS!$N$9)</f>
        <v>#VALUE!</v>
      </c>
      <c r="F39" s="26" t="e" cm="1" vm="1">
        <f t="array" ref="F39">_xlfn.IFNA(_xlfn.IFS(G39&lt;&gt;G40,SOCIETATS!$N$8,J39&lt;&gt;J40,SOCIETATS!$N$8),SOCIETATS!$N$9)</f>
        <v>#VALUE!</v>
      </c>
      <c r="G39" s="23" t="str" cm="1">
        <f t="array" ref="G39">_xlfn.IFNA(_xlfn.IFS(R39&lt;&gt;0,R39,S39&lt;&gt;0,S39,U39&lt;&gt;0,U39,V39&lt;&gt;0,V39),"FALTAN DATOS DE ESCENARIO")</f>
        <v>Privades S5 - Llacs d'Almacelles (Pantans de la Llengua Eixuta)</v>
      </c>
      <c r="H39" s="255" t="s">
        <v>1545</v>
      </c>
      <c r="I39" s="255" t="str">
        <f t="shared" si="1"/>
        <v>NO</v>
      </c>
      <c r="J39" s="236">
        <v>45200</v>
      </c>
      <c r="K39" s="260">
        <v>0.33333333333333331</v>
      </c>
      <c r="L39" s="236">
        <v>45200</v>
      </c>
      <c r="M39" s="260">
        <v>0.79166666666666663</v>
      </c>
      <c r="N39" s="17" t="s">
        <v>1554</v>
      </c>
      <c r="O39" s="121" t="s">
        <v>16</v>
      </c>
      <c r="P39" s="121">
        <v>25</v>
      </c>
      <c r="Q39" s="121" t="s">
        <v>11</v>
      </c>
      <c r="R39" s="121"/>
      <c r="S39" s="121"/>
      <c r="T39" s="121"/>
      <c r="U39" s="121"/>
      <c r="V39" s="121" t="s">
        <v>36</v>
      </c>
      <c r="W39" s="12" t="str">
        <f>_xlfn.IFNA(VLOOKUP(X39,Municipis!$A$2:$B$118,2,FALSE),"Pendent")</f>
        <v>Almacelles</v>
      </c>
      <c r="X39" s="12" t="str" cm="1">
        <f t="array" ref="X39">_xlfn.IFNA(_xlfn.IFS(R39&lt;&gt;0,R39,S39&lt;&gt;0,S39,U39&lt;&gt;0,U39,V39&lt;&gt;0,V39),"Pendent")</f>
        <v>Privades S5 - Llacs d'Almacelles (Pantans de la Llengua Eixuta)</v>
      </c>
    </row>
    <row r="40" spans="1:27" ht="15" customHeight="1" x14ac:dyDescent="0.3">
      <c r="A40" s="12">
        <v>441</v>
      </c>
      <c r="C40" s="17" t="s">
        <v>438</v>
      </c>
      <c r="D40" s="235" t="s">
        <v>1600</v>
      </c>
      <c r="E40" s="12" t="e" cm="1" vm="1">
        <f t="array" ref="E40">_xlfn.IFNA(_xlfn.IFS(X40&lt;&gt;"Pendent",SOCIETATS!$N$8),SOCIETATS!$N$9)</f>
        <v>#VALUE!</v>
      </c>
      <c r="F40" s="26" t="e" cm="1" vm="1">
        <f t="array" ref="F40">_xlfn.IFNA(_xlfn.IFS(G40&lt;&gt;G41,SOCIETATS!$N$8,J40&lt;&gt;J41,SOCIETATS!$N$8),SOCIETATS!$N$9)</f>
        <v>#VALUE!</v>
      </c>
      <c r="G40" s="23" t="str" cm="1">
        <f t="array" ref="G40">_xlfn.IFNA(_xlfn.IFS(R40&lt;&gt;0,R40,S40&lt;&gt;0,S40,U40&lt;&gt;0,U40,V40&lt;&gt;0,V40),"FALTAN DATOS DE ESCENARIO")</f>
        <v xml:space="preserve">ZPC EB-02 - Flix Ebre - CIP </v>
      </c>
      <c r="H40" s="255" t="s">
        <v>1545</v>
      </c>
      <c r="I40" s="255" t="str">
        <f t="shared" si="1"/>
        <v>SI</v>
      </c>
      <c r="J40" s="236">
        <v>45205</v>
      </c>
      <c r="K40" s="260">
        <v>0.54166666666666663</v>
      </c>
      <c r="L40" s="236">
        <v>45207</v>
      </c>
      <c r="M40" s="260">
        <v>0.54166666666666663</v>
      </c>
      <c r="N40" s="17" t="s">
        <v>1554</v>
      </c>
      <c r="O40" s="121" t="s">
        <v>8</v>
      </c>
      <c r="P40" s="121">
        <v>20</v>
      </c>
      <c r="Q40" s="121" t="s">
        <v>11</v>
      </c>
      <c r="R40" s="121" t="s">
        <v>1034</v>
      </c>
      <c r="S40" s="121"/>
      <c r="T40" s="121"/>
      <c r="U40" s="121"/>
      <c r="V40" s="121"/>
      <c r="W40" s="12" t="str">
        <f>_xlfn.IFNA(VLOOKUP(X40,Municipis!$A$2:$B$118,2,FALSE),"Pendent")</f>
        <v>Pendent</v>
      </c>
      <c r="X40" s="12" t="str" cm="1">
        <f t="array" ref="X40">_xlfn.IFNA(_xlfn.IFS(R40&lt;&gt;0,R40,S40&lt;&gt;0,S40,U40&lt;&gt;0,U40,V40&lt;&gt;0,V40),"Pendent")</f>
        <v xml:space="preserve">ZPC EB-02 - Flix Ebre - CIP </v>
      </c>
    </row>
    <row r="41" spans="1:27" ht="16.5" customHeight="1" x14ac:dyDescent="0.3">
      <c r="A41" s="12">
        <v>497</v>
      </c>
      <c r="C41" s="17" t="s">
        <v>438</v>
      </c>
      <c r="D41" s="235" t="s">
        <v>1115</v>
      </c>
      <c r="E41" s="12" t="e" cm="1" vm="1">
        <f t="array" ref="E41">_xlfn.IFNA(_xlfn.IFS(X41&lt;&gt;"Pendent",SOCIETATS!$N$8),SOCIETATS!$N$9)</f>
        <v>#VALUE!</v>
      </c>
      <c r="F41" s="26" t="e" cm="1" vm="1">
        <f t="array" ref="F41">_xlfn.IFNA(_xlfn.IFS(G41&lt;&gt;G42,SOCIETATS!$N$8,J41&lt;&gt;J42,SOCIETATS!$N$8),SOCIETATS!$N$9)</f>
        <v>#VALUE!</v>
      </c>
      <c r="G41" s="23" t="str" cm="1">
        <f t="array" ref="G41">_xlfn.IFNA(_xlfn.IFS(R41&lt;&gt;0,R41,S41&lt;&gt;0,S41,U41&lt;&gt;0,U41,V41&lt;&gt;0,V41),"FALTAN DATOS DE ESCENARIO")</f>
        <v xml:space="preserve">ZPC EB-01 - Embassaments de Riba-roja i de Flix - CIP </v>
      </c>
      <c r="H41" s="255" t="s">
        <v>1545</v>
      </c>
      <c r="I41" s="255" t="str">
        <f t="shared" si="1"/>
        <v>SI</v>
      </c>
      <c r="J41" s="236">
        <v>45226</v>
      </c>
      <c r="K41" s="260">
        <v>0.54166666666666663</v>
      </c>
      <c r="L41" s="236">
        <v>45228</v>
      </c>
      <c r="M41" s="260">
        <v>0.54166666666666663</v>
      </c>
      <c r="N41" s="17" t="s">
        <v>1554</v>
      </c>
      <c r="O41" s="121" t="s">
        <v>10</v>
      </c>
      <c r="P41" s="121">
        <v>30</v>
      </c>
      <c r="Q41" s="121" t="s">
        <v>11</v>
      </c>
      <c r="R41" s="121" t="s">
        <v>72</v>
      </c>
      <c r="S41" s="121"/>
      <c r="T41" s="121"/>
      <c r="U41" s="121"/>
      <c r="V41" s="121"/>
      <c r="W41" s="12" t="str">
        <f>_xlfn.IFNA(VLOOKUP(X41,Municipis!$A$2:$B$118,2,FALSE),"Pendent")</f>
        <v>La Granja d'Escarp, La Pobla de Massaluca, Flix, Riba-roja d'Ebre</v>
      </c>
      <c r="X41" s="12" t="str" cm="1">
        <f t="array" ref="X41">_xlfn.IFNA(_xlfn.IFS(R41&lt;&gt;0,R41,S41&lt;&gt;0,S41,U41&lt;&gt;0,U41,V41&lt;&gt;0,V41),"Pendent")</f>
        <v xml:space="preserve">ZPC EB-01 - Embassaments de Riba-roja i de Flix - CIP </v>
      </c>
    </row>
    <row r="42" spans="1:27" ht="15" customHeight="1" x14ac:dyDescent="0.3">
      <c r="A42" s="12">
        <v>521</v>
      </c>
      <c r="C42" s="17" t="s">
        <v>438</v>
      </c>
      <c r="D42" s="235" t="s">
        <v>1109</v>
      </c>
      <c r="E42" s="12" t="e" cm="1" vm="1">
        <f t="array" ref="E42">_xlfn.IFNA(_xlfn.IFS(X42&lt;&gt;"Pendent",SOCIETATS!$N$8),SOCIETATS!$N$9)</f>
        <v>#VALUE!</v>
      </c>
      <c r="F42" s="26" t="e" cm="1" vm="1">
        <f t="array" ref="F42">_xlfn.IFNA(_xlfn.IFS(G42&lt;&gt;G43,SOCIETATS!$N$8,J42&lt;&gt;J43,SOCIETATS!$N$8),SOCIETATS!$N$9)</f>
        <v>#VALUE!</v>
      </c>
      <c r="G42" s="23" t="str" cm="1">
        <f t="array" ref="G42">_xlfn.IFNA(_xlfn.IFS(R42&lt;&gt;0,R42,S42&lt;&gt;0,S42,U42&lt;&gt;0,U42,V42&lt;&gt;0,V42),"FALTAN DATOS DE ESCENARIO")</f>
        <v>ZPC SE-07 - Embassament d'Oliana - CIP</v>
      </c>
      <c r="H42" s="255" t="s">
        <v>1545</v>
      </c>
      <c r="I42" s="255" t="str">
        <f t="shared" si="1"/>
        <v>SI</v>
      </c>
      <c r="J42" s="236">
        <v>45240</v>
      </c>
      <c r="K42" s="260">
        <v>0.54166666666666663</v>
      </c>
      <c r="L42" s="236">
        <v>45242</v>
      </c>
      <c r="M42" s="260">
        <v>0.54166666666666663</v>
      </c>
      <c r="N42" s="17" t="s">
        <v>1554</v>
      </c>
      <c r="O42" s="121" t="s">
        <v>8</v>
      </c>
      <c r="P42" s="121">
        <v>20</v>
      </c>
      <c r="Q42" s="121" t="s">
        <v>11</v>
      </c>
      <c r="R42" s="121" t="s">
        <v>117</v>
      </c>
      <c r="S42" s="121"/>
      <c r="T42" s="121"/>
      <c r="U42" s="121"/>
      <c r="V42" s="121"/>
      <c r="W42" s="12" t="str">
        <f>_xlfn.IFNA(VLOOKUP(X42,Municipis!$A$2:$B$118,2,FALSE),"Pendent")</f>
        <v>Coll de Nargó, Peramola, Oliana, Tiurana, Bassella, La Baronia de Rialb</v>
      </c>
      <c r="X42" s="12" t="str" cm="1">
        <f t="array" ref="X42">_xlfn.IFNA(_xlfn.IFS(R42&lt;&gt;0,R42,S42&lt;&gt;0,S42,U42&lt;&gt;0,U42,V42&lt;&gt;0,V42),"Pendent")</f>
        <v>ZPC SE-07 - Embassament d'Oliana - CIP</v>
      </c>
    </row>
    <row r="43" spans="1:27" ht="15" customHeight="1" x14ac:dyDescent="0.3">
      <c r="A43" s="12">
        <v>540</v>
      </c>
      <c r="C43" s="17" t="s">
        <v>438</v>
      </c>
      <c r="D43" s="235" t="s">
        <v>1115</v>
      </c>
      <c r="E43" s="12" t="e" cm="1" vm="1">
        <f t="array" ref="E43">_xlfn.IFNA(_xlfn.IFS(X43&lt;&gt;"Pendent",SOCIETATS!$N$8),SOCIETATS!$N$9)</f>
        <v>#VALUE!</v>
      </c>
      <c r="F43" s="26" t="e" cm="1" vm="1">
        <f t="array" ref="F43">_xlfn.IFNA(_xlfn.IFS(G43&lt;&gt;G44,SOCIETATS!$N$8,J43&lt;&gt;J44,SOCIETATS!$N$8),SOCIETATS!$N$9)</f>
        <v>#VALUE!</v>
      </c>
      <c r="G43" s="23" t="str" cm="1">
        <f t="array" ref="G43">_xlfn.IFNA(_xlfn.IFS(R43&lt;&gt;0,R43,S43&lt;&gt;0,S43,U43&lt;&gt;0,U43,V43&lt;&gt;0,V43),"FALTAN DATOS DE ESCENARIO")</f>
        <v xml:space="preserve">ZPC EB-01 - Embassaments de Riba-roja i de Flix - CIP </v>
      </c>
      <c r="H43" s="255" t="s">
        <v>1545</v>
      </c>
      <c r="I43" s="255" t="str">
        <f t="shared" si="1"/>
        <v>SI</v>
      </c>
      <c r="J43" s="236">
        <v>45254</v>
      </c>
      <c r="K43" s="260">
        <v>0.54166666666666663</v>
      </c>
      <c r="L43" s="236">
        <v>45255</v>
      </c>
      <c r="M43" s="260">
        <v>0.54166666666666663</v>
      </c>
      <c r="N43" s="17" t="s">
        <v>1554</v>
      </c>
      <c r="O43" s="121" t="s">
        <v>10</v>
      </c>
      <c r="P43" s="121">
        <v>30</v>
      </c>
      <c r="Q43" s="121" t="s">
        <v>11</v>
      </c>
      <c r="R43" s="121" t="s">
        <v>72</v>
      </c>
      <c r="S43" s="121"/>
      <c r="T43" s="121"/>
      <c r="U43" s="121"/>
      <c r="V43" s="121"/>
      <c r="W43" s="12" t="str">
        <f>_xlfn.IFNA(VLOOKUP(X43,Municipis!$A$2:$B$118,2,FALSE),"Pendent")</f>
        <v>La Granja d'Escarp, La Pobla de Massaluca, Flix, Riba-roja d'Ebre</v>
      </c>
      <c r="X43" s="12" t="str" cm="1">
        <f t="array" ref="X43">_xlfn.IFNA(_xlfn.IFS(R43&lt;&gt;0,R43,S43&lt;&gt;0,S43,U43&lt;&gt;0,U43,V43&lt;&gt;0,V43),"Pendent")</f>
        <v xml:space="preserve">ZPC EB-01 - Embassaments de Riba-roja i de Flix - CIP </v>
      </c>
    </row>
    <row r="44" spans="1:27" ht="15" customHeight="1" x14ac:dyDescent="0.3">
      <c r="A44" s="12">
        <v>555</v>
      </c>
      <c r="C44" s="17" t="s">
        <v>438</v>
      </c>
      <c r="D44" s="235" t="s">
        <v>1116</v>
      </c>
      <c r="E44" s="12" t="e" cm="1" vm="1">
        <f t="array" ref="E44">_xlfn.IFNA(_xlfn.IFS(X44&lt;&gt;"Pendent",SOCIETATS!$N$8),SOCIETATS!$N$9)</f>
        <v>#VALUE!</v>
      </c>
      <c r="F44" s="26" t="e" cm="1" vm="1">
        <f t="array" ref="F44">_xlfn.IFNA(_xlfn.IFS(G44&lt;&gt;G45,SOCIETATS!$N$8,J44&lt;&gt;J45,SOCIETATS!$N$8),SOCIETATS!$N$9)</f>
        <v>#VALUE!</v>
      </c>
      <c r="G44" s="23" t="str" cm="1">
        <f t="array" ref="G44">_xlfn.IFNA(_xlfn.IFS(R44&lt;&gt;0,R44,S44&lt;&gt;0,S44,U44&lt;&gt;0,U44,V44&lt;&gt;0,V44),"FALTAN DATOS DE ESCENARIO")</f>
        <v>Privades S5 - Llacs d'Almacelles (Pantans de la Llengua Eixuta)</v>
      </c>
      <c r="H44" s="255" t="s">
        <v>1545</v>
      </c>
      <c r="I44" s="255" t="str">
        <f t="shared" si="1"/>
        <v>NO</v>
      </c>
      <c r="J44" s="236">
        <v>45276</v>
      </c>
      <c r="K44" s="260">
        <v>0.33333333333333331</v>
      </c>
      <c r="L44" s="236">
        <v>45276</v>
      </c>
      <c r="M44" s="260">
        <v>0.79166666666666663</v>
      </c>
      <c r="N44" s="17" t="s">
        <v>1554</v>
      </c>
      <c r="O44" s="121" t="s">
        <v>10</v>
      </c>
      <c r="P44" s="121">
        <v>32</v>
      </c>
      <c r="Q44" s="121" t="s">
        <v>11</v>
      </c>
      <c r="R44" s="121"/>
      <c r="S44" s="121"/>
      <c r="T44" s="121"/>
      <c r="U44" s="121"/>
      <c r="V44" s="121" t="s">
        <v>36</v>
      </c>
      <c r="W44" s="12" t="str">
        <f>_xlfn.IFNA(VLOOKUP(X44,Municipis!$A$2:$B$118,2,FALSE),"Pendent")</f>
        <v>Almacelles</v>
      </c>
      <c r="X44" s="12" t="str" cm="1">
        <f t="array" ref="X44">_xlfn.IFNA(_xlfn.IFS(R44&lt;&gt;0,R44,S44&lt;&gt;0,S44,U44&lt;&gt;0,U44,V44&lt;&gt;0,V44),"Pendent")</f>
        <v>Privades S5 - Llacs d'Almacelles (Pantans de la Llengua Eixuta)</v>
      </c>
    </row>
    <row r="45" spans="1:27" ht="15" customHeight="1" x14ac:dyDescent="0.3">
      <c r="A45" s="12">
        <v>169</v>
      </c>
      <c r="C45" s="17" t="s">
        <v>437</v>
      </c>
      <c r="D45" s="363" t="s">
        <v>1300</v>
      </c>
      <c r="E45" s="12" t="e" cm="1" vm="1">
        <f t="array" ref="E45">_xlfn.IFNA(_xlfn.IFS(X45&lt;&gt;"Pendent",SOCIETATS!$N$8),SOCIETATS!$N$9)</f>
        <v>#VALUE!</v>
      </c>
      <c r="F45" s="26" t="e" cm="1" vm="1">
        <f t="array" ref="F45">_xlfn.IFNA(_xlfn.IFS(G45&lt;&gt;G46,SOCIETATS!$N$8,J45&lt;&gt;J46,SOCIETATS!$N$8),SOCIETATS!$N$9)</f>
        <v>#VALUE!</v>
      </c>
      <c r="G45" s="23" t="str" cm="1">
        <f t="array" ref="G45">_xlfn.IFNA(_xlfn.IFS(R45&lt;&gt;0,R45,S45&lt;&gt;0,S45,U45&lt;&gt;0,U45,V45&lt;&gt;0,V45),"FALTAN DATOS DE ESCENARIO")</f>
        <v>ZPC SE-01 - Domini Segre - SALM, ZLLSM-SE-19 - Segre - Noves de Segre</v>
      </c>
      <c r="H45" s="255" t="str">
        <f t="shared" ref="H45:H76" si="2">IF(L45&gt;J45,"SI","NO")</f>
        <v>SI</v>
      </c>
      <c r="I45" s="255" t="s">
        <v>1545</v>
      </c>
      <c r="J45" s="94">
        <v>45087</v>
      </c>
      <c r="K45" s="219">
        <v>0.29166666666666669</v>
      </c>
      <c r="L45" s="94">
        <v>45088</v>
      </c>
      <c r="M45" s="219">
        <v>0.875</v>
      </c>
      <c r="N45" s="27" t="s">
        <v>1022</v>
      </c>
      <c r="O45" s="27" t="s">
        <v>1398</v>
      </c>
      <c r="P45" s="27">
        <v>24</v>
      </c>
      <c r="Q45" s="27" t="s">
        <v>11</v>
      </c>
      <c r="R45" s="27"/>
      <c r="S45" s="27" t="s">
        <v>116</v>
      </c>
      <c r="T45" s="27" t="s">
        <v>543</v>
      </c>
      <c r="U45" s="27"/>
      <c r="V45" s="27"/>
      <c r="W45" s="12" t="str">
        <f>_xlfn.IFNA(VLOOKUP(X45,Municipis!$A$2:$B$118,2,FALSE),"Pendent")</f>
        <v>Coll de Nargó, Peramola, Oliana</v>
      </c>
      <c r="X45" s="12" t="str" cm="1">
        <f t="array" ref="X45">_xlfn.IFNA(_xlfn.IFS(R45&lt;&gt;0,R45,S45&lt;&gt;0,S45,U45&lt;&gt;0,U45,V45&lt;&gt;0,V45),"Pendent")</f>
        <v>ZPC SE-01 - Domini Segre - SALM, ZLLSM-SE-19 - Segre - Noves de Segre</v>
      </c>
      <c r="Y45" s="23" t="str" cm="1">
        <f t="array" ref="Y45">_xlfn.IFNA(_xlfn.IFS(R45&lt;&gt;0,R45,S45&lt;&gt;0,S45,U45&lt;&gt;0,U45,V45&lt;&gt;0,V45),"FALTAN DATOS DE ESCENARIO")</f>
        <v>ZPC SE-01 - Domini Segre - SALM, ZLLSM-SE-19 - Segre - Noves de Segre</v>
      </c>
      <c r="Z45" s="92" t="str">
        <f t="shared" ref="Z45:Z53" si="3">IF(IFERROR(FIND("ZPC",X45)&gt;=1,0),"ZPC","ZLLSM")</f>
        <v>ZPC</v>
      </c>
      <c r="AA45" s="92" t="str">
        <f t="shared" ref="AA45:AA53" si="4">+IF(OR(U45="Festa Major",U45="Menors d'edat",U45="Federació",Z45="ZLLSM"),"Exempt","Taxa")</f>
        <v>Taxa</v>
      </c>
    </row>
    <row r="46" spans="1:27" ht="15" customHeight="1" x14ac:dyDescent="0.3">
      <c r="A46" s="12">
        <v>223</v>
      </c>
      <c r="C46" s="17" t="s">
        <v>437</v>
      </c>
      <c r="D46" s="363" t="s">
        <v>1301</v>
      </c>
      <c r="E46" s="12" t="e" cm="1" vm="1">
        <f t="array" ref="E46">_xlfn.IFNA(_xlfn.IFS(X46&lt;&gt;"Pendent",SOCIETATS!$N$8),SOCIETATS!$N$9)</f>
        <v>#VALUE!</v>
      </c>
      <c r="F46" s="26" t="e" cm="1" vm="1">
        <f t="array" ref="F46">_xlfn.IFNA(_xlfn.IFS(G46&lt;&gt;G47,SOCIETATS!$N$8,J46&lt;&gt;J47,SOCIETATS!$N$8),SOCIETATS!$N$9)</f>
        <v>#VALUE!</v>
      </c>
      <c r="G46" s="23" t="str" cm="1">
        <f t="array" ref="G46">_xlfn.IFNA(_xlfn.IFS(R46&lt;&gt;0,R46,S46&lt;&gt;0,S46,U46&lt;&gt;0,U46,V46&lt;&gt;0,V46),"FALTAN DATOS DE ESCENARIO")</f>
        <v>ZPC SE-01 - Domini Segre - SALM, ZLLSM-SE-19 - Segre - Noves de Segre</v>
      </c>
      <c r="H46" s="255" t="str">
        <f t="shared" si="2"/>
        <v>SI</v>
      </c>
      <c r="I46" s="255" t="s">
        <v>1545</v>
      </c>
      <c r="J46" s="94">
        <v>45108</v>
      </c>
      <c r="K46" s="219">
        <v>0.29166666666666669</v>
      </c>
      <c r="L46" s="94">
        <v>45109</v>
      </c>
      <c r="M46" s="219">
        <v>0.875</v>
      </c>
      <c r="N46" s="27" t="s">
        <v>1022</v>
      </c>
      <c r="O46" s="27" t="s">
        <v>1398</v>
      </c>
      <c r="P46" s="27">
        <v>24</v>
      </c>
      <c r="Q46" s="27" t="s">
        <v>11</v>
      </c>
      <c r="R46" s="27"/>
      <c r="S46" s="27" t="s">
        <v>116</v>
      </c>
      <c r="T46" s="27" t="s">
        <v>543</v>
      </c>
      <c r="U46" s="27"/>
      <c r="V46" s="27"/>
      <c r="W46" s="12" t="str">
        <f>_xlfn.IFNA(VLOOKUP(X46,Municipis!$A$2:$B$118,2,FALSE),"Pendent")</f>
        <v>Coll de Nargó, Peramola, Oliana</v>
      </c>
      <c r="X46" s="12" t="str" cm="1">
        <f t="array" ref="X46">_xlfn.IFNA(_xlfn.IFS(R46&lt;&gt;0,R46,S46&lt;&gt;0,S46,U46&lt;&gt;0,U46,V46&lt;&gt;0,V46),"Pendent")</f>
        <v>ZPC SE-01 - Domini Segre - SALM, ZLLSM-SE-19 - Segre - Noves de Segre</v>
      </c>
      <c r="Y46" s="23" t="str" cm="1">
        <f t="array" ref="Y46">_xlfn.IFNA(_xlfn.IFS(R46&lt;&gt;0,R46,S46&lt;&gt;0,S46,U46&lt;&gt;0,U46,V46&lt;&gt;0,V46),"FALTAN DATOS DE ESCENARIO")</f>
        <v>ZPC SE-01 - Domini Segre - SALM, ZLLSM-SE-19 - Segre - Noves de Segre</v>
      </c>
      <c r="Z46" s="92" t="str">
        <f t="shared" si="3"/>
        <v>ZPC</v>
      </c>
      <c r="AA46" s="92" t="str">
        <f t="shared" si="4"/>
        <v>Taxa</v>
      </c>
    </row>
    <row r="47" spans="1:27" ht="15" customHeight="1" x14ac:dyDescent="0.3">
      <c r="A47" s="12">
        <v>315</v>
      </c>
      <c r="C47" s="17" t="s">
        <v>437</v>
      </c>
      <c r="D47" s="16" t="s">
        <v>1302</v>
      </c>
      <c r="E47" s="12" t="e" cm="1" vm="1">
        <f t="array" ref="E47">_xlfn.IFNA(_xlfn.IFS(X47&lt;&gt;"Pendent",SOCIETATS!$N$8),SOCIETATS!$N$9)</f>
        <v>#VALUE!</v>
      </c>
      <c r="F47" s="26" t="e" cm="1" vm="1">
        <f t="array" ref="F47">_xlfn.IFNA(_xlfn.IFS(G47&lt;&gt;G48,SOCIETATS!$N$8,J47&lt;&gt;J48,SOCIETATS!$N$8),SOCIETATS!$N$9)</f>
        <v>#VALUE!</v>
      </c>
      <c r="G47" s="23" t="str" cm="1">
        <f t="array" ref="G47">_xlfn.IFNA(_xlfn.IFS(R47&lt;&gt;0,R47,S47&lt;&gt;0,S47,U47&lt;&gt;0,U47,V47&lt;&gt;0,V47),"FALTAN DATOS DE ESCENARIO")</f>
        <v>ZPC SE-01 - Domini Segre - SALM, ZLLSM-SE-19 - Segre - Noves de Segre</v>
      </c>
      <c r="H47" s="255" t="str">
        <f t="shared" si="2"/>
        <v>SI</v>
      </c>
      <c r="I47" s="255" t="s">
        <v>1545</v>
      </c>
      <c r="J47" s="94">
        <v>45150</v>
      </c>
      <c r="K47" s="219">
        <v>0.29166666666666669</v>
      </c>
      <c r="L47" s="94">
        <v>45151</v>
      </c>
      <c r="M47" s="219">
        <v>0.875</v>
      </c>
      <c r="N47" s="27" t="s">
        <v>1022</v>
      </c>
      <c r="O47" s="27" t="s">
        <v>10</v>
      </c>
      <c r="P47" s="27">
        <v>48</v>
      </c>
      <c r="Q47" s="27" t="s">
        <v>11</v>
      </c>
      <c r="R47" s="27"/>
      <c r="S47" s="27" t="s">
        <v>116</v>
      </c>
      <c r="T47" s="27" t="s">
        <v>543</v>
      </c>
      <c r="U47" s="27"/>
      <c r="V47" s="27"/>
      <c r="W47" s="12" t="str">
        <f>_xlfn.IFNA(VLOOKUP(X47,Municipis!$A$2:$B$118,2,FALSE),"Pendent")</f>
        <v>Coll de Nargó, Peramola, Oliana</v>
      </c>
      <c r="X47" s="12" t="str" cm="1">
        <f t="array" ref="X47">_xlfn.IFNA(_xlfn.IFS(R47&lt;&gt;0,R47,S47&lt;&gt;0,S47,U47&lt;&gt;0,U47,V47&lt;&gt;0,V47),"Pendent")</f>
        <v>ZPC SE-01 - Domini Segre - SALM, ZLLSM-SE-19 - Segre - Noves de Segre</v>
      </c>
      <c r="Y47" s="23" t="str" cm="1">
        <f t="array" ref="Y47">_xlfn.IFNA(_xlfn.IFS(R47&lt;&gt;0,R47,S47&lt;&gt;0,S47,U47&lt;&gt;0,U47,V47&lt;&gt;0,V47),"FALTAN DATOS DE ESCENARIO")</f>
        <v>ZPC SE-01 - Domini Segre - SALM, ZLLSM-SE-19 - Segre - Noves de Segre</v>
      </c>
      <c r="Z47" s="92" t="str">
        <f t="shared" si="3"/>
        <v>ZPC</v>
      </c>
      <c r="AA47" s="92" t="str">
        <f t="shared" si="4"/>
        <v>Taxa</v>
      </c>
    </row>
    <row r="48" spans="1:27" ht="15" customHeight="1" x14ac:dyDescent="0.3">
      <c r="A48" s="12">
        <v>389</v>
      </c>
      <c r="C48" s="17" t="s">
        <v>437</v>
      </c>
      <c r="D48" s="363" t="s">
        <v>1303</v>
      </c>
      <c r="E48" s="12" t="e" cm="1" vm="1">
        <f t="array" ref="E48">_xlfn.IFNA(_xlfn.IFS(X48&lt;&gt;"Pendent",SOCIETATS!$N$8),SOCIETATS!$N$9)</f>
        <v>#VALUE!</v>
      </c>
      <c r="F48" s="26" t="e" cm="1" vm="1">
        <f t="array" ref="F48">_xlfn.IFNA(_xlfn.IFS(G48&lt;&gt;G49,SOCIETATS!$N$8,J48&lt;&gt;J49,SOCIETATS!$N$8),SOCIETATS!$N$9)</f>
        <v>#VALUE!</v>
      </c>
      <c r="G48" s="23" t="str" cm="1">
        <f t="array" ref="G48">_xlfn.IFNA(_xlfn.IFS(R48&lt;&gt;0,R48,S48&lt;&gt;0,S48,U48&lt;&gt;0,U48,V48&lt;&gt;0,V48),"FALTAN DATOS DE ESCENARIO")</f>
        <v>ZPC SE-01 - Domini Segre - SALM, ZLLSM-SE-19 - Segre - Noves de Segre</v>
      </c>
      <c r="H48" s="255" t="str">
        <f t="shared" si="2"/>
        <v>SI</v>
      </c>
      <c r="I48" s="255" t="s">
        <v>1545</v>
      </c>
      <c r="J48" s="94">
        <v>45185</v>
      </c>
      <c r="K48" s="219">
        <v>0.29166666666666669</v>
      </c>
      <c r="L48" s="94">
        <v>45186</v>
      </c>
      <c r="M48" s="219">
        <v>0.875</v>
      </c>
      <c r="N48" s="27" t="s">
        <v>1555</v>
      </c>
      <c r="O48" s="27" t="s">
        <v>1398</v>
      </c>
      <c r="P48" s="27">
        <v>16</v>
      </c>
      <c r="Q48" s="27" t="s">
        <v>11</v>
      </c>
      <c r="R48" s="27"/>
      <c r="S48" s="27" t="s">
        <v>116</v>
      </c>
      <c r="T48" s="27" t="s">
        <v>543</v>
      </c>
      <c r="U48" s="27"/>
      <c r="V48" s="27"/>
      <c r="W48" s="12" t="str">
        <f>_xlfn.IFNA(VLOOKUP(X48,Municipis!$A$2:$B$118,2,FALSE),"Pendent")</f>
        <v>Coll de Nargó, Peramola, Oliana</v>
      </c>
      <c r="X48" s="12" t="str" cm="1">
        <f t="array" ref="X48">_xlfn.IFNA(_xlfn.IFS(R48&lt;&gt;0,R48,S48&lt;&gt;0,S48,U48&lt;&gt;0,U48,V48&lt;&gt;0,V48),"Pendent")</f>
        <v>ZPC SE-01 - Domini Segre - SALM, ZLLSM-SE-19 - Segre - Noves de Segre</v>
      </c>
      <c r="Y48" s="23" t="str" cm="1">
        <f t="array" ref="Y48">_xlfn.IFNA(_xlfn.IFS(R48&lt;&gt;0,R48,S48&lt;&gt;0,S48,U48&lt;&gt;0,U48,V48&lt;&gt;0,V48),"FALTAN DATOS DE ESCENARIO")</f>
        <v>ZPC SE-01 - Domini Segre - SALM, ZLLSM-SE-19 - Segre - Noves de Segre</v>
      </c>
      <c r="Z48" s="92" t="str">
        <f t="shared" si="3"/>
        <v>ZPC</v>
      </c>
      <c r="AA48" s="92" t="str">
        <f t="shared" si="4"/>
        <v>Taxa</v>
      </c>
    </row>
    <row r="49" spans="1:27" ht="15" customHeight="1" x14ac:dyDescent="0.3">
      <c r="A49" s="12">
        <v>30</v>
      </c>
      <c r="C49" s="17" t="s">
        <v>490</v>
      </c>
      <c r="D49" s="97" t="s">
        <v>1306</v>
      </c>
      <c r="E49" s="12" t="e" cm="1" vm="1">
        <f t="array" ref="E49">_xlfn.IFNA(_xlfn.IFS(X49&lt;&gt;"Pendent",SOCIETATS!$N$8),SOCIETATS!$N$9)</f>
        <v>#VALUE!</v>
      </c>
      <c r="F49" s="26" t="e" cm="1" vm="1">
        <f t="array" ref="F49">_xlfn.IFNA(_xlfn.IFS(G49&lt;&gt;G50,SOCIETATS!$N$8,J49&lt;&gt;J50,SOCIETATS!$N$8),SOCIETATS!$N$9)</f>
        <v>#VALUE!</v>
      </c>
      <c r="G49" s="23" t="str" cm="1">
        <f t="array" ref="G49">_xlfn.IFNA(_xlfn.IFS(R49&lt;&gt;0,R49,S49&lt;&gt;0,S49,U49&lt;&gt;0,U49,V49&lt;&gt;0,V49),"FALTAN DATOS DE ESCENARIO")</f>
        <v>ZPC NR-06b - Embasament d'Escales</v>
      </c>
      <c r="H49" s="255" t="str">
        <f t="shared" si="2"/>
        <v>SI</v>
      </c>
      <c r="I49" s="255" t="s">
        <v>1545</v>
      </c>
      <c r="J49" s="236">
        <v>45031</v>
      </c>
      <c r="K49" s="237">
        <v>0.33333333333333331</v>
      </c>
      <c r="L49" s="236">
        <v>45032</v>
      </c>
      <c r="M49" s="237">
        <v>0.66666666666666663</v>
      </c>
      <c r="N49" s="121" t="s">
        <v>1022</v>
      </c>
      <c r="O49" s="121" t="s">
        <v>1020</v>
      </c>
      <c r="P49" s="121">
        <v>16</v>
      </c>
      <c r="Q49" s="27" t="s">
        <v>11</v>
      </c>
      <c r="R49" s="121"/>
      <c r="S49" s="121" t="s">
        <v>1468</v>
      </c>
      <c r="T49" s="121"/>
      <c r="W49" s="12" t="s">
        <v>1469</v>
      </c>
      <c r="X49" s="12" t="str" cm="1">
        <f t="array" ref="X49">_xlfn.IFNA(_xlfn.IFS(R49&lt;&gt;0,R49,S49&lt;&gt;0,S49,U49&lt;&gt;0,U49,V49&lt;&gt;0,V49),"Pendent")</f>
        <v>ZPC NR-06b - Embasament d'Escales</v>
      </c>
      <c r="Y49" s="23" t="str" cm="1">
        <f t="array" ref="Y49">_xlfn.IFNA(_xlfn.IFS(R49&lt;&gt;0,R49,S49&lt;&gt;0,S49,U49&lt;&gt;0,U49,V49&lt;&gt;0,V49),"FALTAN DATOS DE ESCENARIO")</f>
        <v>ZPC NR-06b - Embasament d'Escales</v>
      </c>
      <c r="Z49" s="92" t="str">
        <f t="shared" si="3"/>
        <v>ZPC</v>
      </c>
      <c r="AA49" s="92" t="str">
        <f t="shared" si="4"/>
        <v>Taxa</v>
      </c>
    </row>
    <row r="50" spans="1:27" s="366" customFormat="1" ht="15" customHeight="1" x14ac:dyDescent="0.3">
      <c r="A50" s="365">
        <v>132</v>
      </c>
      <c r="B50" s="365"/>
      <c r="C50" s="366" t="s">
        <v>490</v>
      </c>
      <c r="D50" s="364" t="s">
        <v>1307</v>
      </c>
      <c r="E50" s="365" t="e" cm="1" vm="1">
        <f t="array" ref="E50">_xlfn.IFNA(_xlfn.IFS(X50&lt;&gt;"Pendent",SOCIETATS!$N$8),SOCIETATS!$N$9)</f>
        <v>#VALUE!</v>
      </c>
      <c r="F50" s="367" t="e" cm="1" vm="1">
        <f t="array" ref="F50">_xlfn.IFNA(_xlfn.IFS(G50&lt;&gt;G51,SOCIETATS!$N$8,J50&lt;&gt;J51,SOCIETATS!$N$8),SOCIETATS!$N$9)</f>
        <v>#VALUE!</v>
      </c>
      <c r="G50" s="368" t="str" cm="1">
        <f t="array" ref="G50">_xlfn.IFNA(_xlfn.IFS(R50&lt;&gt;0,R50,S50&lt;&gt;0,S50,U50&lt;&gt;0,U50,V50&lt;&gt;0,V50),"FALTAN DATOS DE ESCENARIO")</f>
        <v>ZPC NR-01 - Alta Ribagorça - SALM</v>
      </c>
      <c r="H50" s="369" t="str">
        <f t="shared" si="2"/>
        <v>SI</v>
      </c>
      <c r="I50" s="369" t="s">
        <v>1545</v>
      </c>
      <c r="J50" s="370">
        <v>45073</v>
      </c>
      <c r="K50" s="371">
        <v>0.33333333333333331</v>
      </c>
      <c r="L50" s="370">
        <v>45074</v>
      </c>
      <c r="M50" s="371">
        <v>0.66666666666666663</v>
      </c>
      <c r="N50" s="372" t="s">
        <v>1022</v>
      </c>
      <c r="O50" s="372" t="s">
        <v>15</v>
      </c>
      <c r="P50" s="372">
        <v>16</v>
      </c>
      <c r="Q50" s="372" t="s">
        <v>11</v>
      </c>
      <c r="R50" s="372"/>
      <c r="S50" s="372" t="s">
        <v>111</v>
      </c>
      <c r="T50" s="372" t="s">
        <v>543</v>
      </c>
      <c r="W50" s="365" t="str">
        <f>_xlfn.IFNA(VLOOKUP(X50,Municipis!$A$2:$B$118,2,FALSE),"Pendent")</f>
        <v>El Pont de Suert, Vilaller</v>
      </c>
      <c r="X50" s="365" t="str" cm="1">
        <f t="array" ref="X50">_xlfn.IFNA(_xlfn.IFS(R50&lt;&gt;0,R50,S50&lt;&gt;0,S50,U50&lt;&gt;0,U50,V50&lt;&gt;0,V50),"Pendent")</f>
        <v>ZPC NR-01 - Alta Ribagorça - SALM</v>
      </c>
      <c r="Y50" s="368" t="str" cm="1">
        <f t="array" ref="Y50">_xlfn.IFNA(_xlfn.IFS(R50&lt;&gt;0,R50,S50&lt;&gt;0,S50,U50&lt;&gt;0,U50,V50&lt;&gt;0,V50),"FALTAN DATOS DE ESCENARIO")</f>
        <v>ZPC NR-01 - Alta Ribagorça - SALM</v>
      </c>
      <c r="Z50" s="373" t="str">
        <f t="shared" si="3"/>
        <v>ZPC</v>
      </c>
      <c r="AA50" s="373" t="str">
        <f t="shared" si="4"/>
        <v>Taxa</v>
      </c>
    </row>
    <row r="51" spans="1:27" ht="15" customHeight="1" x14ac:dyDescent="0.3">
      <c r="A51" s="12">
        <v>222</v>
      </c>
      <c r="C51" s="17" t="s">
        <v>490</v>
      </c>
      <c r="D51" s="235" t="s">
        <v>1304</v>
      </c>
      <c r="E51" s="12" t="e" cm="1" vm="1">
        <f t="array" ref="E51">_xlfn.IFNA(_xlfn.IFS(X51&lt;&gt;"Pendent",SOCIETATS!$N$8),SOCIETATS!$N$9)</f>
        <v>#VALUE!</v>
      </c>
      <c r="F51" s="26" t="e" cm="1" vm="1">
        <f t="array" ref="F51">_xlfn.IFNA(_xlfn.IFS(G51&lt;&gt;G52,SOCIETATS!$N$8,J51&lt;&gt;J52,SOCIETATS!$N$8),SOCIETATS!$N$9)</f>
        <v>#VALUE!</v>
      </c>
      <c r="G51" s="23" t="str" cm="1">
        <f t="array" ref="G51">_xlfn.IFNA(_xlfn.IFS(R51&lt;&gt;0,R51,S51&lt;&gt;0,S51,U51&lt;&gt;0,U51,V51&lt;&gt;0,V51),"FALTAN DATOS DE ESCENARIO")</f>
        <v>ZPC NR-01 - Alta Ribagorça - SALM</v>
      </c>
      <c r="H51" s="255" t="str">
        <f t="shared" si="2"/>
        <v>NO</v>
      </c>
      <c r="I51" s="255" t="s">
        <v>1545</v>
      </c>
      <c r="J51" s="236">
        <v>45108</v>
      </c>
      <c r="K51" s="237">
        <v>0.29166666666666669</v>
      </c>
      <c r="L51" s="236">
        <v>45108</v>
      </c>
      <c r="M51" s="237">
        <v>0.5</v>
      </c>
      <c r="N51" s="121" t="s">
        <v>1024</v>
      </c>
      <c r="O51" s="121" t="s">
        <v>8</v>
      </c>
      <c r="P51" s="121">
        <v>20</v>
      </c>
      <c r="Q51" s="311" t="s">
        <v>11</v>
      </c>
      <c r="R51" s="121"/>
      <c r="S51" s="121" t="s">
        <v>111</v>
      </c>
      <c r="T51" s="121" t="s">
        <v>542</v>
      </c>
      <c r="W51" s="12" t="str">
        <f>_xlfn.IFNA(VLOOKUP(X51,Municipis!$A$2:$B$118,2,FALSE),"Pendent")</f>
        <v>El Pont de Suert, Vilaller</v>
      </c>
      <c r="X51" s="12" t="str" cm="1">
        <f t="array" ref="X51">_xlfn.IFNA(_xlfn.IFS(R51&lt;&gt;0,R51,S51&lt;&gt;0,S51,U51&lt;&gt;0,U51,V51&lt;&gt;0,V51),"Pendent")</f>
        <v>ZPC NR-01 - Alta Ribagorça - SALM</v>
      </c>
      <c r="Y51" s="23" t="str" cm="1">
        <f t="array" ref="Y51">_xlfn.IFNA(_xlfn.IFS(R51&lt;&gt;0,R51,S51&lt;&gt;0,S51,U51&lt;&gt;0,U51,V51&lt;&gt;0,V51),"FALTAN DATOS DE ESCENARIO")</f>
        <v>ZPC NR-01 - Alta Ribagorça - SALM</v>
      </c>
      <c r="Z51" s="92" t="str">
        <f t="shared" si="3"/>
        <v>ZPC</v>
      </c>
      <c r="AA51" s="92" t="str">
        <f t="shared" si="4"/>
        <v>Taxa</v>
      </c>
    </row>
    <row r="52" spans="1:27" ht="15" customHeight="1" x14ac:dyDescent="0.3">
      <c r="A52" s="12">
        <v>286</v>
      </c>
      <c r="C52" s="17" t="s">
        <v>490</v>
      </c>
      <c r="D52" s="235" t="s">
        <v>1306</v>
      </c>
      <c r="E52" s="12" t="e" cm="1" vm="1">
        <f t="array" ref="E52">_xlfn.IFNA(_xlfn.IFS(X52&lt;&gt;"Pendent",SOCIETATS!$N$8),SOCIETATS!$N$9)</f>
        <v>#VALUE!</v>
      </c>
      <c r="F52" s="26" t="e" cm="1" vm="1">
        <f t="array" ref="F52">_xlfn.IFNA(_xlfn.IFS(G52&lt;&gt;G53,SOCIETATS!$N$8,J52&lt;&gt;J53,SOCIETATS!$N$8),SOCIETATS!$N$9)</f>
        <v>#VALUE!</v>
      </c>
      <c r="G52" s="23" t="str" cm="1">
        <f t="array" ref="G52">_xlfn.IFNA(_xlfn.IFS(R52&lt;&gt;0,R52,S52&lt;&gt;0,S52,U52&lt;&gt;0,U52,V52&lt;&gt;0,V52),"FALTAN DATOS DE ESCENARIO")</f>
        <v>ZPC NR-01 - Alta Ribagorça - SALM</v>
      </c>
      <c r="H52" s="255" t="str">
        <f t="shared" si="2"/>
        <v>SI</v>
      </c>
      <c r="I52" s="255" t="s">
        <v>1545</v>
      </c>
      <c r="J52" s="312">
        <v>45135</v>
      </c>
      <c r="K52" s="313">
        <v>0.66666666666666663</v>
      </c>
      <c r="L52" s="312">
        <v>45137</v>
      </c>
      <c r="M52" s="237">
        <v>0.66666666666666663</v>
      </c>
      <c r="N52" s="121" t="s">
        <v>1022</v>
      </c>
      <c r="O52" s="121" t="s">
        <v>1020</v>
      </c>
      <c r="P52" s="121">
        <v>12</v>
      </c>
      <c r="Q52" s="311" t="s">
        <v>11</v>
      </c>
      <c r="R52" s="121"/>
      <c r="S52" s="121" t="s">
        <v>111</v>
      </c>
      <c r="T52" s="121" t="s">
        <v>543</v>
      </c>
      <c r="W52" s="12" t="str">
        <f>_xlfn.IFNA(VLOOKUP(X52,Municipis!$A$2:$B$118,2,FALSE),"Pendent")</f>
        <v>El Pont de Suert, Vilaller</v>
      </c>
      <c r="X52" s="12" t="str" cm="1">
        <f t="array" ref="X52">_xlfn.IFNA(_xlfn.IFS(R52&lt;&gt;0,R52,S52&lt;&gt;0,S52,U52&lt;&gt;0,U52,V52&lt;&gt;0,V52),"Pendent")</f>
        <v>ZPC NR-01 - Alta Ribagorça - SALM</v>
      </c>
      <c r="Y52" s="23" t="str" cm="1">
        <f t="array" ref="Y52">_xlfn.IFNA(_xlfn.IFS(R52&lt;&gt;0,R52,S52&lt;&gt;0,S52,U52&lt;&gt;0,U52,V52&lt;&gt;0,V52),"FALTAN DATOS DE ESCENARIO")</f>
        <v>ZPC NR-01 - Alta Ribagorça - SALM</v>
      </c>
      <c r="Z52" s="92" t="str">
        <f t="shared" si="3"/>
        <v>ZPC</v>
      </c>
      <c r="AA52" s="92" t="str">
        <f t="shared" si="4"/>
        <v>Taxa</v>
      </c>
    </row>
    <row r="53" spans="1:27" s="366" customFormat="1" ht="15" customHeight="1" x14ac:dyDescent="0.3">
      <c r="A53" s="365">
        <v>322</v>
      </c>
      <c r="B53" s="365"/>
      <c r="C53" s="366" t="s">
        <v>490</v>
      </c>
      <c r="D53" s="364" t="s">
        <v>1305</v>
      </c>
      <c r="E53" s="365" t="e" cm="1" vm="1">
        <f t="array" ref="E53">_xlfn.IFNA(_xlfn.IFS(X53&lt;&gt;"Pendent",SOCIETATS!$N$8),SOCIETATS!$N$9)</f>
        <v>#VALUE!</v>
      </c>
      <c r="F53" s="367" t="e" cm="1" vm="1">
        <f t="array" ref="F53">_xlfn.IFNA(_xlfn.IFS(G53&lt;&gt;G54,SOCIETATS!$N$8,J53&lt;&gt;J54,SOCIETATS!$N$8),SOCIETATS!$N$9)</f>
        <v>#VALUE!</v>
      </c>
      <c r="G53" s="368" t="str" cm="1">
        <f t="array" ref="G53">_xlfn.IFNA(_xlfn.IFS(R53&lt;&gt;0,R53,S53&lt;&gt;0,S53,U53&lt;&gt;0,U53,V53&lt;&gt;0,V53),"FALTAN DATOS DE ESCENARIO")</f>
        <v>ZPC NR-01 - Alta Ribagorça - SALM</v>
      </c>
      <c r="H53" s="369" t="str">
        <f t="shared" si="2"/>
        <v>NO</v>
      </c>
      <c r="I53" s="369" t="s">
        <v>1545</v>
      </c>
      <c r="J53" s="370">
        <v>45153</v>
      </c>
      <c r="K53" s="371">
        <v>0.33333333333333298</v>
      </c>
      <c r="L53" s="370">
        <v>45153</v>
      </c>
      <c r="M53" s="371">
        <v>0.5</v>
      </c>
      <c r="N53" s="372" t="s">
        <v>1024</v>
      </c>
      <c r="O53" s="372" t="s">
        <v>16</v>
      </c>
      <c r="P53" s="372">
        <v>50</v>
      </c>
      <c r="Q53" s="374" t="s">
        <v>11</v>
      </c>
      <c r="R53" s="372"/>
      <c r="S53" s="372" t="s">
        <v>111</v>
      </c>
      <c r="T53" s="372" t="s">
        <v>543</v>
      </c>
      <c r="W53" s="365" t="str">
        <f>_xlfn.IFNA(VLOOKUP(X53,Municipis!$A$2:$B$118,2,FALSE),"Pendent")</f>
        <v>El Pont de Suert, Vilaller</v>
      </c>
      <c r="X53" s="365" t="str" cm="1">
        <f t="array" ref="X53">_xlfn.IFNA(_xlfn.IFS(R53&lt;&gt;0,R53,S53&lt;&gt;0,S53,U53&lt;&gt;0,U53,V53&lt;&gt;0,V53),"Pendent")</f>
        <v>ZPC NR-01 - Alta Ribagorça - SALM</v>
      </c>
      <c r="Y53" s="368" t="str" cm="1">
        <f t="array" ref="Y53">_xlfn.IFNA(_xlfn.IFS(R53&lt;&gt;0,R53,S53&lt;&gt;0,S53,U53&lt;&gt;0,U53,V53&lt;&gt;0,V53),"FALTAN DATOS DE ESCENARIO")</f>
        <v>ZPC NR-01 - Alta Ribagorça - SALM</v>
      </c>
      <c r="Z53" s="373" t="str">
        <f t="shared" si="3"/>
        <v>ZPC</v>
      </c>
      <c r="AA53" s="373" t="str">
        <f t="shared" si="4"/>
        <v>Taxa</v>
      </c>
    </row>
    <row r="54" spans="1:27" ht="15" customHeight="1" x14ac:dyDescent="0.3">
      <c r="A54" s="12">
        <v>34</v>
      </c>
      <c r="C54" s="17" t="s">
        <v>491</v>
      </c>
      <c r="D54" s="235" t="s">
        <v>1443</v>
      </c>
      <c r="E54" s="12" t="e" cm="1" vm="1">
        <f t="array" ref="E54">_xlfn.IFNA(_xlfn.IFS(X54&lt;&gt;"Pendent",SOCIETATS!$N$8),SOCIETATS!$N$9)</f>
        <v>#VALUE!</v>
      </c>
      <c r="F54" s="26" t="e" cm="1" vm="1">
        <f t="array" ref="F54">_xlfn.IFNA(_xlfn.IFS(G54&lt;&gt;G55,SOCIETATS!$N$8,J54&lt;&gt;J55,SOCIETATS!$N$8),SOCIETATS!$N$9)</f>
        <v>#VALUE!</v>
      </c>
      <c r="G54" s="23" t="str" cm="1">
        <f t="array" ref="G54">_xlfn.IFNA(_xlfn.IFS(R54&lt;&gt;0,R54,S54&lt;&gt;0,S54,U54&lt;&gt;0,U54,V54&lt;&gt;0,V54),"FALTAN DATOS DE ESCENARIO")</f>
        <v xml:space="preserve">Privades T1 - Basses del Golf de Girona </v>
      </c>
      <c r="H54" s="255" t="str">
        <f t="shared" si="2"/>
        <v>NO</v>
      </c>
      <c r="I54" s="255" t="s">
        <v>1545</v>
      </c>
      <c r="J54" s="241">
        <v>45032</v>
      </c>
      <c r="K54" s="237">
        <v>0.25</v>
      </c>
      <c r="L54" s="241">
        <v>45032</v>
      </c>
      <c r="M54" s="237">
        <v>0.54166666666666696</v>
      </c>
      <c r="N54" s="121" t="s">
        <v>12</v>
      </c>
      <c r="O54" s="121" t="s">
        <v>10</v>
      </c>
      <c r="P54" s="121">
        <v>40</v>
      </c>
      <c r="Q54" s="121" t="s">
        <v>11</v>
      </c>
      <c r="R54" s="121"/>
      <c r="S54" s="121"/>
      <c r="T54" s="121"/>
      <c r="U54" s="121"/>
      <c r="V54" s="121" t="s">
        <v>39</v>
      </c>
      <c r="W54" s="12" t="str">
        <f>_xlfn.IFNA(VLOOKUP(X54,Municipis!$A$2:$B$118,2,FALSE),"Pendent")</f>
        <v>Sant Julià de Ramis</v>
      </c>
      <c r="X54" s="12" t="str" cm="1">
        <f t="array" ref="X54">_xlfn.IFNA(_xlfn.IFS(R54&lt;&gt;0,R54,S54&lt;&gt;0,S54,U54&lt;&gt;0,U54,V54&lt;&gt;0,V54),"Pendent")</f>
        <v xml:space="preserve">Privades T1 - Basses del Golf de Girona </v>
      </c>
    </row>
    <row r="55" spans="1:27" ht="15" customHeight="1" x14ac:dyDescent="0.3">
      <c r="A55" s="12">
        <v>50</v>
      </c>
      <c r="C55" s="17" t="s">
        <v>491</v>
      </c>
      <c r="D55" s="235" t="s">
        <v>1444</v>
      </c>
      <c r="E55" s="12" t="e" cm="1" vm="1">
        <f t="array" ref="E55">_xlfn.IFNA(_xlfn.IFS(X55&lt;&gt;"Pendent",SOCIETATS!$N$8),SOCIETATS!$N$9)</f>
        <v>#VALUE!</v>
      </c>
      <c r="F55" s="26" t="e" cm="1" vm="1">
        <f t="array" ref="F55">_xlfn.IFNA(_xlfn.IFS(G55&lt;&gt;G56,SOCIETATS!$N$8,J55&lt;&gt;J56,SOCIETATS!$N$8),SOCIETATS!$N$9)</f>
        <v>#VALUE!</v>
      </c>
      <c r="G55" s="23" t="str" cm="1">
        <f t="array" ref="G55">_xlfn.IFNA(_xlfn.IFS(R55&lt;&gt;0,R55,S55&lt;&gt;0,S55,U55&lt;&gt;0,U55,V55&lt;&gt;0,V55),"FALTAN DATOS DE ESCENARIO")</f>
        <v xml:space="preserve">ZLLSM-TE-29 - el Ter - Anglès/Girona/Torroella de Montgrí </v>
      </c>
      <c r="H55" s="255" t="str">
        <f t="shared" si="2"/>
        <v>NO</v>
      </c>
      <c r="I55" s="255" t="s">
        <v>1545</v>
      </c>
      <c r="J55" s="241">
        <v>45039</v>
      </c>
      <c r="K55" s="237">
        <v>0.25</v>
      </c>
      <c r="L55" s="241">
        <v>45039</v>
      </c>
      <c r="M55" s="237">
        <v>0.54166666666666696</v>
      </c>
      <c r="N55" s="121" t="s">
        <v>12</v>
      </c>
      <c r="O55" s="121" t="s">
        <v>16</v>
      </c>
      <c r="P55" s="121">
        <v>60</v>
      </c>
      <c r="Q55" s="121" t="s">
        <v>11</v>
      </c>
      <c r="R55" s="121"/>
      <c r="S55" s="121"/>
      <c r="T55" s="121"/>
      <c r="U55" s="121" t="s">
        <v>69</v>
      </c>
      <c r="V55" s="121"/>
      <c r="W55" s="12" t="str">
        <f>_xlfn.IFNA(VLOOKUP(X55,Municipis!$A$2:$B$118,2,FALSE),"Pendent")</f>
        <v>Anglès, Girona, Torroella de Montgrí</v>
      </c>
      <c r="X55" s="12" t="str" cm="1">
        <f t="array" ref="X55">_xlfn.IFNA(_xlfn.IFS(R55&lt;&gt;0,R55,S55&lt;&gt;0,S55,U55&lt;&gt;0,U55,V55&lt;&gt;0,V55),"Pendent")</f>
        <v xml:space="preserve">ZLLSM-TE-29 - el Ter - Anglès/Girona/Torroella de Montgrí </v>
      </c>
    </row>
    <row r="56" spans="1:27" ht="15" customHeight="1" x14ac:dyDescent="0.3">
      <c r="A56" s="12">
        <v>119</v>
      </c>
      <c r="C56" s="17" t="s">
        <v>491</v>
      </c>
      <c r="D56" s="235" t="s">
        <v>1443</v>
      </c>
      <c r="E56" s="12" t="e" cm="1" vm="1">
        <f t="array" ref="E56">_xlfn.IFNA(_xlfn.IFS(X56&lt;&gt;"Pendent",SOCIETATS!$N$8),SOCIETATS!$N$9)</f>
        <v>#VALUE!</v>
      </c>
      <c r="F56" s="26" t="e" cm="1" vm="1">
        <f t="array" ref="F56">_xlfn.IFNA(_xlfn.IFS(G56&lt;&gt;G57,SOCIETATS!$N$8,J56&lt;&gt;J57,SOCIETATS!$N$8),SOCIETATS!$N$9)</f>
        <v>#VALUE!</v>
      </c>
      <c r="G56" s="23" t="str" cm="1">
        <f t="array" ref="G56">_xlfn.IFNA(_xlfn.IFS(R56&lt;&gt;0,R56,S56&lt;&gt;0,S56,U56&lt;&gt;0,U56,V56&lt;&gt;0,V56),"FALTAN DATOS DE ESCENARIO")</f>
        <v xml:space="preserve">Privades T1 - Basses del Golf de Girona </v>
      </c>
      <c r="H56" s="255" t="str">
        <f t="shared" si="2"/>
        <v>NO</v>
      </c>
      <c r="I56" s="255" t="s">
        <v>1545</v>
      </c>
      <c r="J56" s="241">
        <v>45067</v>
      </c>
      <c r="K56" s="237">
        <v>0.25</v>
      </c>
      <c r="L56" s="241">
        <v>45067</v>
      </c>
      <c r="M56" s="237">
        <v>0.54166666666666696</v>
      </c>
      <c r="N56" s="121" t="s">
        <v>12</v>
      </c>
      <c r="O56" s="121" t="s">
        <v>10</v>
      </c>
      <c r="P56" s="121">
        <v>50</v>
      </c>
      <c r="Q56" s="121" t="s">
        <v>11</v>
      </c>
      <c r="R56" s="121"/>
      <c r="S56" s="121"/>
      <c r="T56" s="121"/>
      <c r="U56" s="121"/>
      <c r="V56" s="121" t="s">
        <v>39</v>
      </c>
      <c r="W56" s="12" t="str">
        <f>_xlfn.IFNA(VLOOKUP(X56,Municipis!$A$2:$B$118,2,FALSE),"Pendent")</f>
        <v>Sant Julià de Ramis</v>
      </c>
      <c r="X56" s="12" t="str" cm="1">
        <f t="array" ref="X56">_xlfn.IFNA(_xlfn.IFS(R56&lt;&gt;0,R56,S56&lt;&gt;0,S56,U56&lt;&gt;0,U56,V56&lt;&gt;0,V56),"Pendent")</f>
        <v xml:space="preserve">Privades T1 - Basses del Golf de Girona </v>
      </c>
    </row>
    <row r="57" spans="1:27" ht="15" customHeight="1" x14ac:dyDescent="0.3">
      <c r="A57" s="12">
        <v>138</v>
      </c>
      <c r="C57" s="17" t="s">
        <v>491</v>
      </c>
      <c r="D57" s="235" t="s">
        <v>1445</v>
      </c>
      <c r="E57" s="12" t="e" cm="1" vm="1">
        <f t="array" ref="E57">_xlfn.IFNA(_xlfn.IFS(X57&lt;&gt;"Pendent",SOCIETATS!$N$8),SOCIETATS!$N$9)</f>
        <v>#VALUE!</v>
      </c>
      <c r="F57" s="26" t="e" cm="1" vm="1">
        <f t="array" ref="F57">_xlfn.IFNA(_xlfn.IFS(G57&lt;&gt;G58,SOCIETATS!$N$8,J57&lt;&gt;J58,SOCIETATS!$N$8),SOCIETATS!$N$9)</f>
        <v>#VALUE!</v>
      </c>
      <c r="G57" s="23" t="str" cm="1">
        <f t="array" ref="G57">_xlfn.IFNA(_xlfn.IFS(R57&lt;&gt;0,R57,S57&lt;&gt;0,S57,U57&lt;&gt;0,U57,V57&lt;&gt;0,V57),"FALTAN DATOS DE ESCENARIO")</f>
        <v xml:space="preserve">ZLLSM-TE-29 - el Ter - Anglès/Girona/Torroella de Montgrí </v>
      </c>
      <c r="H57" s="255" t="str">
        <f t="shared" si="2"/>
        <v>NO</v>
      </c>
      <c r="I57" s="255" t="s">
        <v>1545</v>
      </c>
      <c r="J57" s="241">
        <v>45074</v>
      </c>
      <c r="K57" s="237">
        <v>0.25</v>
      </c>
      <c r="L57" s="241">
        <v>45074</v>
      </c>
      <c r="M57" s="237">
        <v>0.54166666666666696</v>
      </c>
      <c r="N57" s="121" t="s">
        <v>12</v>
      </c>
      <c r="O57" s="121" t="s">
        <v>16</v>
      </c>
      <c r="P57" s="121">
        <v>60</v>
      </c>
      <c r="Q57" s="121" t="s">
        <v>11</v>
      </c>
      <c r="R57" s="121"/>
      <c r="S57" s="121"/>
      <c r="T57" s="121"/>
      <c r="U57" s="121" t="s">
        <v>69</v>
      </c>
      <c r="V57" s="121"/>
      <c r="W57" s="12" t="str">
        <f>_xlfn.IFNA(VLOOKUP(X57,Municipis!$A$2:$B$118,2,FALSE),"Pendent")</f>
        <v>Anglès, Girona, Torroella de Montgrí</v>
      </c>
      <c r="X57" s="12" t="str" cm="1">
        <f t="array" ref="X57">_xlfn.IFNA(_xlfn.IFS(R57&lt;&gt;0,R57,S57&lt;&gt;0,S57,U57&lt;&gt;0,U57,V57&lt;&gt;0,V57),"Pendent")</f>
        <v xml:space="preserve">ZLLSM-TE-29 - el Ter - Anglès/Girona/Torroella de Montgrí </v>
      </c>
    </row>
    <row r="58" spans="1:27" ht="15" customHeight="1" x14ac:dyDescent="0.3">
      <c r="A58" s="12">
        <v>172</v>
      </c>
      <c r="C58" s="17" t="s">
        <v>491</v>
      </c>
      <c r="D58" s="235" t="s">
        <v>1443</v>
      </c>
      <c r="E58" s="12" t="e" cm="1" vm="1">
        <f t="array" ref="E58">_xlfn.IFNA(_xlfn.IFS(X58&lt;&gt;"Pendent",SOCIETATS!$N$8),SOCIETATS!$N$9)</f>
        <v>#VALUE!</v>
      </c>
      <c r="F58" s="26" t="e" cm="1" vm="1">
        <f t="array" ref="F58">_xlfn.IFNA(_xlfn.IFS(G58&lt;&gt;G59,SOCIETATS!$N$8,J58&lt;&gt;J59,SOCIETATS!$N$8),SOCIETATS!$N$9)</f>
        <v>#VALUE!</v>
      </c>
      <c r="G58" s="23" t="str" cm="1">
        <f t="array" ref="G58">_xlfn.IFNA(_xlfn.IFS(R58&lt;&gt;0,R58,S58&lt;&gt;0,S58,U58&lt;&gt;0,U58,V58&lt;&gt;0,V58),"FALTAN DATOS DE ESCENARIO")</f>
        <v xml:space="preserve">Privades T1 - Basses del Golf de Girona </v>
      </c>
      <c r="H58" s="255" t="str">
        <f t="shared" si="2"/>
        <v>NO</v>
      </c>
      <c r="I58" s="255" t="s">
        <v>1545</v>
      </c>
      <c r="J58" s="241">
        <v>45088</v>
      </c>
      <c r="K58" s="237">
        <v>0.25</v>
      </c>
      <c r="L58" s="241">
        <v>45088</v>
      </c>
      <c r="M58" s="237">
        <v>0.54166666666666696</v>
      </c>
      <c r="N58" s="121" t="s">
        <v>12</v>
      </c>
      <c r="O58" s="121" t="s">
        <v>10</v>
      </c>
      <c r="P58" s="121">
        <v>50</v>
      </c>
      <c r="Q58" s="121" t="s">
        <v>11</v>
      </c>
      <c r="R58" s="121"/>
      <c r="S58" s="121"/>
      <c r="T58" s="121"/>
      <c r="U58" s="121"/>
      <c r="V58" s="121" t="s">
        <v>39</v>
      </c>
      <c r="W58" s="12" t="str">
        <f>_xlfn.IFNA(VLOOKUP(X58,Municipis!$A$2:$B$118,2,FALSE),"Pendent")</f>
        <v>Sant Julià de Ramis</v>
      </c>
      <c r="X58" s="12" t="str" cm="1">
        <f t="array" ref="X58">_xlfn.IFNA(_xlfn.IFS(R58&lt;&gt;0,R58,S58&lt;&gt;0,S58,U58&lt;&gt;0,U58,V58&lt;&gt;0,V58),"Pendent")</f>
        <v xml:space="preserve">Privades T1 - Basses del Golf de Girona </v>
      </c>
    </row>
    <row r="59" spans="1:27" s="366" customFormat="1" ht="15" customHeight="1" x14ac:dyDescent="0.3">
      <c r="A59" s="365">
        <v>214</v>
      </c>
      <c r="B59" s="365"/>
      <c r="C59" s="366" t="s">
        <v>491</v>
      </c>
      <c r="D59" s="364" t="s">
        <v>1446</v>
      </c>
      <c r="E59" s="365" t="e" cm="1" vm="1">
        <f t="array" ref="E59">_xlfn.IFNA(_xlfn.IFS(X59&lt;&gt;"Pendent",SOCIETATS!$N$8),SOCIETATS!$N$9)</f>
        <v>#VALUE!</v>
      </c>
      <c r="F59" s="367" t="e" cm="1" vm="1">
        <f t="array" ref="F59">_xlfn.IFNA(_xlfn.IFS(G59&lt;&gt;G60,SOCIETATS!$N$8,J59&lt;&gt;J60,SOCIETATS!$N$8),SOCIETATS!$N$9)</f>
        <v>#VALUE!</v>
      </c>
      <c r="G59" s="368" t="str" cm="1">
        <f t="array" ref="G59">_xlfn.IFNA(_xlfn.IFS(R59&lt;&gt;0,R59,S59&lt;&gt;0,S59,U59&lt;&gt;0,U59,V59&lt;&gt;0,V59),"FALTAN DATOS DE ESCENARIO")</f>
        <v xml:space="preserve">Privades T1 - Basses del Golf de Girona </v>
      </c>
      <c r="H59" s="369" t="str">
        <f t="shared" si="2"/>
        <v>NO</v>
      </c>
      <c r="I59" s="369" t="s">
        <v>1545</v>
      </c>
      <c r="J59" s="375">
        <v>45108</v>
      </c>
      <c r="K59" s="371">
        <v>0.33333333333333298</v>
      </c>
      <c r="L59" s="375">
        <v>45108</v>
      </c>
      <c r="M59" s="371">
        <v>0.54166666666666696</v>
      </c>
      <c r="N59" s="372" t="s">
        <v>12</v>
      </c>
      <c r="O59" s="372" t="s">
        <v>15</v>
      </c>
      <c r="P59" s="372">
        <v>25</v>
      </c>
      <c r="Q59" s="372" t="s">
        <v>11</v>
      </c>
      <c r="R59" s="372"/>
      <c r="S59" s="372"/>
      <c r="T59" s="372"/>
      <c r="U59" s="372"/>
      <c r="V59" s="372" t="s">
        <v>39</v>
      </c>
      <c r="W59" s="365" t="str">
        <f>_xlfn.IFNA(VLOOKUP(X59,Municipis!$A$2:$B$118,2,FALSE),"Pendent")</f>
        <v>Sant Julià de Ramis</v>
      </c>
      <c r="X59" s="365" t="str" cm="1">
        <f t="array" ref="X59">_xlfn.IFNA(_xlfn.IFS(R59&lt;&gt;0,R59,S59&lt;&gt;0,S59,U59&lt;&gt;0,U59,V59&lt;&gt;0,V59),"Pendent")</f>
        <v xml:space="preserve">Privades T1 - Basses del Golf de Girona </v>
      </c>
    </row>
    <row r="60" spans="1:27" ht="15" customHeight="1" x14ac:dyDescent="0.3">
      <c r="A60" s="12">
        <v>226</v>
      </c>
      <c r="C60" s="17" t="s">
        <v>491</v>
      </c>
      <c r="D60" s="235" t="s">
        <v>1447</v>
      </c>
      <c r="E60" s="12" t="e" cm="1" vm="1">
        <f t="array" ref="E60">_xlfn.IFNA(_xlfn.IFS(X60&lt;&gt;"Pendent",SOCIETATS!$N$8),SOCIETATS!$N$9)</f>
        <v>#VALUE!</v>
      </c>
      <c r="F60" s="26" t="e" cm="1" vm="1">
        <f t="array" ref="F60">_xlfn.IFNA(_xlfn.IFS(G60&lt;&gt;G61,SOCIETATS!$N$8,J60&lt;&gt;J61,SOCIETATS!$N$8),SOCIETATS!$N$9)</f>
        <v>#VALUE!</v>
      </c>
      <c r="G60" s="23" t="str" cm="1">
        <f t="array" ref="G60">_xlfn.IFNA(_xlfn.IFS(R60&lt;&gt;0,R60,S60&lt;&gt;0,S60,U60&lt;&gt;0,U60,V60&lt;&gt;0,V60),"FALTAN DATOS DE ESCENARIO")</f>
        <v xml:space="preserve">ZLLSM-TE-29 - el Ter - Anglès/Girona/Torroella de Montgrí </v>
      </c>
      <c r="H60" s="255" t="str">
        <f t="shared" si="2"/>
        <v>NO</v>
      </c>
      <c r="I60" s="255" t="s">
        <v>1545</v>
      </c>
      <c r="J60" s="241">
        <v>45109</v>
      </c>
      <c r="K60" s="237">
        <v>0.25</v>
      </c>
      <c r="L60" s="241">
        <v>45109</v>
      </c>
      <c r="M60" s="237">
        <v>0.54166666666666696</v>
      </c>
      <c r="N60" s="121" t="s">
        <v>12</v>
      </c>
      <c r="O60" s="121" t="s">
        <v>8</v>
      </c>
      <c r="P60" s="121">
        <v>60</v>
      </c>
      <c r="Q60" s="121" t="s">
        <v>11</v>
      </c>
      <c r="R60" s="121"/>
      <c r="S60" s="121"/>
      <c r="T60" s="121"/>
      <c r="U60" s="121" t="s">
        <v>69</v>
      </c>
      <c r="V60" s="121"/>
      <c r="W60" s="12" t="str">
        <f>_xlfn.IFNA(VLOOKUP(X60,Municipis!$A$2:$B$118,2,FALSE),"Pendent")</f>
        <v>Anglès, Girona, Torroella de Montgrí</v>
      </c>
      <c r="X60" s="12" t="str" cm="1">
        <f t="array" ref="X60">_xlfn.IFNA(_xlfn.IFS(R60&lt;&gt;0,R60,S60&lt;&gt;0,S60,U60&lt;&gt;0,U60,V60&lt;&gt;0,V60),"Pendent")</f>
        <v xml:space="preserve">ZLLSM-TE-29 - el Ter - Anglès/Girona/Torroella de Montgrí </v>
      </c>
    </row>
    <row r="61" spans="1:27" ht="15" customHeight="1" x14ac:dyDescent="0.3">
      <c r="A61" s="12">
        <v>267</v>
      </c>
      <c r="C61" s="17" t="s">
        <v>491</v>
      </c>
      <c r="D61" s="235" t="s">
        <v>1443</v>
      </c>
      <c r="E61" s="12" t="e" cm="1" vm="1">
        <f t="array" ref="E61">_xlfn.IFNA(_xlfn.IFS(X61&lt;&gt;"Pendent",SOCIETATS!$N$8),SOCIETATS!$N$9)</f>
        <v>#VALUE!</v>
      </c>
      <c r="F61" s="26" t="e" cm="1" vm="1">
        <f t="array" ref="F61">_xlfn.IFNA(_xlfn.IFS(G61&lt;&gt;G62,SOCIETATS!$N$8,J61&lt;&gt;J62,SOCIETATS!$N$8),SOCIETATS!$N$9)</f>
        <v>#VALUE!</v>
      </c>
      <c r="G61" s="23" t="str" cm="1">
        <f t="array" ref="G61">_xlfn.IFNA(_xlfn.IFS(R61&lt;&gt;0,R61,S61&lt;&gt;0,S61,U61&lt;&gt;0,U61,V61&lt;&gt;0,V61),"FALTAN DATOS DE ESCENARIO")</f>
        <v xml:space="preserve">ZLLSM-TE-29 - el Ter - Anglès/Girona/Torroella de Montgrí </v>
      </c>
      <c r="H61" s="255" t="str">
        <f t="shared" si="2"/>
        <v>NO</v>
      </c>
      <c r="I61" s="255" t="s">
        <v>1545</v>
      </c>
      <c r="J61" s="241">
        <v>45123</v>
      </c>
      <c r="K61" s="237">
        <v>0.25</v>
      </c>
      <c r="L61" s="241">
        <v>45123</v>
      </c>
      <c r="M61" s="237">
        <v>0.54166666666666696</v>
      </c>
      <c r="N61" s="121" t="s">
        <v>12</v>
      </c>
      <c r="O61" s="121" t="s">
        <v>10</v>
      </c>
      <c r="P61" s="121">
        <v>50</v>
      </c>
      <c r="Q61" s="121" t="s">
        <v>11</v>
      </c>
      <c r="R61" s="121"/>
      <c r="S61" s="121"/>
      <c r="T61" s="121"/>
      <c r="U61" s="121" t="s">
        <v>69</v>
      </c>
      <c r="V61" s="121"/>
      <c r="W61" s="12" t="str">
        <f>_xlfn.IFNA(VLOOKUP(X61,Municipis!$A$2:$B$118,2,FALSE),"Pendent")</f>
        <v>Anglès, Girona, Torroella de Montgrí</v>
      </c>
      <c r="X61" s="12" t="str" cm="1">
        <f t="array" ref="X61">_xlfn.IFNA(_xlfn.IFS(R61&lt;&gt;0,R61,S61&lt;&gt;0,S61,U61&lt;&gt;0,U61,V61&lt;&gt;0,V61),"Pendent")</f>
        <v xml:space="preserve">ZLLSM-TE-29 - el Ter - Anglès/Girona/Torroella de Montgrí </v>
      </c>
    </row>
    <row r="62" spans="1:27" ht="15" customHeight="1" x14ac:dyDescent="0.3">
      <c r="A62" s="12">
        <v>294</v>
      </c>
      <c r="C62" s="17" t="s">
        <v>491</v>
      </c>
      <c r="D62" s="235" t="s">
        <v>1443</v>
      </c>
      <c r="E62" s="12" t="e" cm="1" vm="1">
        <f t="array" ref="E62">_xlfn.IFNA(_xlfn.IFS(X62&lt;&gt;"Pendent",SOCIETATS!$N$8),SOCIETATS!$N$9)</f>
        <v>#VALUE!</v>
      </c>
      <c r="F62" s="26" t="e" cm="1" vm="1">
        <f t="array" ref="F62">_xlfn.IFNA(_xlfn.IFS(G62&lt;&gt;G63,SOCIETATS!$N$8,J62&lt;&gt;J63,SOCIETATS!$N$8),SOCIETATS!$N$9)</f>
        <v>#VALUE!</v>
      </c>
      <c r="G62" s="23" t="str" cm="1">
        <f t="array" ref="G62">_xlfn.IFNA(_xlfn.IFS(R62&lt;&gt;0,R62,S62&lt;&gt;0,S62,U62&lt;&gt;0,U62,V62&lt;&gt;0,V62),"FALTAN DATOS DE ESCENARIO")</f>
        <v xml:space="preserve">ZLLSM-TE-26 - el Brugent - Amer / Les Planes d'Hostoles </v>
      </c>
      <c r="H62" s="255" t="str">
        <f t="shared" si="2"/>
        <v>NO</v>
      </c>
      <c r="I62" s="255" t="s">
        <v>1545</v>
      </c>
      <c r="J62" s="241">
        <v>45137</v>
      </c>
      <c r="K62" s="237">
        <v>0.25</v>
      </c>
      <c r="L62" s="241">
        <v>45137</v>
      </c>
      <c r="M62" s="237">
        <v>0.54166666666666696</v>
      </c>
      <c r="N62" s="121" t="s">
        <v>12</v>
      </c>
      <c r="O62" s="121" t="s">
        <v>10</v>
      </c>
      <c r="P62" s="121">
        <v>50</v>
      </c>
      <c r="Q62" s="121" t="s">
        <v>11</v>
      </c>
      <c r="R62" s="121"/>
      <c r="S62" s="121"/>
      <c r="T62" s="121"/>
      <c r="U62" s="121" t="s">
        <v>68</v>
      </c>
      <c r="V62" s="121"/>
      <c r="W62" s="12" t="str">
        <f>_xlfn.IFNA(VLOOKUP(X62,Municipis!$A$2:$B$118,2,FALSE),"Pendent")</f>
        <v>Amer, Les Planes d'Hostoles</v>
      </c>
      <c r="X62" s="12" t="str" cm="1">
        <f t="array" ref="X62">_xlfn.IFNA(_xlfn.IFS(R62&lt;&gt;0,R62,S62&lt;&gt;0,S62,U62&lt;&gt;0,U62,V62&lt;&gt;0,V62),"Pendent")</f>
        <v xml:space="preserve">ZLLSM-TE-26 - el Brugent - Amer / Les Planes d'Hostoles </v>
      </c>
    </row>
    <row r="63" spans="1:27" s="366" customFormat="1" ht="15" customHeight="1" x14ac:dyDescent="0.3">
      <c r="A63" s="365">
        <v>311</v>
      </c>
      <c r="B63" s="365"/>
      <c r="C63" s="366" t="s">
        <v>491</v>
      </c>
      <c r="D63" s="364" t="s">
        <v>1448</v>
      </c>
      <c r="E63" s="365" t="e" cm="1" vm="1">
        <f t="array" ref="E63">_xlfn.IFNA(_xlfn.IFS(X63&lt;&gt;"Pendent",SOCIETATS!$N$8),SOCIETATS!$N$9)</f>
        <v>#VALUE!</v>
      </c>
      <c r="F63" s="367" t="e" cm="1" vm="1">
        <f t="array" ref="F63">_xlfn.IFNA(_xlfn.IFS(G63&lt;&gt;G64,SOCIETATS!$N$8,J63&lt;&gt;J64,SOCIETATS!$N$8),SOCIETATS!$N$9)</f>
        <v>#VALUE!</v>
      </c>
      <c r="G63" s="368" t="str" cm="1">
        <f t="array" ref="G63">_xlfn.IFNA(_xlfn.IFS(R63&lt;&gt;0,R63,S63&lt;&gt;0,S63,U63&lt;&gt;0,U63,V63&lt;&gt;0,V63),"FALTAN DATOS DE ESCENARIO")</f>
        <v xml:space="preserve">Privades T1 - Basses del Golf de Girona </v>
      </c>
      <c r="H63" s="369" t="str">
        <f t="shared" si="2"/>
        <v>NO</v>
      </c>
      <c r="I63" s="369" t="s">
        <v>1545</v>
      </c>
      <c r="J63" s="375">
        <v>45150</v>
      </c>
      <c r="K63" s="371">
        <v>0.33333333333333298</v>
      </c>
      <c r="L63" s="375">
        <v>45150</v>
      </c>
      <c r="M63" s="371">
        <v>0.54166666666666696</v>
      </c>
      <c r="N63" s="372" t="s">
        <v>12</v>
      </c>
      <c r="O63" s="372" t="s">
        <v>15</v>
      </c>
      <c r="P63" s="372">
        <v>25</v>
      </c>
      <c r="Q63" s="372" t="s">
        <v>11</v>
      </c>
      <c r="R63" s="372"/>
      <c r="S63" s="372"/>
      <c r="T63" s="372"/>
      <c r="U63" s="372"/>
      <c r="V63" s="372" t="s">
        <v>39</v>
      </c>
      <c r="W63" s="365" t="str">
        <f>_xlfn.IFNA(VLOOKUP(X63,Municipis!$A$2:$B$118,2,FALSE),"Pendent")</f>
        <v>Sant Julià de Ramis</v>
      </c>
      <c r="X63" s="365" t="str" cm="1">
        <f t="array" ref="X63">_xlfn.IFNA(_xlfn.IFS(R63&lt;&gt;0,R63,S63&lt;&gt;0,S63,U63&lt;&gt;0,U63,V63&lt;&gt;0,V63),"Pendent")</f>
        <v xml:space="preserve">Privades T1 - Basses del Golf de Girona </v>
      </c>
    </row>
    <row r="64" spans="1:27" s="366" customFormat="1" ht="15" customHeight="1" x14ac:dyDescent="0.3">
      <c r="A64" s="365">
        <v>317</v>
      </c>
      <c r="B64" s="365"/>
      <c r="C64" s="366" t="s">
        <v>491</v>
      </c>
      <c r="D64" s="364" t="s">
        <v>1449</v>
      </c>
      <c r="E64" s="365" t="e" cm="1" vm="1">
        <f t="array" ref="E64">_xlfn.IFNA(_xlfn.IFS(X64&lt;&gt;"Pendent",SOCIETATS!$N$8),SOCIETATS!$N$9)</f>
        <v>#VALUE!</v>
      </c>
      <c r="F64" s="367" t="e" cm="1" vm="1">
        <f t="array" ref="F64">_xlfn.IFNA(_xlfn.IFS(G64&lt;&gt;G65,SOCIETATS!$N$8,J64&lt;&gt;J65,SOCIETATS!$N$8),SOCIETATS!$N$9)</f>
        <v>#VALUE!</v>
      </c>
      <c r="G64" s="368" t="str" cm="1">
        <f t="array" ref="G64">_xlfn.IFNA(_xlfn.IFS(R64&lt;&gt;0,R64,S64&lt;&gt;0,S64,U64&lt;&gt;0,U64,V64&lt;&gt;0,V64),"FALTAN DATOS DE ESCENARIO")</f>
        <v xml:space="preserve">ZLLSM-TE-29 - el Ter - Anglès/Girona/Torroella de Montgrí </v>
      </c>
      <c r="H64" s="369" t="str">
        <f t="shared" si="2"/>
        <v>NO</v>
      </c>
      <c r="I64" s="369" t="s">
        <v>1545</v>
      </c>
      <c r="J64" s="375">
        <v>45151</v>
      </c>
      <c r="K64" s="371">
        <v>0.25</v>
      </c>
      <c r="L64" s="375">
        <v>45151</v>
      </c>
      <c r="M64" s="371">
        <v>0.54166666666666696</v>
      </c>
      <c r="N64" s="372" t="s">
        <v>12</v>
      </c>
      <c r="O64" s="372" t="s">
        <v>16</v>
      </c>
      <c r="P64" s="372">
        <v>60</v>
      </c>
      <c r="Q64" s="372" t="s">
        <v>11</v>
      </c>
      <c r="R64" s="372"/>
      <c r="S64" s="372"/>
      <c r="T64" s="372"/>
      <c r="U64" s="372" t="s">
        <v>69</v>
      </c>
      <c r="V64" s="372"/>
      <c r="W64" s="365" t="str">
        <f>_xlfn.IFNA(VLOOKUP(X64,Municipis!$A$2:$B$118,2,FALSE),"Pendent")</f>
        <v>Anglès, Girona, Torroella de Montgrí</v>
      </c>
      <c r="X64" s="365" t="str" cm="1">
        <f t="array" ref="X64">_xlfn.IFNA(_xlfn.IFS(R64&lt;&gt;0,R64,S64&lt;&gt;0,S64,U64&lt;&gt;0,U64,V64&lt;&gt;0,V64),"Pendent")</f>
        <v xml:space="preserve">ZLLSM-TE-29 - el Ter - Anglès/Girona/Torroella de Montgrí </v>
      </c>
    </row>
    <row r="65" spans="1:24" ht="15" customHeight="1" x14ac:dyDescent="0.3">
      <c r="A65" s="12">
        <v>333</v>
      </c>
      <c r="C65" s="17" t="s">
        <v>491</v>
      </c>
      <c r="D65" s="235" t="s">
        <v>1443</v>
      </c>
      <c r="E65" s="12" t="e" cm="1" vm="1">
        <f t="array" ref="E65">_xlfn.IFNA(_xlfn.IFS(X65&lt;&gt;"Pendent",SOCIETATS!$N$8),SOCIETATS!$N$9)</f>
        <v>#VALUE!</v>
      </c>
      <c r="F65" s="26" t="e" cm="1" vm="1">
        <f t="array" ref="F65">_xlfn.IFNA(_xlfn.IFS(G65&lt;&gt;G66,SOCIETATS!$N$8,J65&lt;&gt;J66,SOCIETATS!$N$8),SOCIETATS!$N$9)</f>
        <v>#VALUE!</v>
      </c>
      <c r="G65" s="23" t="str" cm="1">
        <f t="array" ref="G65">_xlfn.IFNA(_xlfn.IFS(R65&lt;&gt;0,R65,S65&lt;&gt;0,S65,U65&lt;&gt;0,U65,V65&lt;&gt;0,V65),"FALTAN DATOS DE ESCENARIO")</f>
        <v xml:space="preserve">ZLLSM-TE-29 - el Ter - Anglès/Girona/Torroella de Montgrí </v>
      </c>
      <c r="H65" s="255" t="str">
        <f t="shared" si="2"/>
        <v>NO</v>
      </c>
      <c r="I65" s="255" t="s">
        <v>1545</v>
      </c>
      <c r="J65" s="241">
        <v>45164</v>
      </c>
      <c r="K65" s="237">
        <v>0.58333333333333304</v>
      </c>
      <c r="L65" s="241">
        <v>45164</v>
      </c>
      <c r="M65" s="237">
        <v>0.875</v>
      </c>
      <c r="N65" s="121" t="s">
        <v>12</v>
      </c>
      <c r="O65" s="121" t="s">
        <v>10</v>
      </c>
      <c r="P65" s="121">
        <v>50</v>
      </c>
      <c r="Q65" s="121" t="s">
        <v>11</v>
      </c>
      <c r="R65" s="121"/>
      <c r="S65" s="121"/>
      <c r="T65" s="121"/>
      <c r="U65" s="121" t="s">
        <v>69</v>
      </c>
      <c r="V65" s="121"/>
      <c r="W65" s="12" t="str">
        <f>_xlfn.IFNA(VLOOKUP(X65,Municipis!$A$2:$B$118,2,FALSE),"Pendent")</f>
        <v>Anglès, Girona, Torroella de Montgrí</v>
      </c>
      <c r="X65" s="12" t="str" cm="1">
        <f t="array" ref="X65">_xlfn.IFNA(_xlfn.IFS(R65&lt;&gt;0,R65,S65&lt;&gt;0,S65,U65&lt;&gt;0,U65,V65&lt;&gt;0,V65),"Pendent")</f>
        <v xml:space="preserve">ZLLSM-TE-29 - el Ter - Anglès/Girona/Torroella de Montgrí </v>
      </c>
    </row>
    <row r="66" spans="1:24" s="366" customFormat="1" ht="15" customHeight="1" x14ac:dyDescent="0.3">
      <c r="A66" s="365">
        <v>359</v>
      </c>
      <c r="B66" s="365"/>
      <c r="C66" s="366" t="s">
        <v>491</v>
      </c>
      <c r="D66" s="364" t="s">
        <v>1450</v>
      </c>
      <c r="E66" s="365" t="e" cm="1" vm="1">
        <f t="array" ref="E66">_xlfn.IFNA(_xlfn.IFS(X66&lt;&gt;"Pendent",SOCIETATS!$N$8),SOCIETATS!$N$9)</f>
        <v>#VALUE!</v>
      </c>
      <c r="F66" s="367" t="e" cm="1" vm="1">
        <f t="array" ref="F66">_xlfn.IFNA(_xlfn.IFS(G66&lt;&gt;G67,SOCIETATS!$N$8,J66&lt;&gt;J67,SOCIETATS!$N$8),SOCIETATS!$N$9)</f>
        <v>#VALUE!</v>
      </c>
      <c r="G66" s="368" t="str" cm="1">
        <f t="array" ref="G66">_xlfn.IFNA(_xlfn.IFS(R66&lt;&gt;0,R66,S66&lt;&gt;0,S66,U66&lt;&gt;0,U66,V66&lt;&gt;0,V66),"FALTAN DATOS DE ESCENARIO")</f>
        <v xml:space="preserve">Privades T1 - Basses del Golf de Girona </v>
      </c>
      <c r="H66" s="369" t="str">
        <f t="shared" si="2"/>
        <v>NO</v>
      </c>
      <c r="I66" s="369" t="s">
        <v>1545</v>
      </c>
      <c r="J66" s="375">
        <v>45178</v>
      </c>
      <c r="K66" s="371">
        <v>0.33333333333333298</v>
      </c>
      <c r="L66" s="375">
        <v>45178</v>
      </c>
      <c r="M66" s="371">
        <v>0.54166666666666696</v>
      </c>
      <c r="N66" s="372" t="s">
        <v>12</v>
      </c>
      <c r="O66" s="372" t="s">
        <v>15</v>
      </c>
      <c r="P66" s="372">
        <v>25</v>
      </c>
      <c r="Q66" s="372" t="s">
        <v>9</v>
      </c>
      <c r="R66" s="372"/>
      <c r="S66" s="372"/>
      <c r="T66" s="372"/>
      <c r="U66" s="372"/>
      <c r="V66" s="372" t="s">
        <v>39</v>
      </c>
      <c r="W66" s="365" t="str">
        <f>_xlfn.IFNA(VLOOKUP(X66,Municipis!$A$2:$B$118,2,FALSE),"Pendent")</f>
        <v>Sant Julià de Ramis</v>
      </c>
      <c r="X66" s="365" t="str" cm="1">
        <f t="array" ref="X66">_xlfn.IFNA(_xlfn.IFS(R66&lt;&gt;0,R66,S66&lt;&gt;0,S66,U66&lt;&gt;0,U66,V66&lt;&gt;0,V66),"Pendent")</f>
        <v xml:space="preserve">Privades T1 - Basses del Golf de Girona </v>
      </c>
    </row>
    <row r="67" spans="1:24" s="366" customFormat="1" ht="15" customHeight="1" x14ac:dyDescent="0.3">
      <c r="A67" s="365">
        <v>371</v>
      </c>
      <c r="B67" s="365"/>
      <c r="C67" s="366" t="s">
        <v>491</v>
      </c>
      <c r="D67" s="364" t="s">
        <v>1451</v>
      </c>
      <c r="E67" s="365" t="e" cm="1" vm="1">
        <f t="array" ref="E67">_xlfn.IFNA(_xlfn.IFS(X67&lt;&gt;"Pendent",SOCIETATS!$N$8),SOCIETATS!$N$9)</f>
        <v>#VALUE!</v>
      </c>
      <c r="F67" s="367" t="e" cm="1" vm="1">
        <f t="array" ref="F67">_xlfn.IFNA(_xlfn.IFS(G67&lt;&gt;G68,SOCIETATS!$N$8,J67&lt;&gt;J68,SOCIETATS!$N$8),SOCIETATS!$N$9)</f>
        <v>#VALUE!</v>
      </c>
      <c r="G67" s="368" t="str" cm="1">
        <f t="array" ref="G67">_xlfn.IFNA(_xlfn.IFS(R67&lt;&gt;0,R67,S67&lt;&gt;0,S67,U67&lt;&gt;0,U67,V67&lt;&gt;0,V67),"FALTAN DATOS DE ESCENARIO")</f>
        <v xml:space="preserve">ZLLSM-TE-29 - el Ter - Anglès/Girona/Torroella de Montgrí </v>
      </c>
      <c r="H67" s="369" t="str">
        <f t="shared" si="2"/>
        <v>NO</v>
      </c>
      <c r="I67" s="369" t="s">
        <v>1545</v>
      </c>
      <c r="J67" s="375">
        <v>45179</v>
      </c>
      <c r="K67" s="371">
        <v>0.25</v>
      </c>
      <c r="L67" s="375">
        <v>45179</v>
      </c>
      <c r="M67" s="371">
        <v>0.54166666666666696</v>
      </c>
      <c r="N67" s="372" t="s">
        <v>12</v>
      </c>
      <c r="O67" s="372" t="s">
        <v>16</v>
      </c>
      <c r="P67" s="372">
        <v>60</v>
      </c>
      <c r="Q67" s="372" t="s">
        <v>11</v>
      </c>
      <c r="R67" s="372"/>
      <c r="S67" s="372"/>
      <c r="T67" s="372"/>
      <c r="U67" s="372" t="s">
        <v>69</v>
      </c>
      <c r="V67" s="372"/>
      <c r="W67" s="365" t="str">
        <f>_xlfn.IFNA(VLOOKUP(X67,Municipis!$A$2:$B$118,2,FALSE),"Pendent")</f>
        <v>Anglès, Girona, Torroella de Montgrí</v>
      </c>
      <c r="X67" s="365" t="str" cm="1">
        <f t="array" ref="X67">_xlfn.IFNA(_xlfn.IFS(R67&lt;&gt;0,R67,S67&lt;&gt;0,S67,U67&lt;&gt;0,U67,V67&lt;&gt;0,V67),"Pendent")</f>
        <v xml:space="preserve">ZLLSM-TE-29 - el Ter - Anglès/Girona/Torroella de Montgrí </v>
      </c>
    </row>
    <row r="68" spans="1:24" ht="15" customHeight="1" x14ac:dyDescent="0.3">
      <c r="A68" s="12">
        <v>392</v>
      </c>
      <c r="C68" s="17" t="s">
        <v>491</v>
      </c>
      <c r="D68" s="235" t="s">
        <v>1443</v>
      </c>
      <c r="E68" s="12" t="e" cm="1" vm="1">
        <f t="array" ref="E68">_xlfn.IFNA(_xlfn.IFS(X68&lt;&gt;"Pendent",SOCIETATS!$N$8),SOCIETATS!$N$9)</f>
        <v>#VALUE!</v>
      </c>
      <c r="F68" s="26" t="e" cm="1" vm="1">
        <f t="array" ref="F68">_xlfn.IFNA(_xlfn.IFS(G68&lt;&gt;G69,SOCIETATS!$N$8,J68&lt;&gt;J69,SOCIETATS!$N$8),SOCIETATS!$N$9)</f>
        <v>#VALUE!</v>
      </c>
      <c r="G68" s="23" t="str" cm="1">
        <f t="array" ref="G68">_xlfn.IFNA(_xlfn.IFS(R68&lt;&gt;0,R68,S68&lt;&gt;0,S68,U68&lt;&gt;0,U68,V68&lt;&gt;0,V68),"FALTAN DATOS DE ESCENARIO")</f>
        <v xml:space="preserve">Privades T1 - Basses del Golf de Girona </v>
      </c>
      <c r="H68" s="255" t="str">
        <f t="shared" si="2"/>
        <v>NO</v>
      </c>
      <c r="I68" s="255" t="s">
        <v>1545</v>
      </c>
      <c r="J68" s="241">
        <v>45186</v>
      </c>
      <c r="K68" s="237">
        <v>0.25</v>
      </c>
      <c r="L68" s="241">
        <v>45186</v>
      </c>
      <c r="M68" s="237">
        <v>0.54166666666666696</v>
      </c>
      <c r="N68" s="121" t="s">
        <v>12</v>
      </c>
      <c r="O68" s="121" t="s">
        <v>10</v>
      </c>
      <c r="P68" s="121">
        <v>50</v>
      </c>
      <c r="Q68" s="121" t="s">
        <v>11</v>
      </c>
      <c r="R68" s="121"/>
      <c r="S68" s="121"/>
      <c r="T68" s="121"/>
      <c r="U68" s="121"/>
      <c r="V68" s="121" t="s">
        <v>39</v>
      </c>
      <c r="W68" s="12" t="str">
        <f>_xlfn.IFNA(VLOOKUP(X68,Municipis!$A$2:$B$118,2,FALSE),"Pendent")</f>
        <v>Sant Julià de Ramis</v>
      </c>
      <c r="X68" s="12" t="str" cm="1">
        <f t="array" ref="X68">_xlfn.IFNA(_xlfn.IFS(R68&lt;&gt;0,R68,S68&lt;&gt;0,S68,U68&lt;&gt;0,U68,V68&lt;&gt;0,V68),"Pendent")</f>
        <v xml:space="preserve">Privades T1 - Basses del Golf de Girona </v>
      </c>
    </row>
    <row r="69" spans="1:24" ht="15" customHeight="1" x14ac:dyDescent="0.3">
      <c r="A69" s="12">
        <v>432</v>
      </c>
      <c r="C69" s="17" t="s">
        <v>491</v>
      </c>
      <c r="D69" s="235" t="s">
        <v>1443</v>
      </c>
      <c r="E69" s="12" t="e" cm="1" vm="1">
        <f t="array" ref="E69">_xlfn.IFNA(_xlfn.IFS(X69&lt;&gt;"Pendent",SOCIETATS!$N$8),SOCIETATS!$N$9)</f>
        <v>#VALUE!</v>
      </c>
      <c r="F69" s="26" t="e" cm="1" vm="1">
        <f t="array" ref="F69">_xlfn.IFNA(_xlfn.IFS(G69&lt;&gt;G70,SOCIETATS!$N$8,J69&lt;&gt;J70,SOCIETATS!$N$8),SOCIETATS!$N$9)</f>
        <v>#VALUE!</v>
      </c>
      <c r="G69" s="23" t="str" cm="1">
        <f t="array" ref="G69">_xlfn.IFNA(_xlfn.IFS(R69&lt;&gt;0,R69,S69&lt;&gt;0,S69,U69&lt;&gt;0,U69,V69&lt;&gt;0,V69),"FALTAN DATOS DE ESCENARIO")</f>
        <v xml:space="preserve">ZLLSM-TE-29 - el Ter - Anglès/Girona/Torroella de Montgrí </v>
      </c>
      <c r="H69" s="255" t="str">
        <f t="shared" si="2"/>
        <v>NO</v>
      </c>
      <c r="I69" s="255" t="s">
        <v>1545</v>
      </c>
      <c r="J69" s="241">
        <v>45200</v>
      </c>
      <c r="K69" s="237">
        <v>0.25</v>
      </c>
      <c r="L69" s="241">
        <v>45200</v>
      </c>
      <c r="M69" s="237">
        <v>0.54166666666666696</v>
      </c>
      <c r="N69" s="121" t="s">
        <v>12</v>
      </c>
      <c r="O69" s="121" t="s">
        <v>10</v>
      </c>
      <c r="P69" s="121">
        <v>50</v>
      </c>
      <c r="Q69" s="121" t="s">
        <v>11</v>
      </c>
      <c r="R69" s="121"/>
      <c r="S69" s="121"/>
      <c r="T69" s="121"/>
      <c r="U69" s="121" t="s">
        <v>69</v>
      </c>
      <c r="V69" s="121"/>
      <c r="W69" s="12" t="str">
        <f>_xlfn.IFNA(VLOOKUP(X69,Municipis!$A$2:$B$118,2,FALSE),"Pendent")</f>
        <v>Anglès, Girona, Torroella de Montgrí</v>
      </c>
      <c r="X69" s="12" t="str" cm="1">
        <f t="array" ref="X69">_xlfn.IFNA(_xlfn.IFS(R69&lt;&gt;0,R69,S69&lt;&gt;0,S69,U69&lt;&gt;0,U69,V69&lt;&gt;0,V69),"Pendent")</f>
        <v xml:space="preserve">ZLLSM-TE-29 - el Ter - Anglès/Girona/Torroella de Montgrí </v>
      </c>
    </row>
    <row r="70" spans="1:24" ht="15" customHeight="1" x14ac:dyDescent="0.3">
      <c r="A70" s="12">
        <v>472</v>
      </c>
      <c r="C70" s="17" t="s">
        <v>491</v>
      </c>
      <c r="D70" s="235" t="s">
        <v>1443</v>
      </c>
      <c r="E70" s="12" t="e" cm="1" vm="1">
        <f t="array" ref="E70">_xlfn.IFNA(_xlfn.IFS(X70&lt;&gt;"Pendent",SOCIETATS!$N$8),SOCIETATS!$N$9)</f>
        <v>#VALUE!</v>
      </c>
      <c r="F70" s="26" t="e" cm="1" vm="1">
        <f t="array" ref="F70">_xlfn.IFNA(_xlfn.IFS(G70&lt;&gt;G71,SOCIETATS!$N$8,J70&lt;&gt;J71,SOCIETATS!$N$8),SOCIETATS!$N$9)</f>
        <v>#VALUE!</v>
      </c>
      <c r="G70" s="23" t="str" cm="1">
        <f t="array" ref="G70">_xlfn.IFNA(_xlfn.IFS(R70&lt;&gt;0,R70,S70&lt;&gt;0,S70,U70&lt;&gt;0,U70,V70&lt;&gt;0,V70),"FALTAN DATOS DE ESCENARIO")</f>
        <v xml:space="preserve">ZLLSM-TE-29 - el Ter - Anglès/Girona/Torroella de Montgrí </v>
      </c>
      <c r="H70" s="255" t="str">
        <f t="shared" si="2"/>
        <v>NO</v>
      </c>
      <c r="I70" s="255" t="s">
        <v>1545</v>
      </c>
      <c r="J70" s="241">
        <v>45214</v>
      </c>
      <c r="K70" s="237">
        <v>0.25</v>
      </c>
      <c r="L70" s="241">
        <v>45214</v>
      </c>
      <c r="M70" s="237">
        <v>0.54166666666666696</v>
      </c>
      <c r="N70" s="121" t="s">
        <v>12</v>
      </c>
      <c r="O70" s="121" t="s">
        <v>10</v>
      </c>
      <c r="P70" s="121">
        <v>50</v>
      </c>
      <c r="Q70" s="121" t="s">
        <v>11</v>
      </c>
      <c r="R70" s="121"/>
      <c r="S70" s="121"/>
      <c r="T70" s="121"/>
      <c r="U70" s="121" t="s">
        <v>69</v>
      </c>
      <c r="V70" s="121"/>
      <c r="W70" s="12" t="str">
        <f>_xlfn.IFNA(VLOOKUP(X70,Municipis!$A$2:$B$118,2,FALSE),"Pendent")</f>
        <v>Anglès, Girona, Torroella de Montgrí</v>
      </c>
      <c r="X70" s="12" t="str" cm="1">
        <f t="array" ref="X70">_xlfn.IFNA(_xlfn.IFS(R70&lt;&gt;0,R70,S70&lt;&gt;0,S70,U70&lt;&gt;0,U70,V70&lt;&gt;0,V70),"Pendent")</f>
        <v xml:space="preserve">ZLLSM-TE-29 - el Ter - Anglès/Girona/Torroella de Montgrí </v>
      </c>
    </row>
    <row r="71" spans="1:24" ht="15" customHeight="1" x14ac:dyDescent="0.3">
      <c r="A71" s="12">
        <v>515</v>
      </c>
      <c r="C71" s="17" t="s">
        <v>491</v>
      </c>
      <c r="D71" s="235" t="s">
        <v>1443</v>
      </c>
      <c r="E71" s="12" t="e" cm="1" vm="1">
        <f t="array" ref="E71">_xlfn.IFNA(_xlfn.IFS(X71&lt;&gt;"Pendent",SOCIETATS!$N$8),SOCIETATS!$N$9)</f>
        <v>#VALUE!</v>
      </c>
      <c r="F71" s="26" t="e" cm="1" vm="1">
        <f t="array" ref="F71">_xlfn.IFNA(_xlfn.IFS(G71&lt;&gt;G72,SOCIETATS!$N$8,J71&lt;&gt;J72,SOCIETATS!$N$8),SOCIETATS!$N$9)</f>
        <v>#VALUE!</v>
      </c>
      <c r="G71" s="23" t="str" cm="1">
        <f t="array" ref="G71">_xlfn.IFNA(_xlfn.IFS(R71&lt;&gt;0,R71,S71&lt;&gt;0,S71,U71&lt;&gt;0,U71,V71&lt;&gt;0,V71),"FALTAN DATOS DE ESCENARIO")</f>
        <v xml:space="preserve">Privades T1 - Basses del Golf de Girona </v>
      </c>
      <c r="H71" s="255" t="str">
        <f t="shared" si="2"/>
        <v>NO</v>
      </c>
      <c r="I71" s="255" t="s">
        <v>1545</v>
      </c>
      <c r="J71" s="241">
        <v>45235</v>
      </c>
      <c r="K71" s="237">
        <v>0.29166666666666669</v>
      </c>
      <c r="L71" s="241">
        <v>45235</v>
      </c>
      <c r="M71" s="237">
        <v>0.54166666666666696</v>
      </c>
      <c r="N71" s="121" t="s">
        <v>12</v>
      </c>
      <c r="O71" s="121" t="s">
        <v>10</v>
      </c>
      <c r="P71" s="121">
        <v>50</v>
      </c>
      <c r="Q71" s="121" t="s">
        <v>11</v>
      </c>
      <c r="R71" s="121"/>
      <c r="S71" s="121"/>
      <c r="T71" s="121"/>
      <c r="U71" s="121"/>
      <c r="V71" s="121" t="s">
        <v>39</v>
      </c>
      <c r="W71" s="12" t="str">
        <f>_xlfn.IFNA(VLOOKUP(X71,Municipis!$A$2:$B$118,2,FALSE),"Pendent")</f>
        <v>Sant Julià de Ramis</v>
      </c>
      <c r="X71" s="12" t="str" cm="1">
        <f t="array" ref="X71">_xlfn.IFNA(_xlfn.IFS(R71&lt;&gt;0,R71,S71&lt;&gt;0,S71,U71&lt;&gt;0,U71,V71&lt;&gt;0,V71),"Pendent")</f>
        <v xml:space="preserve">Privades T1 - Basses del Golf de Girona </v>
      </c>
    </row>
    <row r="72" spans="1:24" ht="15" customHeight="1" x14ac:dyDescent="0.3">
      <c r="A72" s="12">
        <v>13</v>
      </c>
      <c r="C72" s="17" t="s">
        <v>406</v>
      </c>
      <c r="D72" s="235" t="s">
        <v>1401</v>
      </c>
      <c r="E72" s="12" t="e" cm="1" vm="1">
        <f t="array" ref="E72">_xlfn.IFNA(_xlfn.IFS(X72&lt;&gt;"Pendent",SOCIETATS!$N$8),SOCIETATS!$N$9)</f>
        <v>#VALUE!</v>
      </c>
      <c r="F72" s="26" t="e" cm="1" vm="1">
        <f t="array" ref="F72">_xlfn.IFNA(_xlfn.IFS(G72&lt;&gt;G73,SOCIETATS!$N$8,J72&lt;&gt;J73,SOCIETATS!$N$8),SOCIETATS!$N$9)</f>
        <v>#VALUE!</v>
      </c>
      <c r="G72" s="23" t="str" cm="1">
        <f t="array" ref="G72">_xlfn.IFNA(_xlfn.IFS(R72&lt;&gt;0,R72,S72&lt;&gt;0,S72,U72&lt;&gt;0,U72,V72&lt;&gt;0,V72),"FALTAN DATOS DE ESCENARIO")</f>
        <v>ZPC TE-12 - Embassament de Sau - CIP, ZPC TE-20 - Manlleu - Roda de Ter - CIP, ZPC TE-21 - Torelló - CIP</v>
      </c>
      <c r="H72" s="255" t="str">
        <f t="shared" si="2"/>
        <v>NO</v>
      </c>
      <c r="I72" s="255" t="s">
        <v>1545</v>
      </c>
      <c r="J72" s="236">
        <v>45018</v>
      </c>
      <c r="K72" s="260">
        <v>0.29166666666666669</v>
      </c>
      <c r="L72" s="236">
        <v>45018</v>
      </c>
      <c r="M72" s="260">
        <v>0.54166666666666663</v>
      </c>
      <c r="N72" s="121" t="s">
        <v>1018</v>
      </c>
      <c r="O72" s="121" t="s">
        <v>8</v>
      </c>
      <c r="P72" s="121">
        <v>33</v>
      </c>
      <c r="Q72" s="121" t="s">
        <v>11</v>
      </c>
      <c r="R72" s="121" t="s">
        <v>137</v>
      </c>
      <c r="W72" s="12" t="str">
        <f>_xlfn.IFNA(VLOOKUP(X72,Municipis!$A$2:$B$118,2,FALSE),"Pendent")</f>
        <v>Viladrau</v>
      </c>
      <c r="X72" s="12" t="str" cm="1">
        <f t="array" ref="X72">_xlfn.IFNA(_xlfn.IFS(R72&lt;&gt;0,R72,S72&lt;&gt;0,S72,U72&lt;&gt;0,U72,V72&lt;&gt;0,V72),"Pendent")</f>
        <v>ZPC TE-12 - Embassament de Sau - CIP, ZPC TE-20 - Manlleu - Roda de Ter - CIP, ZPC TE-21 - Torelló - CIP</v>
      </c>
    </row>
    <row r="73" spans="1:24" ht="15" customHeight="1" x14ac:dyDescent="0.3">
      <c r="A73" s="12">
        <v>21</v>
      </c>
      <c r="C73" s="17" t="s">
        <v>406</v>
      </c>
      <c r="D73" s="235" t="s">
        <v>1402</v>
      </c>
      <c r="E73" s="12" t="e" cm="1" vm="1">
        <f t="array" ref="E73">_xlfn.IFNA(_xlfn.IFS(X73&lt;&gt;"Pendent",SOCIETATS!$N$8),SOCIETATS!$N$9)</f>
        <v>#VALUE!</v>
      </c>
      <c r="F73" s="26" t="e" cm="1" vm="1">
        <f t="array" ref="F73">_xlfn.IFNA(_xlfn.IFS(G73&lt;&gt;G74,SOCIETATS!$N$8,J73&lt;&gt;J74,SOCIETATS!$N$8),SOCIETATS!$N$9)</f>
        <v>#VALUE!</v>
      </c>
      <c r="G73" s="23" t="str" cm="1">
        <f t="array" ref="G73">_xlfn.IFNA(_xlfn.IFS(R73&lt;&gt;0,R73,S73&lt;&gt;0,S73,U73&lt;&gt;0,U73,V73&lt;&gt;0,V73),"FALTAN DATOS DE ESCENARIO")</f>
        <v>ZPC TE-12 - Embassament de Sau - CIP, ZPC TE-20 - Manlleu - Roda de Ter - CIP, ZPC TE-21 - Torelló - CIP</v>
      </c>
      <c r="H73" s="255" t="str">
        <f t="shared" si="2"/>
        <v>NO</v>
      </c>
      <c r="I73" s="255" t="s">
        <v>1545</v>
      </c>
      <c r="J73" s="236">
        <v>45026</v>
      </c>
      <c r="K73" s="260">
        <v>0.29166666666666669</v>
      </c>
      <c r="L73" s="236">
        <v>45026</v>
      </c>
      <c r="M73" s="260">
        <v>0.54166666666666663</v>
      </c>
      <c r="N73" s="121" t="s">
        <v>12</v>
      </c>
      <c r="O73" s="121" t="s">
        <v>10</v>
      </c>
      <c r="P73" s="121">
        <v>35</v>
      </c>
      <c r="Q73" s="121" t="s">
        <v>11</v>
      </c>
      <c r="R73" s="121" t="s">
        <v>137</v>
      </c>
      <c r="W73" s="12" t="str">
        <f>_xlfn.IFNA(VLOOKUP(X73,Municipis!$A$2:$B$118,2,FALSE),"Pendent")</f>
        <v>Viladrau</v>
      </c>
      <c r="X73" s="12" t="str" cm="1">
        <f t="array" ref="X73">_xlfn.IFNA(_xlfn.IFS(R73&lt;&gt;0,R73,S73&lt;&gt;0,S73,U73&lt;&gt;0,U73,V73&lt;&gt;0,V73),"Pendent")</f>
        <v>ZPC TE-12 - Embassament de Sau - CIP, ZPC TE-20 - Manlleu - Roda de Ter - CIP, ZPC TE-21 - Torelló - CIP</v>
      </c>
    </row>
    <row r="74" spans="1:24" ht="15" customHeight="1" x14ac:dyDescent="0.3">
      <c r="A74" s="12">
        <v>59</v>
      </c>
      <c r="C74" s="17" t="s">
        <v>406</v>
      </c>
      <c r="D74" s="235" t="s">
        <v>1403</v>
      </c>
      <c r="E74" s="12" t="e" cm="1" vm="1">
        <f t="array" ref="E74">_xlfn.IFNA(_xlfn.IFS(X74&lt;&gt;"Pendent",SOCIETATS!$N$8),SOCIETATS!$N$9)</f>
        <v>#VALUE!</v>
      </c>
      <c r="F74" s="26" t="e" cm="1" vm="1">
        <f t="array" ref="F74">_xlfn.IFNA(_xlfn.IFS(G74&lt;&gt;G75,SOCIETATS!$N$8,J74&lt;&gt;J75,SOCIETATS!$N$8),SOCIETATS!$N$9)</f>
        <v>#VALUE!</v>
      </c>
      <c r="G74" s="23" t="str" cm="1">
        <f t="array" ref="G74">_xlfn.IFNA(_xlfn.IFS(R74&lt;&gt;0,R74,S74&lt;&gt;0,S74,U74&lt;&gt;0,U74,V74&lt;&gt;0,V74),"FALTAN DATOS DE ESCENARIO")</f>
        <v>ZPC TE-12 - Embassament de Sau - CIP, ZPC TE-20 - Manlleu - Roda de Ter - CIP, ZPC TE-21 - Torelló - CIP</v>
      </c>
      <c r="H74" s="255" t="str">
        <f t="shared" si="2"/>
        <v>NO</v>
      </c>
      <c r="I74" s="255" t="s">
        <v>1545</v>
      </c>
      <c r="J74" s="236">
        <v>45045</v>
      </c>
      <c r="K74" s="260">
        <v>0.29166666666666669</v>
      </c>
      <c r="L74" s="236">
        <v>45045</v>
      </c>
      <c r="M74" s="260">
        <v>0.58333333333333337</v>
      </c>
      <c r="N74" s="121" t="s">
        <v>12</v>
      </c>
      <c r="O74" s="121" t="s">
        <v>10</v>
      </c>
      <c r="P74" s="121">
        <v>15</v>
      </c>
      <c r="Q74" s="121" t="s">
        <v>11</v>
      </c>
      <c r="R74" s="121" t="s">
        <v>137</v>
      </c>
      <c r="W74" s="12" t="str">
        <f>_xlfn.IFNA(VLOOKUP(X74,Municipis!$A$2:$B$118,2,FALSE),"Pendent")</f>
        <v>Viladrau</v>
      </c>
      <c r="X74" s="12" t="str" cm="1">
        <f t="array" ref="X74">_xlfn.IFNA(_xlfn.IFS(R74&lt;&gt;0,R74,S74&lt;&gt;0,S74,U74&lt;&gt;0,U74,V74&lt;&gt;0,V74),"Pendent")</f>
        <v>ZPC TE-12 - Embassament de Sau - CIP, ZPC TE-20 - Manlleu - Roda de Ter - CIP, ZPC TE-21 - Torelló - CIP</v>
      </c>
    </row>
    <row r="75" spans="1:24" ht="15" customHeight="1" x14ac:dyDescent="0.3">
      <c r="A75" s="12">
        <v>133</v>
      </c>
      <c r="C75" s="17" t="s">
        <v>406</v>
      </c>
      <c r="D75" s="235" t="s">
        <v>1404</v>
      </c>
      <c r="E75" s="12" t="e" cm="1" vm="1">
        <f t="array" ref="E75">_xlfn.IFNA(_xlfn.IFS(X75&lt;&gt;"Pendent",SOCIETATS!$N$8),SOCIETATS!$N$9)</f>
        <v>#VALUE!</v>
      </c>
      <c r="F75" s="26" t="e" cm="1" vm="1">
        <f t="array" ref="F75">_xlfn.IFNA(_xlfn.IFS(G75&lt;&gt;G76,SOCIETATS!$N$8,J75&lt;&gt;J76,SOCIETATS!$N$8),SOCIETATS!$N$9)</f>
        <v>#VALUE!</v>
      </c>
      <c r="G75" s="23" t="str" cm="1">
        <f t="array" ref="G75">_xlfn.IFNA(_xlfn.IFS(R75&lt;&gt;0,R75,S75&lt;&gt;0,S75,U75&lt;&gt;0,U75,V75&lt;&gt;0,V75),"FALTAN DATOS DE ESCENARIO")</f>
        <v>ZPC TE-12 - Embassament de Sau - CIP, ZPC TE-20 - Manlleu - Roda de Ter - CIP, ZPC TE-21 - Torelló - CIP</v>
      </c>
      <c r="H75" s="255" t="str">
        <f t="shared" si="2"/>
        <v>NO</v>
      </c>
      <c r="I75" s="255" t="s">
        <v>1545</v>
      </c>
      <c r="J75" s="236">
        <v>45073</v>
      </c>
      <c r="K75" s="260">
        <v>0.29166666666666669</v>
      </c>
      <c r="L75" s="236">
        <v>45073</v>
      </c>
      <c r="M75" s="260">
        <v>0.79166666666666663</v>
      </c>
      <c r="N75" s="121" t="s">
        <v>12</v>
      </c>
      <c r="O75" s="121" t="s">
        <v>10</v>
      </c>
      <c r="P75" s="121">
        <v>60</v>
      </c>
      <c r="Q75" s="121" t="s">
        <v>11</v>
      </c>
      <c r="R75" s="121" t="s">
        <v>137</v>
      </c>
      <c r="W75" s="12" t="str">
        <f>_xlfn.IFNA(VLOOKUP(X75,Municipis!$A$2:$B$118,2,FALSE),"Pendent")</f>
        <v>Viladrau</v>
      </c>
      <c r="X75" s="12" t="str" cm="1">
        <f t="array" ref="X75">_xlfn.IFNA(_xlfn.IFS(R75&lt;&gt;0,R75,S75&lt;&gt;0,S75,U75&lt;&gt;0,U75,V75&lt;&gt;0,V75),"Pendent")</f>
        <v>ZPC TE-12 - Embassament de Sau - CIP, ZPC TE-20 - Manlleu - Roda de Ter - CIP, ZPC TE-21 - Torelló - CIP</v>
      </c>
    </row>
    <row r="76" spans="1:24" ht="15" customHeight="1" x14ac:dyDescent="0.3">
      <c r="A76" s="12">
        <v>171</v>
      </c>
      <c r="C76" s="17" t="s">
        <v>406</v>
      </c>
      <c r="D76" s="235" t="s">
        <v>1403</v>
      </c>
      <c r="E76" s="12" t="e" cm="1" vm="1">
        <f t="array" ref="E76">_xlfn.IFNA(_xlfn.IFS(X76&lt;&gt;"Pendent",SOCIETATS!$N$8),SOCIETATS!$N$9)</f>
        <v>#VALUE!</v>
      </c>
      <c r="F76" s="26" t="e" cm="1" vm="1">
        <f t="array" ref="F76">_xlfn.IFNA(_xlfn.IFS(G76&lt;&gt;G77,SOCIETATS!$N$8,J76&lt;&gt;J77,SOCIETATS!$N$8),SOCIETATS!$N$9)</f>
        <v>#VALUE!</v>
      </c>
      <c r="G76" s="23" t="str" cm="1">
        <f t="array" ref="G76">_xlfn.IFNA(_xlfn.IFS(R76&lt;&gt;0,R76,S76&lt;&gt;0,S76,U76&lt;&gt;0,U76,V76&lt;&gt;0,V76),"FALTAN DATOS DE ESCENARIO")</f>
        <v>ZPC TE-12 - Embassament de Sau - CIP, ZPC TE-20 - Manlleu - Roda de Ter - CIP, ZPC TE-21 - Torelló - CIP</v>
      </c>
      <c r="H76" s="255" t="str">
        <f t="shared" si="2"/>
        <v>NO</v>
      </c>
      <c r="I76" s="255" t="s">
        <v>1545</v>
      </c>
      <c r="J76" s="236">
        <v>45087</v>
      </c>
      <c r="K76" s="260">
        <v>0.29166666666666669</v>
      </c>
      <c r="L76" s="236">
        <v>45087</v>
      </c>
      <c r="M76" s="260">
        <v>0.58333333333333337</v>
      </c>
      <c r="N76" s="121" t="s">
        <v>12</v>
      </c>
      <c r="O76" s="121" t="s">
        <v>10</v>
      </c>
      <c r="P76" s="121">
        <v>15</v>
      </c>
      <c r="Q76" s="121" t="s">
        <v>11</v>
      </c>
      <c r="R76" s="121" t="s">
        <v>137</v>
      </c>
      <c r="W76" s="12" t="str">
        <f>_xlfn.IFNA(VLOOKUP(X76,Municipis!$A$2:$B$118,2,FALSE),"Pendent")</f>
        <v>Viladrau</v>
      </c>
      <c r="X76" s="12" t="str" cm="1">
        <f t="array" ref="X76">_xlfn.IFNA(_xlfn.IFS(R76&lt;&gt;0,R76,S76&lt;&gt;0,S76,U76&lt;&gt;0,U76,V76&lt;&gt;0,V76),"Pendent")</f>
        <v>ZPC TE-12 - Embassament de Sau - CIP, ZPC TE-20 - Manlleu - Roda de Ter - CIP, ZPC TE-21 - Torelló - CIP</v>
      </c>
    </row>
    <row r="77" spans="1:24" ht="15" customHeight="1" x14ac:dyDescent="0.3">
      <c r="A77" s="12">
        <v>243</v>
      </c>
      <c r="C77" s="17" t="s">
        <v>406</v>
      </c>
      <c r="D77" s="235" t="s">
        <v>1405</v>
      </c>
      <c r="E77" s="12" t="e" cm="1" vm="1">
        <f t="array" ref="E77">_xlfn.IFNA(_xlfn.IFS(X77&lt;&gt;"Pendent",SOCIETATS!$N$8),SOCIETATS!$N$9)</f>
        <v>#VALUE!</v>
      </c>
      <c r="F77" s="26" t="e" cm="1" vm="1">
        <f t="array" ref="F77">_xlfn.IFNA(_xlfn.IFS(G77&lt;&gt;G78,SOCIETATS!$N$8,J77&lt;&gt;J78,SOCIETATS!$N$8),SOCIETATS!$N$9)</f>
        <v>#VALUE!</v>
      </c>
      <c r="G77" s="23" t="str" cm="1">
        <f t="array" ref="G77">_xlfn.IFNA(_xlfn.IFS(R77&lt;&gt;0,R77,S77&lt;&gt;0,S77,U77&lt;&gt;0,U77,V77&lt;&gt;0,V77),"FALTAN DATOS DE ESCENARIO")</f>
        <v>ZPC TE-12 - Embassament de Sau - CIP, ZPC TE-20 - Manlleu - Roda de Ter - CIP, ZPC TE-21 - Torelló - CIP</v>
      </c>
      <c r="H77" s="255" t="s">
        <v>1545</v>
      </c>
      <c r="I77" s="255" t="s">
        <v>1562</v>
      </c>
      <c r="J77" s="236">
        <v>45115</v>
      </c>
      <c r="K77" s="260">
        <v>0.29166666666666669</v>
      </c>
      <c r="L77" s="236">
        <v>45116</v>
      </c>
      <c r="M77" s="260">
        <v>0.58333333333333337</v>
      </c>
      <c r="N77" s="121" t="s">
        <v>12</v>
      </c>
      <c r="O77" s="121" t="s">
        <v>10</v>
      </c>
      <c r="P77" s="121">
        <v>36</v>
      </c>
      <c r="Q77" s="121" t="s">
        <v>11</v>
      </c>
      <c r="R77" s="121" t="s">
        <v>137</v>
      </c>
      <c r="W77" s="12" t="str">
        <f>_xlfn.IFNA(VLOOKUP(X77,Municipis!$A$2:$B$118,2,FALSE),"Pendent")</f>
        <v>Viladrau</v>
      </c>
      <c r="X77" s="12" t="str" cm="1">
        <f t="array" ref="X77">_xlfn.IFNA(_xlfn.IFS(R77&lt;&gt;0,R77,S77&lt;&gt;0,S77,U77&lt;&gt;0,U77,V77&lt;&gt;0,V77),"Pendent")</f>
        <v>ZPC TE-12 - Embassament de Sau - CIP, ZPC TE-20 - Manlleu - Roda de Ter - CIP, ZPC TE-21 - Torelló - CIP</v>
      </c>
    </row>
    <row r="78" spans="1:24" ht="15" customHeight="1" x14ac:dyDescent="0.3">
      <c r="A78" s="12">
        <v>335</v>
      </c>
      <c r="C78" s="17" t="s">
        <v>406</v>
      </c>
      <c r="D78" s="235" t="s">
        <v>1408</v>
      </c>
      <c r="E78" s="12" t="e" cm="1" vm="1">
        <f t="array" ref="E78">_xlfn.IFNA(_xlfn.IFS(X78&lt;&gt;"Pendent",SOCIETATS!$N$8),SOCIETATS!$N$9)</f>
        <v>#VALUE!</v>
      </c>
      <c r="F78" s="26" t="e" cm="1" vm="1">
        <f t="array" ref="F78">_xlfn.IFNA(_xlfn.IFS(G78&lt;&gt;G79,SOCIETATS!$N$8,J78&lt;&gt;J79,SOCIETATS!$N$8),SOCIETATS!$N$9)</f>
        <v>#VALUE!</v>
      </c>
      <c r="G78" s="23" t="str" cm="1">
        <f t="array" ref="G78">_xlfn.IFNA(_xlfn.IFS(R78&lt;&gt;0,R78,S78&lt;&gt;0,S78,U78&lt;&gt;0,U78,V78&lt;&gt;0,V78),"FALTAN DATOS DE ESCENARIO")</f>
        <v xml:space="preserve">ZPC SE-07 - Embassament d'Oliana - CIP, ZPC SE-09 - Embassament de Rialb - CIP </v>
      </c>
      <c r="H78" s="255" t="str">
        <f>IF(L78&gt;J78,"SI","NO")</f>
        <v>SI</v>
      </c>
      <c r="I78" s="255" t="s">
        <v>1545</v>
      </c>
      <c r="J78" s="236">
        <v>45164</v>
      </c>
      <c r="K78" s="260">
        <v>0.29166666666666669</v>
      </c>
      <c r="L78" s="236">
        <v>45165</v>
      </c>
      <c r="M78" s="260">
        <v>0.58333333333333337</v>
      </c>
      <c r="N78" s="121" t="s">
        <v>12</v>
      </c>
      <c r="O78" s="121" t="s">
        <v>10</v>
      </c>
      <c r="P78" s="121">
        <v>28</v>
      </c>
      <c r="Q78" s="121" t="s">
        <v>11</v>
      </c>
      <c r="R78" s="121" t="s">
        <v>118</v>
      </c>
      <c r="W78" s="12" t="str">
        <f>_xlfn.IFNA(VLOOKUP(X78,Municipis!$A$2:$B$118,2,FALSE),"Pendent")</f>
        <v>Vilanova S., Tavertet, Masies R., Coll N-, Peramola, Oliana, Tiurana, Bassella, Baronia R.</v>
      </c>
      <c r="X78" s="12" t="str" cm="1">
        <f t="array" ref="X78">_xlfn.IFNA(_xlfn.IFS(R78&lt;&gt;0,R78,S78&lt;&gt;0,S78,U78&lt;&gt;0,U78,V78&lt;&gt;0,V78),"Pendent")</f>
        <v xml:space="preserve">ZPC SE-07 - Embassament d'Oliana - CIP, ZPC SE-09 - Embassament de Rialb - CIP </v>
      </c>
    </row>
    <row r="79" spans="1:24" ht="15" customHeight="1" x14ac:dyDescent="0.3">
      <c r="A79" s="12">
        <v>343</v>
      </c>
      <c r="C79" s="17" t="s">
        <v>406</v>
      </c>
      <c r="D79" s="235" t="s">
        <v>1406</v>
      </c>
      <c r="E79" s="12" t="e" cm="1" vm="1">
        <f t="array" ref="E79">_xlfn.IFNA(_xlfn.IFS(X79&lt;&gt;"Pendent",SOCIETATS!$N$8),SOCIETATS!$N$9)</f>
        <v>#VALUE!</v>
      </c>
      <c r="F79" s="26" t="e" cm="1" vm="1">
        <f t="array" ref="F79">_xlfn.IFNA(_xlfn.IFS(G79&lt;&gt;G80,SOCIETATS!$N$8,J79&lt;&gt;J80,SOCIETATS!$N$8),SOCIETATS!$N$9)</f>
        <v>#VALUE!</v>
      </c>
      <c r="G79" s="23" t="str" cm="1">
        <f t="array" ref="G79">_xlfn.IFNA(_xlfn.IFS(R79&lt;&gt;0,R79,S79&lt;&gt;0,S79,U79&lt;&gt;0,U79,V79&lt;&gt;0,V79),"FALTAN DATOS DE ESCENARIO")</f>
        <v>ZPC TE-12 - Embassament de Sau - CIP, ZPC TE-20 - Manlleu - Roda de Ter - CIP, ZPC TE-21 - Torelló - CIP</v>
      </c>
      <c r="H79" s="255" t="s">
        <v>1545</v>
      </c>
      <c r="I79" s="255" t="s">
        <v>1545</v>
      </c>
      <c r="J79" s="236">
        <v>45171</v>
      </c>
      <c r="K79" s="260">
        <v>0.58333333333333337</v>
      </c>
      <c r="L79" s="236">
        <v>45171</v>
      </c>
      <c r="M79" s="260">
        <v>0.875</v>
      </c>
      <c r="N79" s="121" t="s">
        <v>12</v>
      </c>
      <c r="O79" s="121" t="s">
        <v>16</v>
      </c>
      <c r="P79" s="121">
        <v>42</v>
      </c>
      <c r="Q79" s="121" t="s">
        <v>11</v>
      </c>
      <c r="R79" s="121" t="s">
        <v>137</v>
      </c>
      <c r="W79" s="12" t="str">
        <f>_xlfn.IFNA(VLOOKUP(X79,Municipis!$A$2:$B$118,2,FALSE),"Pendent")</f>
        <v>Viladrau</v>
      </c>
      <c r="X79" s="12" t="str" cm="1">
        <f t="array" ref="X79">_xlfn.IFNA(_xlfn.IFS(R79&lt;&gt;0,R79,S79&lt;&gt;0,S79,U79&lt;&gt;0,U79,V79&lt;&gt;0,V79),"Pendent")</f>
        <v>ZPC TE-12 - Embassament de Sau - CIP, ZPC TE-20 - Manlleu - Roda de Ter - CIP, ZPC TE-21 - Torelló - CIP</v>
      </c>
    </row>
    <row r="80" spans="1:24" ht="15" customHeight="1" x14ac:dyDescent="0.3">
      <c r="A80" s="12">
        <v>375</v>
      </c>
      <c r="C80" s="17" t="s">
        <v>406</v>
      </c>
      <c r="D80" s="235" t="s">
        <v>1407</v>
      </c>
      <c r="E80" s="12" t="e" cm="1" vm="1">
        <f t="array" ref="E80">_xlfn.IFNA(_xlfn.IFS(X80&lt;&gt;"Pendent",SOCIETATS!$N$8),SOCIETATS!$N$9)</f>
        <v>#VALUE!</v>
      </c>
      <c r="F80" s="26" t="e" cm="1" vm="1">
        <f t="array" ref="F80">_xlfn.IFNA(_xlfn.IFS(G80&lt;&gt;G81,SOCIETATS!$N$8,J80&lt;&gt;J81,SOCIETATS!$N$8),SOCIETATS!$N$9)</f>
        <v>#VALUE!</v>
      </c>
      <c r="G80" s="23" t="str" cm="1">
        <f t="array" ref="G80">_xlfn.IFNA(_xlfn.IFS(R80&lt;&gt;0,R80,S80&lt;&gt;0,S80,U80&lt;&gt;0,U80,V80&lt;&gt;0,V80),"FALTAN DATOS DE ESCENARIO")</f>
        <v>ZPC TE-12 - Embassament de Sau - CIP, ZPC TE-20 - Manlleu - Roda de Ter - CIP, ZPC TE-21 - Torelló - CIP</v>
      </c>
      <c r="H80" s="255" t="str">
        <f>IF(L80&gt;J80,"SI","NO")</f>
        <v>NO</v>
      </c>
      <c r="I80" s="255" t="s">
        <v>1545</v>
      </c>
      <c r="J80" s="236">
        <v>45179</v>
      </c>
      <c r="K80" s="260">
        <v>0.29166666666666669</v>
      </c>
      <c r="L80" s="236">
        <v>45179</v>
      </c>
      <c r="M80" s="260">
        <v>0.625</v>
      </c>
      <c r="N80" s="121" t="s">
        <v>12</v>
      </c>
      <c r="O80" s="121" t="s">
        <v>16</v>
      </c>
      <c r="P80" s="121">
        <v>42</v>
      </c>
      <c r="Q80" s="121" t="s">
        <v>11</v>
      </c>
      <c r="R80" s="121" t="s">
        <v>137</v>
      </c>
      <c r="W80" s="12" t="str">
        <f>_xlfn.IFNA(VLOOKUP(X80,Municipis!$A$2:$B$118,2,FALSE),"Pendent")</f>
        <v>Viladrau</v>
      </c>
      <c r="X80" s="12" t="str" cm="1">
        <f t="array" ref="X80">_xlfn.IFNA(_xlfn.IFS(R80&lt;&gt;0,R80,S80&lt;&gt;0,S80,U80&lt;&gt;0,U80,V80&lt;&gt;0,V80),"Pendent")</f>
        <v>ZPC TE-12 - Embassament de Sau - CIP, ZPC TE-20 - Manlleu - Roda de Ter - CIP, ZPC TE-21 - Torelló - CIP</v>
      </c>
    </row>
    <row r="81" spans="1:24" ht="15" customHeight="1" x14ac:dyDescent="0.3">
      <c r="A81" s="12">
        <v>390</v>
      </c>
      <c r="C81" s="17" t="s">
        <v>406</v>
      </c>
      <c r="D81" s="235" t="s">
        <v>1410</v>
      </c>
      <c r="E81" s="12" t="e" cm="1" vm="1">
        <f t="array" ref="E81">_xlfn.IFNA(_xlfn.IFS(X81&lt;&gt;"Pendent",SOCIETATS!$N$8),SOCIETATS!$N$9)</f>
        <v>#VALUE!</v>
      </c>
      <c r="F81" s="26" t="e" cm="1" vm="1">
        <f t="array" ref="F81">_xlfn.IFNA(_xlfn.IFS(G81&lt;&gt;G82,SOCIETATS!$N$8,J81&lt;&gt;J82,SOCIETATS!$N$8),SOCIETATS!$N$9)</f>
        <v>#VALUE!</v>
      </c>
      <c r="G81" s="23" t="str" cm="1">
        <f t="array" ref="G81">_xlfn.IFNA(_xlfn.IFS(R81&lt;&gt;0,R81,S81&lt;&gt;0,S81,U81&lt;&gt;0,U81,V81&lt;&gt;0,V81),"FALTAN DATOS DE ESCENARIO")</f>
        <v>ZPC TE-12 - Embassament de Sau - CIP, ZPC TE-20 - Manlleu - Roda de Ter - CIP, ZPC TE-21 - Torelló - CIP</v>
      </c>
      <c r="H81" s="255" t="str">
        <f>IF(L81&gt;J81,"SI","NO")</f>
        <v>NO</v>
      </c>
      <c r="I81" s="255" t="s">
        <v>1545</v>
      </c>
      <c r="J81" s="236">
        <v>45185</v>
      </c>
      <c r="K81" s="260">
        <v>0.29166666666666669</v>
      </c>
      <c r="L81" s="236">
        <v>45185</v>
      </c>
      <c r="M81" s="260">
        <v>0.875</v>
      </c>
      <c r="N81" s="121" t="s">
        <v>12</v>
      </c>
      <c r="O81" s="121" t="s">
        <v>15</v>
      </c>
      <c r="P81" s="121">
        <v>20</v>
      </c>
      <c r="Q81" s="121" t="s">
        <v>11</v>
      </c>
      <c r="R81" s="121" t="s">
        <v>137</v>
      </c>
      <c r="W81" s="12" t="str">
        <f>_xlfn.IFNA(VLOOKUP(X81,Municipis!$A$2:$B$118,2,FALSE),"Pendent")</f>
        <v>Viladrau</v>
      </c>
      <c r="X81" s="12" t="str" cm="1">
        <f t="array" ref="X81">_xlfn.IFNA(_xlfn.IFS(R81&lt;&gt;0,R81,S81&lt;&gt;0,S81,U81&lt;&gt;0,U81,V81&lt;&gt;0,V81),"Pendent")</f>
        <v>ZPC TE-12 - Embassament de Sau - CIP, ZPC TE-20 - Manlleu - Roda de Ter - CIP, ZPC TE-21 - Torelló - CIP</v>
      </c>
    </row>
    <row r="82" spans="1:24" ht="15" customHeight="1" x14ac:dyDescent="0.3">
      <c r="A82" s="12">
        <v>411</v>
      </c>
      <c r="C82" s="17" t="s">
        <v>406</v>
      </c>
      <c r="D82" s="235" t="s">
        <v>1409</v>
      </c>
      <c r="E82" s="12" t="e" cm="1" vm="1">
        <f t="array" ref="E82">_xlfn.IFNA(_xlfn.IFS(X82&lt;&gt;"Pendent",SOCIETATS!$N$8),SOCIETATS!$N$9)</f>
        <v>#VALUE!</v>
      </c>
      <c r="F82" s="26" t="e" cm="1" vm="1">
        <f t="array" ref="F82">_xlfn.IFNA(_xlfn.IFS(G82&lt;&gt;G83,SOCIETATS!$N$8,J82&lt;&gt;J83,SOCIETATS!$N$8),SOCIETATS!$N$9)</f>
        <v>#VALUE!</v>
      </c>
      <c r="G82" s="23" t="str" cm="1">
        <f t="array" ref="G82">_xlfn.IFNA(_xlfn.IFS(R82&lt;&gt;0,R82,S82&lt;&gt;0,S82,U82&lt;&gt;0,U82,V82&lt;&gt;0,V82),"FALTAN DATOS DE ESCENARIO")</f>
        <v>ZPC TE-12 - Embassament de Sau - CIP, ZPC TE-20 - Manlleu - Roda de Ter - CIP, ZPC TE-21 - Torelló - CIP</v>
      </c>
      <c r="H82" s="255" t="str">
        <f>IF(L82&gt;J82,"SI","NO")</f>
        <v>NO</v>
      </c>
      <c r="I82" s="255" t="s">
        <v>1545</v>
      </c>
      <c r="J82" s="236">
        <v>45192</v>
      </c>
      <c r="K82" s="260">
        <v>0.5</v>
      </c>
      <c r="L82" s="236">
        <v>45192</v>
      </c>
      <c r="M82" s="260">
        <v>0.875</v>
      </c>
      <c r="N82" s="121" t="s">
        <v>12</v>
      </c>
      <c r="O82" s="121" t="s">
        <v>8</v>
      </c>
      <c r="P82" s="121">
        <v>36</v>
      </c>
      <c r="Q82" s="121" t="s">
        <v>11</v>
      </c>
      <c r="R82" s="121" t="s">
        <v>137</v>
      </c>
      <c r="W82" s="12" t="str">
        <f>_xlfn.IFNA(VLOOKUP(X82,Municipis!$A$2:$B$118,2,FALSE),"Pendent")</f>
        <v>Viladrau</v>
      </c>
      <c r="X82" s="12" t="str" cm="1">
        <f t="array" ref="X82">_xlfn.IFNA(_xlfn.IFS(R82&lt;&gt;0,R82,S82&lt;&gt;0,S82,U82&lt;&gt;0,U82,V82&lt;&gt;0,V82),"Pendent")</f>
        <v>ZPC TE-12 - Embassament de Sau - CIP, ZPC TE-20 - Manlleu - Roda de Ter - CIP, ZPC TE-21 - Torelló - CIP</v>
      </c>
    </row>
    <row r="83" spans="1:24" ht="15" customHeight="1" x14ac:dyDescent="0.3">
      <c r="A83" s="12">
        <v>470</v>
      </c>
      <c r="C83" s="17" t="s">
        <v>406</v>
      </c>
      <c r="D83" s="235" t="s">
        <v>1409</v>
      </c>
      <c r="E83" s="12" t="e" cm="1" vm="1">
        <f t="array" ref="E83">_xlfn.IFNA(_xlfn.IFS(X83&lt;&gt;"Pendent",SOCIETATS!$N$8),SOCIETATS!$N$9)</f>
        <v>#VALUE!</v>
      </c>
      <c r="F83" s="26" t="e" cm="1" vm="1">
        <f t="array" ref="F83">_xlfn.IFNA(_xlfn.IFS(G83&lt;&gt;G84,SOCIETATS!$N$8,J83&lt;&gt;J84,SOCIETATS!$N$8),SOCIETATS!$N$9)</f>
        <v>#VALUE!</v>
      </c>
      <c r="G83" s="23" t="str" cm="1">
        <f t="array" ref="G83">_xlfn.IFNA(_xlfn.IFS(R83&lt;&gt;0,R83,S83&lt;&gt;0,S83,U83&lt;&gt;0,U83,V83&lt;&gt;0,V83),"FALTAN DATOS DE ESCENARIO")</f>
        <v>ZPC TE-12 - Embassament de Sau - CIP, ZPC TE-20 - Manlleu - Roda de Ter - CIP, ZPC TE-21 - Torelló - CIP</v>
      </c>
      <c r="H83" s="255" t="str">
        <f>IF(L83&gt;J83,"SI","NO")</f>
        <v>NO</v>
      </c>
      <c r="I83" s="255" t="s">
        <v>1545</v>
      </c>
      <c r="J83" s="236">
        <v>45213</v>
      </c>
      <c r="K83" s="260">
        <v>0.5</v>
      </c>
      <c r="L83" s="236">
        <v>45213</v>
      </c>
      <c r="M83" s="260">
        <v>0.875</v>
      </c>
      <c r="N83" s="121" t="s">
        <v>12</v>
      </c>
      <c r="O83" s="121" t="s">
        <v>8</v>
      </c>
      <c r="P83" s="121">
        <v>36</v>
      </c>
      <c r="Q83" s="121" t="s">
        <v>11</v>
      </c>
      <c r="R83" s="121" t="s">
        <v>137</v>
      </c>
      <c r="W83" s="12" t="str">
        <f>_xlfn.IFNA(VLOOKUP(X83,Municipis!$A$2:$B$118,2,FALSE),"Pendent")</f>
        <v>Viladrau</v>
      </c>
      <c r="X83" s="12" t="str" cm="1">
        <f t="array" ref="X83">_xlfn.IFNA(_xlfn.IFS(R83&lt;&gt;0,R83,S83&lt;&gt;0,S83,U83&lt;&gt;0,U83,V83&lt;&gt;0,V83),"Pendent")</f>
        <v>ZPC TE-12 - Embassament de Sau - CIP, ZPC TE-20 - Manlleu - Roda de Ter - CIP, ZPC TE-21 - Torelló - CIP</v>
      </c>
    </row>
    <row r="84" spans="1:24" ht="15" customHeight="1" x14ac:dyDescent="0.3">
      <c r="A84" s="12">
        <v>542</v>
      </c>
      <c r="C84" s="17" t="s">
        <v>406</v>
      </c>
      <c r="D84" s="235" t="s">
        <v>1565</v>
      </c>
      <c r="E84" s="12" t="e" cm="1" vm="1">
        <f t="array" ref="E84">_xlfn.IFNA(_xlfn.IFS(X84&lt;&gt;"Pendent",SOCIETATS!$N$8),SOCIETATS!$N$9)</f>
        <v>#VALUE!</v>
      </c>
      <c r="F84" s="26" t="e" cm="1">
        <f t="array" ref="F84">_xlfn.IFNA(_xlfn.IFS(G84&lt;&gt;#REF!,SOCIETATS!$N$8,J84&lt;&gt;#REF!,SOCIETATS!$N$8),SOCIETATS!$N$9)</f>
        <v>#REF!</v>
      </c>
      <c r="G84" s="23" t="str" cm="1">
        <f t="array" ref="G84">_xlfn.IFNA(_xlfn.IFS(R84&lt;&gt;0,R84,S84&lt;&gt;0,S84,U84&lt;&gt;0,U84,V84&lt;&gt;0,V84),"FALTAN DATOS DE ESCENARIO")</f>
        <v>ZPC TE-12 - Embassament de Sau - CIP, ZPC TE-20 - Manlleu - Roda de Ter - CIP, ZPC TE-21 - Torelló - CIP</v>
      </c>
      <c r="H84" s="255" t="s">
        <v>1545</v>
      </c>
      <c r="I84" s="255" t="s">
        <v>1562</v>
      </c>
      <c r="J84" s="236">
        <v>45254</v>
      </c>
      <c r="K84" s="260">
        <v>0.5</v>
      </c>
      <c r="L84" s="236">
        <v>45255</v>
      </c>
      <c r="M84" s="260">
        <v>0.54166666666666696</v>
      </c>
      <c r="N84" s="121" t="s">
        <v>12</v>
      </c>
      <c r="O84" s="121" t="s">
        <v>10</v>
      </c>
      <c r="P84" s="121">
        <v>24</v>
      </c>
      <c r="Q84" s="121" t="s">
        <v>11</v>
      </c>
      <c r="R84" s="121" t="s">
        <v>137</v>
      </c>
      <c r="W84" s="12" t="str">
        <f>_xlfn.IFNA(VLOOKUP(X84,Municipis!$A$2:$B$118,2,FALSE),"Pendent")</f>
        <v>Viladrau</v>
      </c>
      <c r="X84" s="12" t="str" cm="1">
        <f t="array" ref="X84">_xlfn.IFNA(_xlfn.IFS(R84&lt;&gt;0,R84,S84&lt;&gt;0,S84,U84&lt;&gt;0,U84,V84&lt;&gt;0,V84),"Pendent")</f>
        <v>ZPC TE-12 - Embassament de Sau - CIP, ZPC TE-20 - Manlleu - Roda de Ter - CIP, ZPC TE-21 - Torelló - CIP</v>
      </c>
    </row>
    <row r="85" spans="1:24" ht="15" customHeight="1" x14ac:dyDescent="0.3">
      <c r="C85" s="17" t="s">
        <v>450</v>
      </c>
      <c r="D85" s="16" t="s">
        <v>1484</v>
      </c>
      <c r="E85" s="12" t="e" cm="1" vm="1">
        <f t="array" ref="E85">_xlfn.IFNA(_xlfn.IFS(X85&lt;&gt;"Pendent",SOCIETATS!$N$8),SOCIETATS!$N$9)</f>
        <v>#VALUE!</v>
      </c>
      <c r="F85" s="26" t="e" cm="1" vm="1">
        <f t="array" ref="F85">_xlfn.IFNA(_xlfn.IFS(G85&lt;&gt;G86,SOCIETATS!$N$8,J85&lt;&gt;J86,SOCIETATS!$N$8),SOCIETATS!$N$9)</f>
        <v>#VALUE!</v>
      </c>
      <c r="G85" s="23" t="str" cm="1">
        <f t="array" ref="G85">_xlfn.IFNA(_xlfn.IFS(R85&lt;&gt;0,R85,S85&lt;&gt;0,S85,U85&lt;&gt;0,U85,V85&lt;&gt;0,V85),"FALTAN DATOS DE ESCENARIO")</f>
        <v xml:space="preserve">ZLLSM-EB-01 - l'Ebre </v>
      </c>
      <c r="H85" s="255" t="str">
        <f>IF(L85&gt;J85,"SI","NO")</f>
        <v>NO</v>
      </c>
      <c r="I85" s="255" t="str">
        <f>IF(K85&gt;J85,"SI","NO")</f>
        <v>NO</v>
      </c>
      <c r="J85" s="94">
        <v>45017</v>
      </c>
      <c r="K85" s="95">
        <v>0.33333333333333298</v>
      </c>
      <c r="L85" s="94">
        <v>45017</v>
      </c>
      <c r="M85" s="95">
        <v>0.75</v>
      </c>
      <c r="N85" s="27" t="s">
        <v>1009</v>
      </c>
      <c r="O85" s="27" t="s">
        <v>8</v>
      </c>
      <c r="P85" s="27">
        <v>50</v>
      </c>
      <c r="Q85" s="27" t="s">
        <v>11</v>
      </c>
      <c r="R85" s="27"/>
      <c r="S85" s="27"/>
      <c r="T85" s="27"/>
      <c r="U85" s="27" t="s">
        <v>40</v>
      </c>
      <c r="V85" s="27"/>
      <c r="W85" s="12" t="str">
        <f>_xlfn.IFNA(VLOOKUP(X85,Municipis!$A$2:$B$118,2,FALSE),"Pendent")</f>
        <v>Flix, Ascó, Móra d'Ebre, Tortosa, Amposta, Deltebre</v>
      </c>
      <c r="X85" s="12" t="str" cm="1">
        <f t="array" ref="X85">_xlfn.IFNA(_xlfn.IFS(R85&lt;&gt;0,R85,S85&lt;&gt;0,S85,U85&lt;&gt;0,U85,V85&lt;&gt;0,V85),"Pendent")</f>
        <v xml:space="preserve">ZLLSM-EB-01 - l'Ebre </v>
      </c>
    </row>
    <row r="86" spans="1:24" ht="15" customHeight="1" x14ac:dyDescent="0.3">
      <c r="C86" s="17" t="s">
        <v>450</v>
      </c>
      <c r="D86" s="16" t="s">
        <v>1604</v>
      </c>
      <c r="E86" s="12" t="e" cm="1" vm="1">
        <f t="array" ref="E86">_xlfn.IFNA(_xlfn.IFS(X86&lt;&gt;"Pendent",SOCIETATS!$N$8),SOCIETATS!$N$9)</f>
        <v>#VALUE!</v>
      </c>
      <c r="F86" s="26" t="e" cm="1" vm="1">
        <f t="array" ref="F86">_xlfn.IFNA(_xlfn.IFS(G86&lt;&gt;G87,SOCIETATS!$N$8,J86&lt;&gt;J87,SOCIETATS!$N$8),SOCIETATS!$N$9)</f>
        <v>#VALUE!</v>
      </c>
      <c r="G86" s="23" t="str" cm="1">
        <f t="array" ref="G86">_xlfn.IFNA(_xlfn.IFS(R86&lt;&gt;0,R86,S86&lt;&gt;0,S86,U86&lt;&gt;0,U86,V86&lt;&gt;0,V86),"FALTAN DATOS DE ESCENARIO")</f>
        <v>ZPC NP-09 - Embassament de Camarasa - CIP</v>
      </c>
      <c r="H86" s="255" t="str">
        <f>IF(L86&gt;J86,"SI","NO")</f>
        <v>NO</v>
      </c>
      <c r="I86" s="255" t="str">
        <f>IF(L86&gt;J86,"SI","NO")</f>
        <v>NO</v>
      </c>
      <c r="J86" s="94">
        <v>45018</v>
      </c>
      <c r="K86" s="95">
        <v>0.33333333333333298</v>
      </c>
      <c r="L86" s="94">
        <v>45018</v>
      </c>
      <c r="M86" s="95">
        <v>0.75</v>
      </c>
      <c r="N86" s="27" t="s">
        <v>1030</v>
      </c>
      <c r="O86" s="27" t="s">
        <v>10</v>
      </c>
      <c r="P86" s="27">
        <v>50</v>
      </c>
      <c r="Q86" s="27" t="s">
        <v>11</v>
      </c>
      <c r="R86" s="27" t="s">
        <v>109</v>
      </c>
      <c r="S86" s="27"/>
      <c r="T86" s="27"/>
      <c r="U86" s="27"/>
      <c r="V86" s="27"/>
      <c r="W86" s="12" t="str">
        <f>_xlfn.IFNA(VLOOKUP(X86,Municipis!$A$2:$B$118,2,FALSE),"Pendent")</f>
        <v>Camarasa, Les Avellanes i Santa Linya, Àger, Vilanova de Meià</v>
      </c>
      <c r="X86" s="12" t="str" cm="1">
        <f t="array" ref="X86">_xlfn.IFNA(_xlfn.IFS(R86&lt;&gt;0,R86,S86&lt;&gt;0,S86,U86&lt;&gt;0,U86,V86&lt;&gt;0,V86),"Pendent")</f>
        <v>ZPC NP-09 - Embassament de Camarasa - CIP</v>
      </c>
    </row>
    <row r="87" spans="1:24" ht="15" customHeight="1" x14ac:dyDescent="0.3">
      <c r="B87" s="123"/>
      <c r="C87" s="250" t="s">
        <v>450</v>
      </c>
      <c r="D87" s="129" t="s">
        <v>1487</v>
      </c>
      <c r="E87" s="123" t="e" cm="1" vm="1">
        <f t="array" ref="E87">_xlfn.IFNA(_xlfn.IFS(X87&lt;&gt;"Pendent",SOCIETATS!$N$8),SOCIETATS!$N$9)</f>
        <v>#VALUE!</v>
      </c>
      <c r="F87" s="124" t="e" cm="1" vm="1">
        <f t="array" ref="F87">_xlfn.IFNA(_xlfn.IFS(G87&lt;&gt;G88,SOCIETATS!$N$8,J87&lt;&gt;J88,SOCIETATS!$N$8),SOCIETATS!$N$9)</f>
        <v>#VALUE!</v>
      </c>
      <c r="G87" s="251" t="str" cm="1">
        <f t="array" ref="G87">_xlfn.IFNA(_xlfn.IFS(R87&lt;&gt;0,R87,S87&lt;&gt;0,S87,U87&lt;&gt;0,U87,V87&lt;&gt;0,V87),"FALTAN DATOS DE ESCENARIO")</f>
        <v xml:space="preserve">ZPC NR-09 - Embassament de Canelles - CIP </v>
      </c>
      <c r="H87" s="255" t="str">
        <f>IF(L87&gt;J87,"SI","NO")</f>
        <v>NO</v>
      </c>
      <c r="I87" s="255" t="str">
        <f>IF(K87&gt;J87,"SI","NO")</f>
        <v>NO</v>
      </c>
      <c r="J87" s="94">
        <v>45025</v>
      </c>
      <c r="K87" s="95">
        <v>0.33333333333333298</v>
      </c>
      <c r="L87" s="94">
        <v>45025</v>
      </c>
      <c r="M87" s="95">
        <v>0.75</v>
      </c>
      <c r="N87" s="27" t="s">
        <v>1029</v>
      </c>
      <c r="O87" s="27" t="s">
        <v>21</v>
      </c>
      <c r="P87" s="27">
        <v>50</v>
      </c>
      <c r="Q87" s="27" t="s">
        <v>11</v>
      </c>
      <c r="R87" s="27" t="s">
        <v>112</v>
      </c>
      <c r="S87" s="27"/>
      <c r="T87" s="27"/>
      <c r="U87" s="27"/>
      <c r="V87" s="27"/>
      <c r="W87" s="12" t="str">
        <f>_xlfn.IFNA(VLOOKUP(X87,Municipis!$A$2:$B$118,2,FALSE),"Pendent")</f>
        <v>Ivars de Noguera, Os de Balaguer, Ager</v>
      </c>
      <c r="X87" s="12" t="str" cm="1">
        <f t="array" ref="X87">_xlfn.IFNA(_xlfn.IFS(R87&lt;&gt;0,R87,S87&lt;&gt;0,S87,U87&lt;&gt;0,U87,V87&lt;&gt;0,V87),"Pendent")</f>
        <v xml:space="preserve">ZPC NR-09 - Embassament de Canelles - CIP </v>
      </c>
    </row>
    <row r="88" spans="1:24" ht="15" customHeight="1" x14ac:dyDescent="0.3">
      <c r="C88" s="17" t="s">
        <v>450</v>
      </c>
      <c r="D88" s="16" t="s">
        <v>1603</v>
      </c>
      <c r="E88" s="12" t="e" cm="1" vm="1">
        <f t="array" ref="E88">_xlfn.IFNA(_xlfn.IFS(X88&lt;&gt;"Pendent",SOCIETATS!$N$8),SOCIETATS!$N$9)</f>
        <v>#VALUE!</v>
      </c>
      <c r="F88" s="26" t="e" cm="1" vm="1">
        <f t="array" ref="F88">_xlfn.IFNA(_xlfn.IFS(G88&lt;&gt;G89,SOCIETATS!$N$8,J88&lt;&gt;J89,SOCIETATS!$N$8),SOCIETATS!$N$9)</f>
        <v>#VALUE!</v>
      </c>
      <c r="G88" s="23" t="str" cm="1">
        <f t="array" ref="G88">_xlfn.IFNA(_xlfn.IFS(R88&lt;&gt;0,R88,S88&lt;&gt;0,S88,U88&lt;&gt;0,U88,V88&lt;&gt;0,V88),"FALTAN DATOS DE ESCENARIO")</f>
        <v>ZPC NP-09 - Embassament de Camarasa - CIP</v>
      </c>
      <c r="H88" s="255" t="str">
        <f>IF(L88&gt;J88,"SI","NO")</f>
        <v>NO</v>
      </c>
      <c r="I88" s="255" t="str">
        <f>IF(L88&gt;J88,"SI","NO")</f>
        <v>NO</v>
      </c>
      <c r="J88" s="330">
        <v>45031</v>
      </c>
      <c r="K88" s="95">
        <v>0.33333333333333298</v>
      </c>
      <c r="L88" s="94">
        <v>45031</v>
      </c>
      <c r="M88" s="95">
        <v>0.75</v>
      </c>
      <c r="N88" s="27" t="s">
        <v>1028</v>
      </c>
      <c r="O88" s="27" t="s">
        <v>8</v>
      </c>
      <c r="P88" s="27">
        <v>50</v>
      </c>
      <c r="Q88" s="27" t="s">
        <v>11</v>
      </c>
      <c r="R88" s="27" t="s">
        <v>109</v>
      </c>
      <c r="S88" s="27"/>
      <c r="T88" s="27"/>
      <c r="U88" s="27"/>
      <c r="V88" s="27"/>
      <c r="W88" s="12" t="str">
        <f>_xlfn.IFNA(VLOOKUP(X88,Municipis!$A$2:$B$118,2,FALSE),"Pendent")</f>
        <v>Camarasa, Les Avellanes i Santa Linya, Àger, Vilanova de Meià</v>
      </c>
      <c r="X88" s="12" t="str" cm="1">
        <f t="array" ref="X88">_xlfn.IFNA(_xlfn.IFS(R88&lt;&gt;0,R88,S88&lt;&gt;0,S88,U88&lt;&gt;0,U88,V88&lt;&gt;0,V88),"Pendent")</f>
        <v>ZPC NP-09 - Embassament de Camarasa - CIP</v>
      </c>
    </row>
    <row r="89" spans="1:24" ht="16.5" customHeight="1" x14ac:dyDescent="0.3">
      <c r="C89" s="17" t="s">
        <v>450</v>
      </c>
      <c r="D89" s="16" t="s">
        <v>1603</v>
      </c>
      <c r="E89" s="12" t="e" cm="1" vm="1">
        <f t="array" ref="E89">_xlfn.IFNA(_xlfn.IFS(X89&lt;&gt;"Pendent",SOCIETATS!$N$8),SOCIETATS!$N$9)</f>
        <v>#VALUE!</v>
      </c>
      <c r="F89" s="26" t="e" cm="1" vm="1">
        <f t="array" ref="F89">_xlfn.IFNA(_xlfn.IFS(G89&lt;&gt;G90,SOCIETATS!$N$8,J89&lt;&gt;J90,SOCIETATS!$N$8),SOCIETATS!$N$9)</f>
        <v>#VALUE!</v>
      </c>
      <c r="G89" s="23" t="str" cm="1">
        <f t="array" ref="G89">_xlfn.IFNA(_xlfn.IFS(R89&lt;&gt;0,R89,S89&lt;&gt;0,S89,U89&lt;&gt;0,U89,V89&lt;&gt;0,V89),"FALTAN DATOS DE ESCENARIO")</f>
        <v>ZPC NP-09 - Embassament de Camarasa - CIP</v>
      </c>
      <c r="H89" s="255" t="str">
        <f>IF(L89&gt;J89,"SI","NO")</f>
        <v>NO</v>
      </c>
      <c r="I89" s="255" t="str">
        <f>IF(L89&gt;J89,"SI","NO")</f>
        <v>NO</v>
      </c>
      <c r="J89" s="330">
        <v>45032</v>
      </c>
      <c r="K89" s="95">
        <v>0.33333333333333298</v>
      </c>
      <c r="L89" s="94">
        <v>45032</v>
      </c>
      <c r="M89" s="95">
        <v>0.75</v>
      </c>
      <c r="N89" s="27" t="s">
        <v>1028</v>
      </c>
      <c r="O89" s="27" t="s">
        <v>8</v>
      </c>
      <c r="P89" s="27">
        <v>50</v>
      </c>
      <c r="Q89" s="27" t="s">
        <v>11</v>
      </c>
      <c r="R89" s="27" t="s">
        <v>109</v>
      </c>
      <c r="S89" s="27"/>
      <c r="T89" s="27"/>
      <c r="U89" s="27"/>
      <c r="V89" s="27"/>
      <c r="W89" s="12" t="str">
        <f>_xlfn.IFNA(VLOOKUP(X89,Municipis!$A$2:$B$118,2,FALSE),"Pendent")</f>
        <v>Camarasa, Les Avellanes i Santa Linya, Àger, Vilanova de Meià</v>
      </c>
      <c r="X89" s="12" t="str" cm="1">
        <f t="array" ref="X89">_xlfn.IFNA(_xlfn.IFS(R89&lt;&gt;0,R89,S89&lt;&gt;0,S89,U89&lt;&gt;0,U89,V89&lt;&gt;0,V89),"Pendent")</f>
        <v>ZPC NP-09 - Embassament de Camarasa - CIP</v>
      </c>
    </row>
    <row r="90" spans="1:24" ht="15" customHeight="1" x14ac:dyDescent="0.3">
      <c r="C90" s="17" t="s">
        <v>450</v>
      </c>
      <c r="D90" s="16" t="s">
        <v>1009</v>
      </c>
      <c r="E90" s="12" t="e" cm="1" vm="1">
        <f t="array" ref="E90">_xlfn.IFNA(_xlfn.IFS(X90&lt;&gt;"Pendent",SOCIETATS!$N$8),SOCIETATS!$N$9)</f>
        <v>#VALUE!</v>
      </c>
      <c r="F90" s="26" t="e" cm="1" vm="1">
        <f t="array" ref="F90">_xlfn.IFNA(_xlfn.IFS(G90&lt;&gt;G91,SOCIETATS!$N$8,J90&lt;&gt;J91,SOCIETATS!$N$8),SOCIETATS!$N$9)</f>
        <v>#VALUE!</v>
      </c>
      <c r="G90" s="23" t="str" cm="1">
        <f t="array" ref="G90">_xlfn.IFNA(_xlfn.IFS(R90&lt;&gt;0,R90,S90&lt;&gt;0,S90,U90&lt;&gt;0,U90,V90&lt;&gt;0,V90),"FALTAN DATOS DE ESCENARIO")</f>
        <v xml:space="preserve">ZPC LL-15 - Embassament de Sant Ponç - CIP </v>
      </c>
      <c r="H90" s="255" t="s">
        <v>1545</v>
      </c>
      <c r="I90" s="255" t="str">
        <f>IF(L90&gt;J90,"SI","NO")</f>
        <v>NO</v>
      </c>
      <c r="J90" s="330">
        <v>45046</v>
      </c>
      <c r="K90" s="95">
        <v>0.33333333333333298</v>
      </c>
      <c r="L90" s="94">
        <v>45046</v>
      </c>
      <c r="M90" s="95">
        <v>0.75</v>
      </c>
      <c r="N90" s="27" t="s">
        <v>1009</v>
      </c>
      <c r="O90" s="27" t="s">
        <v>8</v>
      </c>
      <c r="P90" s="27">
        <v>25</v>
      </c>
      <c r="Q90" s="27" t="s">
        <v>11</v>
      </c>
      <c r="R90" s="27" t="s">
        <v>89</v>
      </c>
      <c r="S90" s="27"/>
      <c r="T90" s="27"/>
      <c r="U90" s="27"/>
      <c r="V90" s="27"/>
      <c r="W90" s="12" t="str">
        <f>_xlfn.IFNA(VLOOKUP(X90,Municipis!$A$2:$B$118,2,FALSE),"Pendent")</f>
        <v>Sant Joan de Vilatorrada, Callús</v>
      </c>
      <c r="X90" s="12" t="str" cm="1">
        <f t="array" ref="X90">_xlfn.IFNA(_xlfn.IFS(R90&lt;&gt;0,R90,S90&lt;&gt;0,S90,U90&lt;&gt;0,U90,V90&lt;&gt;0,V90),"Pendent")</f>
        <v xml:space="preserve">ZPC LL-15 - Embassament de Sant Ponç - CIP </v>
      </c>
    </row>
    <row r="91" spans="1:24" ht="15" customHeight="1" x14ac:dyDescent="0.3">
      <c r="C91" s="17" t="s">
        <v>450</v>
      </c>
      <c r="D91" s="16" t="s">
        <v>1009</v>
      </c>
      <c r="E91" s="12" t="e" cm="1" vm="1">
        <f t="array" ref="E91">_xlfn.IFNA(_xlfn.IFS(X91&lt;&gt;"Pendent",SOCIETATS!$N$8),SOCIETATS!$N$9)</f>
        <v>#VALUE!</v>
      </c>
      <c r="F91" s="26" t="e" cm="1" vm="1">
        <f t="array" ref="F91">_xlfn.IFNA(_xlfn.IFS(G91&lt;&gt;G92,SOCIETATS!$N$8,J91&lt;&gt;J92,SOCIETATS!$N$8),SOCIETATS!$N$9)</f>
        <v>#VALUE!</v>
      </c>
      <c r="G91" s="23" t="str" cm="1">
        <f t="array" ref="G91">_xlfn.IFNA(_xlfn.IFS(R91&lt;&gt;0,R91,S91&lt;&gt;0,S91,U91&lt;&gt;0,U91,V91&lt;&gt;0,V91),"FALTAN DATOS DE ESCENARIO")</f>
        <v xml:space="preserve">ZPC MU-01 - Pantà de Darnius o de Boadella - CIP </v>
      </c>
      <c r="H91" s="255" t="str">
        <f t="shared" ref="H91:H118" si="5">IF(L91&gt;J91,"SI","NO")</f>
        <v>NO</v>
      </c>
      <c r="I91" s="255" t="str">
        <f>IF(L91&gt;J91,"SI","NO")</f>
        <v>NO</v>
      </c>
      <c r="J91" s="330">
        <v>45067</v>
      </c>
      <c r="K91" s="95">
        <v>0.33333333333333298</v>
      </c>
      <c r="L91" s="94">
        <v>45067</v>
      </c>
      <c r="M91" s="95">
        <v>0.75</v>
      </c>
      <c r="N91" s="27" t="s">
        <v>1009</v>
      </c>
      <c r="O91" s="27" t="s">
        <v>8</v>
      </c>
      <c r="P91" s="27">
        <v>25</v>
      </c>
      <c r="Q91" s="27" t="s">
        <v>11</v>
      </c>
      <c r="R91" s="27" t="s">
        <v>102</v>
      </c>
      <c r="S91" s="27"/>
      <c r="T91" s="27"/>
      <c r="U91" s="27"/>
      <c r="V91" s="27"/>
      <c r="W91" s="12" t="str">
        <f>_xlfn.IFNA(VLOOKUP(X91,Municipis!$A$2:$B$118,2,FALSE),"Pendent")</f>
        <v>Darnius, Sant Llorneç de la Muga, Terrades; Boadella</v>
      </c>
      <c r="X91" s="12" t="str" cm="1">
        <f t="array" ref="X91">_xlfn.IFNA(_xlfn.IFS(R91&lt;&gt;0,R91,S91&lt;&gt;0,S91,U91&lt;&gt;0,U91,V91&lt;&gt;0,V91),"Pendent")</f>
        <v xml:space="preserve">ZPC MU-01 - Pantà de Darnius o de Boadella - CIP </v>
      </c>
    </row>
    <row r="92" spans="1:24" ht="15" customHeight="1" x14ac:dyDescent="0.3">
      <c r="C92" s="17" t="s">
        <v>450</v>
      </c>
      <c r="D92" s="16" t="s">
        <v>1009</v>
      </c>
      <c r="E92" s="12" t="e" cm="1" vm="1">
        <f t="array" ref="E92">_xlfn.IFNA(_xlfn.IFS(X92&lt;&gt;"Pendent",SOCIETATS!$N$8),SOCIETATS!$N$9)</f>
        <v>#VALUE!</v>
      </c>
      <c r="F92" s="26" t="e" cm="1" vm="1">
        <f t="array" ref="F92">_xlfn.IFNA(_xlfn.IFS(G92&lt;&gt;G93,SOCIETATS!$N$8,J92&lt;&gt;J93,SOCIETATS!$N$8),SOCIETATS!$N$9)</f>
        <v>#VALUE!</v>
      </c>
      <c r="G92" s="23" t="str" cm="1">
        <f t="array" ref="G92">_xlfn.IFNA(_xlfn.IFS(R92&lt;&gt;0,R92,S92&lt;&gt;0,S92,U92&lt;&gt;0,U92,V92&lt;&gt;0,V92),"FALTAN DATOS DE ESCENARIO")</f>
        <v xml:space="preserve">ZPC NR-10 - Embassament de Santa Anna - CIP </v>
      </c>
      <c r="H92" s="255" t="str">
        <f t="shared" si="5"/>
        <v>NO</v>
      </c>
      <c r="I92" s="255" t="str">
        <f>IF(L92&gt;J92,"SI","NO")</f>
        <v>NO</v>
      </c>
      <c r="J92" s="330">
        <v>45088</v>
      </c>
      <c r="K92" s="95">
        <v>0.33333333333333298</v>
      </c>
      <c r="L92" s="94">
        <v>45088</v>
      </c>
      <c r="M92" s="95">
        <v>0.75</v>
      </c>
      <c r="N92" s="27" t="s">
        <v>1009</v>
      </c>
      <c r="O92" s="27" t="s">
        <v>8</v>
      </c>
      <c r="P92" s="27">
        <v>25</v>
      </c>
      <c r="Q92" s="27" t="s">
        <v>11</v>
      </c>
      <c r="R92" s="27" t="s">
        <v>113</v>
      </c>
      <c r="S92" s="27"/>
      <c r="T92" s="27"/>
      <c r="U92" s="27"/>
      <c r="V92" s="27"/>
      <c r="W92" s="12" t="str">
        <f>_xlfn.IFNA(VLOOKUP(X92,Municipis!$A$2:$B$118,2,FALSE),"Pendent")</f>
        <v>Alfarràs, Almenar, Ivars de Noguera, Algerri, Albesa, Alguaire, La Portella</v>
      </c>
      <c r="X92" s="12" t="str" cm="1">
        <f t="array" ref="X92">_xlfn.IFNA(_xlfn.IFS(R92&lt;&gt;0,R92,S92&lt;&gt;0,S92,U92&lt;&gt;0,U92,V92&lt;&gt;0,V92),"Pendent")</f>
        <v xml:space="preserve">ZPC NR-10 - Embassament de Santa Anna - CIP </v>
      </c>
    </row>
    <row r="93" spans="1:24" ht="14.25" customHeight="1" x14ac:dyDescent="0.3">
      <c r="C93" s="17" t="s">
        <v>450</v>
      </c>
      <c r="D93" s="16" t="s">
        <v>1605</v>
      </c>
      <c r="E93" s="12" t="e" cm="1" vm="1">
        <f t="array" ref="E93">_xlfn.IFNA(_xlfn.IFS(X93&lt;&gt;"Pendent",SOCIETATS!$N$8),SOCIETATS!$N$9)</f>
        <v>#VALUE!</v>
      </c>
      <c r="F93" s="26" t="e" cm="1" vm="1">
        <f t="array" ref="F93">_xlfn.IFNA(_xlfn.IFS(G93&lt;&gt;G94,SOCIETATS!$N$8,J93&lt;&gt;J94,SOCIETATS!$N$8),SOCIETATS!$N$9)</f>
        <v>#VALUE!</v>
      </c>
      <c r="G93" s="23" t="str" cm="1">
        <f t="array" ref="G93">_xlfn.IFNA(_xlfn.IFS(R93&lt;&gt;0,R93,S93&lt;&gt;0,S93,U93&lt;&gt;0,U93,V93&lt;&gt;0,V93),"FALTAN DATOS DE ESCENARIO")</f>
        <v xml:space="preserve">ZPC NR-09 - Embassament de Canelles - CIP </v>
      </c>
      <c r="H93" s="255" t="str">
        <f t="shared" si="5"/>
        <v>NO</v>
      </c>
      <c r="I93" s="255" t="str">
        <f>IF(K93&gt;J93,"SI","NO")</f>
        <v>NO</v>
      </c>
      <c r="J93" s="330">
        <v>45095</v>
      </c>
      <c r="K93" s="95">
        <v>0.33333333333333298</v>
      </c>
      <c r="L93" s="94">
        <v>45095</v>
      </c>
      <c r="M93" s="95">
        <v>0.75</v>
      </c>
      <c r="N93" s="27" t="s">
        <v>1029</v>
      </c>
      <c r="O93" s="27" t="s">
        <v>8</v>
      </c>
      <c r="P93" s="27">
        <v>25</v>
      </c>
      <c r="Q93" s="27" t="s">
        <v>11</v>
      </c>
      <c r="R93" s="27" t="s">
        <v>112</v>
      </c>
      <c r="S93" s="27"/>
      <c r="T93" s="27"/>
      <c r="U93" s="27"/>
      <c r="V93" s="27"/>
      <c r="W93" s="12" t="str">
        <f>_xlfn.IFNA(VLOOKUP(X93,Municipis!$A$2:$B$118,2,FALSE),"Pendent")</f>
        <v>Ivars de Noguera, Os de Balaguer, Ager</v>
      </c>
      <c r="X93" s="12" t="str" cm="1">
        <f t="array" ref="X93">_xlfn.IFNA(_xlfn.IFS(R93&lt;&gt;0,R93,S93&lt;&gt;0,S93,U93&lt;&gt;0,U93,V93&lt;&gt;0,V93),"Pendent")</f>
        <v xml:space="preserve">ZPC NR-09 - Embassament de Canelles - CIP </v>
      </c>
    </row>
    <row r="94" spans="1:24" ht="15" customHeight="1" x14ac:dyDescent="0.3">
      <c r="C94" s="17" t="s">
        <v>450</v>
      </c>
      <c r="D94" s="16" t="s">
        <v>1605</v>
      </c>
      <c r="E94" s="12" t="e" cm="1" vm="1">
        <f t="array" ref="E94">_xlfn.IFNA(_xlfn.IFS(X94&lt;&gt;"Pendent",SOCIETATS!$N$8),SOCIETATS!$N$9)</f>
        <v>#VALUE!</v>
      </c>
      <c r="F94" s="26" t="e" cm="1" vm="1">
        <f t="array" ref="F94">_xlfn.IFNA(_xlfn.IFS(G94&lt;&gt;G95,SOCIETATS!$N$8,J94&lt;&gt;J95,SOCIETATS!$N$8),SOCIETATS!$N$9)</f>
        <v>#VALUE!</v>
      </c>
      <c r="G94" s="23" t="str" cm="1">
        <f t="array" ref="G94">_xlfn.IFNA(_xlfn.IFS(R94&lt;&gt;0,R94,S94&lt;&gt;0,S94,U94&lt;&gt;0,U94,V94&lt;&gt;0,V94),"FALTAN DATOS DE ESCENARIO")</f>
        <v xml:space="preserve">ZPC NR-09 - Embassament de Canelles - CIP </v>
      </c>
      <c r="H94" s="255" t="str">
        <f t="shared" si="5"/>
        <v>NO</v>
      </c>
      <c r="I94" s="255" t="str">
        <f>IF(K94&gt;J94,"SI","NO")</f>
        <v>NO</v>
      </c>
      <c r="J94" s="330">
        <v>45109</v>
      </c>
      <c r="K94" s="95">
        <v>0.33333333333333298</v>
      </c>
      <c r="L94" s="94">
        <v>45109</v>
      </c>
      <c r="M94" s="95">
        <v>0.75</v>
      </c>
      <c r="N94" s="27" t="s">
        <v>1029</v>
      </c>
      <c r="O94" s="27" t="s">
        <v>8</v>
      </c>
      <c r="P94" s="27">
        <v>25</v>
      </c>
      <c r="Q94" s="27" t="s">
        <v>11</v>
      </c>
      <c r="R94" s="27" t="s">
        <v>112</v>
      </c>
      <c r="S94" s="27"/>
      <c r="T94" s="27"/>
      <c r="U94" s="27"/>
      <c r="V94" s="27"/>
      <c r="W94" s="12" t="str">
        <f>_xlfn.IFNA(VLOOKUP(X94,Municipis!$A$2:$B$118,2,FALSE),"Pendent")</f>
        <v>Ivars de Noguera, Os de Balaguer, Ager</v>
      </c>
      <c r="X94" s="12" t="str" cm="1">
        <f t="array" ref="X94">_xlfn.IFNA(_xlfn.IFS(R94&lt;&gt;0,R94,S94&lt;&gt;0,S94,U94&lt;&gt;0,U94,V94&lt;&gt;0,V94),"Pendent")</f>
        <v xml:space="preserve">ZPC NR-09 - Embassament de Canelles - CIP </v>
      </c>
    </row>
    <row r="95" spans="1:24" ht="15" customHeight="1" x14ac:dyDescent="0.3">
      <c r="C95" s="17" t="s">
        <v>450</v>
      </c>
      <c r="D95" s="16" t="s">
        <v>1603</v>
      </c>
      <c r="E95" s="12" t="e" cm="1" vm="1">
        <f t="array" ref="E95">_xlfn.IFNA(_xlfn.IFS(X95&lt;&gt;"Pendent",SOCIETATS!$N$8),SOCIETATS!$N$9)</f>
        <v>#VALUE!</v>
      </c>
      <c r="F95" s="26" t="e" cm="1" vm="1">
        <f t="array" ref="F95">_xlfn.IFNA(_xlfn.IFS(G95&lt;&gt;G96,SOCIETATS!$N$8,J95&lt;&gt;J96,SOCIETATS!$N$8),SOCIETATS!$N$9)</f>
        <v>#VALUE!</v>
      </c>
      <c r="G95" s="23" t="str" cm="1">
        <f t="array" ref="G95">_xlfn.IFNA(_xlfn.IFS(R95&lt;&gt;0,R95,S95&lt;&gt;0,S95,U95&lt;&gt;0,U95,V95&lt;&gt;0,V95),"FALTAN DATOS DE ESCENARIO")</f>
        <v xml:space="preserve">ZPC EB-01 - Embassaments de Riba-roja i de Flix - CIP </v>
      </c>
      <c r="H95" s="255" t="str">
        <f t="shared" si="5"/>
        <v>NO</v>
      </c>
      <c r="I95" s="255" t="str">
        <f>IF(L95&gt;J95,"SI","NO")</f>
        <v>NO</v>
      </c>
      <c r="J95" s="330">
        <v>45115</v>
      </c>
      <c r="K95" s="95">
        <v>0.33333333333333298</v>
      </c>
      <c r="L95" s="94">
        <v>45115</v>
      </c>
      <c r="M95" s="95">
        <v>0.75</v>
      </c>
      <c r="N95" s="27" t="s">
        <v>1028</v>
      </c>
      <c r="O95" s="27" t="s">
        <v>8</v>
      </c>
      <c r="P95" s="27">
        <v>50</v>
      </c>
      <c r="Q95" s="27" t="s">
        <v>11</v>
      </c>
      <c r="R95" s="27" t="s">
        <v>72</v>
      </c>
      <c r="S95" s="27"/>
      <c r="T95" s="27"/>
      <c r="U95" s="27"/>
      <c r="V95" s="27"/>
      <c r="W95" s="12" t="str">
        <f>_xlfn.IFNA(VLOOKUP(X95,Municipis!$A$2:$B$118,2,FALSE),"Pendent")</f>
        <v>La Granja d'Escarp, La Pobla de Massaluca, Flix, Riba-roja d'Ebre</v>
      </c>
      <c r="X95" s="12" t="str" cm="1">
        <f t="array" ref="X95">_xlfn.IFNA(_xlfn.IFS(R95&lt;&gt;0,R95,S95&lt;&gt;0,S95,U95&lt;&gt;0,U95,V95&lt;&gt;0,V95),"Pendent")</f>
        <v xml:space="preserve">ZPC EB-01 - Embassaments de Riba-roja i de Flix - CIP </v>
      </c>
    </row>
    <row r="96" spans="1:24" ht="15" customHeight="1" x14ac:dyDescent="0.3">
      <c r="C96" s="17" t="s">
        <v>450</v>
      </c>
      <c r="D96" s="16" t="s">
        <v>1603</v>
      </c>
      <c r="E96" s="12" t="e" cm="1" vm="1">
        <f t="array" ref="E96">_xlfn.IFNA(_xlfn.IFS(X96&lt;&gt;"Pendent",SOCIETATS!$N$8),SOCIETATS!$N$9)</f>
        <v>#VALUE!</v>
      </c>
      <c r="F96" s="26" t="e" cm="1" vm="1">
        <f t="array" ref="F96">_xlfn.IFNA(_xlfn.IFS(G96&lt;&gt;G97,SOCIETATS!$N$8,J96&lt;&gt;J97,SOCIETATS!$N$8),SOCIETATS!$N$9)</f>
        <v>#VALUE!</v>
      </c>
      <c r="G96" s="23" t="str" cm="1">
        <f t="array" ref="G96">_xlfn.IFNA(_xlfn.IFS(R96&lt;&gt;0,R96,S96&lt;&gt;0,S96,U96&lt;&gt;0,U96,V96&lt;&gt;0,V96),"FALTAN DATOS DE ESCENARIO")</f>
        <v xml:space="preserve">ZPC EB-01 - Embassaments de Riba-roja i de Flix - CIP </v>
      </c>
      <c r="H96" s="255" t="str">
        <f t="shared" si="5"/>
        <v>NO</v>
      </c>
      <c r="I96" s="255" t="str">
        <f>IF(L96&gt;J96,"SI","NO")</f>
        <v>NO</v>
      </c>
      <c r="J96" s="330">
        <v>45116</v>
      </c>
      <c r="K96" s="95">
        <v>0.33333333333333298</v>
      </c>
      <c r="L96" s="94">
        <v>45116</v>
      </c>
      <c r="M96" s="95">
        <v>0.75</v>
      </c>
      <c r="N96" s="27" t="s">
        <v>1028</v>
      </c>
      <c r="O96" s="27" t="s">
        <v>8</v>
      </c>
      <c r="P96" s="27">
        <v>50</v>
      </c>
      <c r="Q96" s="27" t="s">
        <v>11</v>
      </c>
      <c r="R96" s="27" t="s">
        <v>72</v>
      </c>
      <c r="S96" s="27"/>
      <c r="T96" s="27"/>
      <c r="U96" s="27"/>
      <c r="V96" s="27"/>
      <c r="W96" s="12" t="str">
        <f>_xlfn.IFNA(VLOOKUP(X96,Municipis!$A$2:$B$118,2,FALSE),"Pendent")</f>
        <v>La Granja d'Escarp, La Pobla de Massaluca, Flix, Riba-roja d'Ebre</v>
      </c>
      <c r="X96" s="12" t="str" cm="1">
        <f t="array" ref="X96">_xlfn.IFNA(_xlfn.IFS(R96&lt;&gt;0,R96,S96&lt;&gt;0,S96,U96&lt;&gt;0,U96,V96&lt;&gt;0,V96),"Pendent")</f>
        <v xml:space="preserve">ZPC EB-01 - Embassaments de Riba-roja i de Flix - CIP </v>
      </c>
    </row>
    <row r="97" spans="3:24" ht="15" customHeight="1" x14ac:dyDescent="0.3">
      <c r="C97" s="17" t="s">
        <v>450</v>
      </c>
      <c r="D97" s="16" t="s">
        <v>1489</v>
      </c>
      <c r="E97" s="12" t="e" cm="1" vm="1">
        <f t="array" ref="E97">_xlfn.IFNA(_xlfn.IFS(X97&lt;&gt;"Pendent",SOCIETATS!$N$8),SOCIETATS!$N$9)</f>
        <v>#VALUE!</v>
      </c>
      <c r="F97" s="26" t="e" cm="1" vm="1">
        <f t="array" ref="F97">_xlfn.IFNA(_xlfn.IFS(G97&lt;&gt;G98,SOCIETATS!$N$8,J97&lt;&gt;J98,SOCIETATS!$N$8),SOCIETATS!$N$9)</f>
        <v>#VALUE!</v>
      </c>
      <c r="G97" s="23" t="str" cm="1">
        <f t="array" ref="G97">_xlfn.IFNA(_xlfn.IFS(R97&lt;&gt;0,R97,S97&lt;&gt;0,S97,U97&lt;&gt;0,U97,V97&lt;&gt;0,V97),"FALTAN DATOS DE ESCENARIO")</f>
        <v xml:space="preserve">ZPC EB-01 - Embassaments de Riba-roja i de Flix - CIP </v>
      </c>
      <c r="H97" s="255" t="str">
        <f t="shared" si="5"/>
        <v>SI</v>
      </c>
      <c r="I97" s="255" t="s">
        <v>1545</v>
      </c>
      <c r="J97" s="330">
        <v>45122</v>
      </c>
      <c r="K97" s="95">
        <v>0.33333333333333298</v>
      </c>
      <c r="L97" s="94">
        <v>45123</v>
      </c>
      <c r="M97" s="95">
        <v>0.75</v>
      </c>
      <c r="N97" s="27" t="s">
        <v>1028</v>
      </c>
      <c r="O97" s="27" t="s">
        <v>21</v>
      </c>
      <c r="P97" s="27">
        <v>50</v>
      </c>
      <c r="Q97" s="27" t="s">
        <v>11</v>
      </c>
      <c r="R97" s="27" t="s">
        <v>72</v>
      </c>
      <c r="S97" s="27"/>
      <c r="T97" s="27"/>
      <c r="U97" s="27"/>
      <c r="V97" s="27"/>
      <c r="W97" s="12" t="str">
        <f>_xlfn.IFNA(VLOOKUP(X97,Municipis!$A$2:$B$118,2,FALSE),"Pendent")</f>
        <v>La Granja d'Escarp, La Pobla de Massaluca, Flix, Riba-roja d'Ebre</v>
      </c>
      <c r="X97" s="12" t="str" cm="1">
        <f t="array" ref="X97">_xlfn.IFNA(_xlfn.IFS(R97&lt;&gt;0,R97,S97&lt;&gt;0,S97,U97&lt;&gt;0,U97,V97&lt;&gt;0,V97),"Pendent")</f>
        <v xml:space="preserve">ZPC EB-01 - Embassaments de Riba-roja i de Flix - CIP </v>
      </c>
    </row>
    <row r="98" spans="3:24" ht="15" customHeight="1" x14ac:dyDescent="0.3">
      <c r="C98" s="17" t="s">
        <v>450</v>
      </c>
      <c r="D98" s="16" t="s">
        <v>1488</v>
      </c>
      <c r="E98" s="12" t="e" cm="1" vm="1">
        <f t="array" ref="E98">_xlfn.IFNA(_xlfn.IFS(X98&lt;&gt;"Pendent",SOCIETATS!$N$8),SOCIETATS!$N$9)</f>
        <v>#VALUE!</v>
      </c>
      <c r="F98" s="26" t="e" cm="1" vm="1">
        <f t="array" ref="F98">_xlfn.IFNA(_xlfn.IFS(G98&lt;&gt;G99,SOCIETATS!$N$8,J98&lt;&gt;J99,SOCIETATS!$N$8),SOCIETATS!$N$9)</f>
        <v>#VALUE!</v>
      </c>
      <c r="G98" s="23" t="str" cm="1">
        <f t="array" ref="G98">_xlfn.IFNA(_xlfn.IFS(R98&lt;&gt;0,R98,S98&lt;&gt;0,S98,U98&lt;&gt;0,U98,V98&lt;&gt;0,V98),"FALTAN DATOS DE ESCENARIO")</f>
        <v>ZPC NP-09 - Embassament de Camarasa - CIP</v>
      </c>
      <c r="H98" s="255" t="str">
        <f t="shared" si="5"/>
        <v>NO</v>
      </c>
      <c r="I98" s="255" t="str">
        <f>IF(K98&gt;J98,"SI","NO")</f>
        <v>NO</v>
      </c>
      <c r="J98" s="330">
        <v>45137</v>
      </c>
      <c r="K98" s="95">
        <v>0.33333333333333298</v>
      </c>
      <c r="L98" s="94">
        <v>45137</v>
      </c>
      <c r="M98" s="95">
        <v>0.75</v>
      </c>
      <c r="N98" s="27" t="s">
        <v>1030</v>
      </c>
      <c r="O98" s="27" t="s">
        <v>21</v>
      </c>
      <c r="P98" s="27">
        <v>50</v>
      </c>
      <c r="Q98" s="27" t="s">
        <v>11</v>
      </c>
      <c r="R98" s="27" t="s">
        <v>109</v>
      </c>
      <c r="S98" s="27"/>
      <c r="T98" s="27"/>
      <c r="U98" s="27"/>
      <c r="V98" s="27"/>
      <c r="W98" s="12" t="str">
        <f>_xlfn.IFNA(VLOOKUP(X98,Municipis!$A$2:$B$118,2,FALSE),"Pendent")</f>
        <v>Camarasa, Les Avellanes i Santa Linya, Àger, Vilanova de Meià</v>
      </c>
      <c r="X98" s="12" t="str" cm="1">
        <f t="array" ref="X98">_xlfn.IFNA(_xlfn.IFS(R98&lt;&gt;0,R98,S98&lt;&gt;0,S98,U98&lt;&gt;0,U98,V98&lt;&gt;0,V98),"Pendent")</f>
        <v>ZPC NP-09 - Embassament de Camarasa - CIP</v>
      </c>
    </row>
    <row r="99" spans="3:24" ht="15" customHeight="1" x14ac:dyDescent="0.3">
      <c r="C99" s="17" t="s">
        <v>450</v>
      </c>
      <c r="D99" s="16" t="s">
        <v>1484</v>
      </c>
      <c r="E99" s="12" t="e" cm="1" vm="1">
        <f t="array" ref="E99">_xlfn.IFNA(_xlfn.IFS(X99&lt;&gt;"Pendent",SOCIETATS!$N$8),SOCIETATS!$N$9)</f>
        <v>#VALUE!</v>
      </c>
      <c r="F99" s="26" t="e" cm="1" vm="1">
        <f t="array" ref="F99">_xlfn.IFNA(_xlfn.IFS(G99&lt;&gt;G100,SOCIETATS!$N$8,J99&lt;&gt;J100,SOCIETATS!$N$8),SOCIETATS!$N$9)</f>
        <v>#VALUE!</v>
      </c>
      <c r="G99" s="23" t="str" cm="1">
        <f t="array" ref="G99">_xlfn.IFNA(_xlfn.IFS(R99&lt;&gt;0,R99,S99&lt;&gt;0,S99,U99&lt;&gt;0,U99,V99&lt;&gt;0,V99),"FALTAN DATOS DE ESCENARIO")</f>
        <v xml:space="preserve">ZLLSM-EB-01 - l'Ebre </v>
      </c>
      <c r="H99" s="255" t="str">
        <f t="shared" si="5"/>
        <v>NO</v>
      </c>
      <c r="I99" s="255" t="str">
        <f>IF(K99&gt;J99,"SI","NO")</f>
        <v>NO</v>
      </c>
      <c r="J99" s="330">
        <v>45171</v>
      </c>
      <c r="K99" s="95">
        <v>0.33333333333333298</v>
      </c>
      <c r="L99" s="94">
        <v>45171</v>
      </c>
      <c r="M99" s="95">
        <v>0.75</v>
      </c>
      <c r="N99" s="27" t="s">
        <v>1009</v>
      </c>
      <c r="O99" s="27" t="s">
        <v>8</v>
      </c>
      <c r="P99" s="27">
        <v>50</v>
      </c>
      <c r="Q99" s="27" t="s">
        <v>11</v>
      </c>
      <c r="R99" s="27"/>
      <c r="S99" s="27"/>
      <c r="T99" s="27"/>
      <c r="U99" s="27" t="s">
        <v>40</v>
      </c>
      <c r="V99" s="27"/>
      <c r="W99" s="12" t="str">
        <f>_xlfn.IFNA(VLOOKUP(X99,Municipis!$A$2:$B$118,2,FALSE),"Pendent")</f>
        <v>Flix, Ascó, Móra d'Ebre, Tortosa, Amposta, Deltebre</v>
      </c>
      <c r="X99" s="12" t="str" cm="1">
        <f t="array" ref="X99">_xlfn.IFNA(_xlfn.IFS(R99&lt;&gt;0,R99,S99&lt;&gt;0,S99,U99&lt;&gt;0,U99,V99&lt;&gt;0,V99),"Pendent")</f>
        <v xml:space="preserve">ZLLSM-EB-01 - l'Ebre </v>
      </c>
    </row>
    <row r="100" spans="3:24" ht="15" customHeight="1" x14ac:dyDescent="0.3">
      <c r="C100" s="17" t="s">
        <v>450</v>
      </c>
      <c r="D100" s="16" t="s">
        <v>1605</v>
      </c>
      <c r="E100" s="12" t="e" cm="1" vm="1">
        <f t="array" ref="E100">_xlfn.IFNA(_xlfn.IFS(X100&lt;&gt;"Pendent",SOCIETATS!$N$8),SOCIETATS!$N$9)</f>
        <v>#VALUE!</v>
      </c>
      <c r="F100" s="26" t="e" cm="1" vm="1">
        <f t="array" ref="F100">_xlfn.IFNA(_xlfn.IFS(G100&lt;&gt;G101,SOCIETATS!$N$8,J100&lt;&gt;J101,SOCIETATS!$N$8),SOCIETATS!$N$9)</f>
        <v>#VALUE!</v>
      </c>
      <c r="G100" s="23" t="str" cm="1">
        <f t="array" ref="G100">_xlfn.IFNA(_xlfn.IFS(R100&lt;&gt;0,R100,S100&lt;&gt;0,S100,U100&lt;&gt;0,U100,V100&lt;&gt;0,V100),"FALTAN DATOS DE ESCENARIO")</f>
        <v>ZPC NP-09 - Embassament de Camarasa - CIP</v>
      </c>
      <c r="H100" s="255" t="str">
        <f t="shared" si="5"/>
        <v>NO</v>
      </c>
      <c r="I100" s="255" t="str">
        <f>IF(K100&gt;J100,"SI","NO")</f>
        <v>NO</v>
      </c>
      <c r="J100" s="94">
        <v>45178</v>
      </c>
      <c r="K100" s="95">
        <v>0.33333333333333298</v>
      </c>
      <c r="L100" s="94">
        <v>45178</v>
      </c>
      <c r="M100" s="95">
        <v>0.75</v>
      </c>
      <c r="N100" s="27" t="s">
        <v>1029</v>
      </c>
      <c r="O100" s="27" t="s">
        <v>8</v>
      </c>
      <c r="P100" s="27">
        <v>25</v>
      </c>
      <c r="Q100" s="27" t="s">
        <v>11</v>
      </c>
      <c r="R100" s="27" t="s">
        <v>109</v>
      </c>
      <c r="S100" s="27"/>
      <c r="T100" s="27"/>
      <c r="U100" s="27"/>
      <c r="V100" s="27"/>
      <c r="W100" s="12" t="str">
        <f>_xlfn.IFNA(VLOOKUP(X100,Municipis!$A$2:$B$118,2,FALSE),"Pendent")</f>
        <v>Camarasa, Les Avellanes i Santa Linya, Àger, Vilanova de Meià</v>
      </c>
      <c r="X100" s="12" t="str" cm="1">
        <f t="array" ref="X100">_xlfn.IFNA(_xlfn.IFS(R100&lt;&gt;0,R100,S100&lt;&gt;0,S100,U100&lt;&gt;0,U100,V100&lt;&gt;0,V100),"Pendent")</f>
        <v>ZPC NP-09 - Embassament de Camarasa - CIP</v>
      </c>
    </row>
    <row r="101" spans="3:24" ht="15" customHeight="1" x14ac:dyDescent="0.3">
      <c r="C101" s="17" t="s">
        <v>450</v>
      </c>
      <c r="D101" s="16" t="s">
        <v>1604</v>
      </c>
      <c r="E101" s="12" t="e" cm="1" vm="1">
        <f t="array" ref="E101">_xlfn.IFNA(_xlfn.IFS(X101&lt;&gt;"Pendent",SOCIETATS!$N$8),SOCIETATS!$N$9)</f>
        <v>#VALUE!</v>
      </c>
      <c r="F101" s="26" t="e" cm="1" vm="1">
        <f t="array" ref="F101">_xlfn.IFNA(_xlfn.IFS(G101&lt;&gt;G102,SOCIETATS!$N$8,J101&lt;&gt;J102,SOCIETATS!$N$8),SOCIETATS!$N$9)</f>
        <v>#VALUE!</v>
      </c>
      <c r="G101" s="23" t="str" cm="1">
        <f t="array" ref="G101">_xlfn.IFNA(_xlfn.IFS(R101&lt;&gt;0,R101,S101&lt;&gt;0,S101,U101&lt;&gt;0,U101,V101&lt;&gt;0,V101),"FALTAN DATOS DE ESCENARIO")</f>
        <v>ZPC NP-09 - Embassament de Camarasa - CIP</v>
      </c>
      <c r="H101" s="255" t="str">
        <f t="shared" si="5"/>
        <v>NO</v>
      </c>
      <c r="I101" s="255" t="str">
        <f>IF(L101&gt;J101,"SI","NO")</f>
        <v>NO</v>
      </c>
      <c r="J101" s="94">
        <v>45179</v>
      </c>
      <c r="K101" s="95">
        <v>0.33333333333333298</v>
      </c>
      <c r="L101" s="94">
        <v>45179</v>
      </c>
      <c r="M101" s="95">
        <v>0.75</v>
      </c>
      <c r="N101" s="27" t="s">
        <v>1030</v>
      </c>
      <c r="O101" s="27" t="s">
        <v>8</v>
      </c>
      <c r="P101" s="27">
        <v>25</v>
      </c>
      <c r="Q101" s="27" t="s">
        <v>11</v>
      </c>
      <c r="R101" s="27" t="s">
        <v>109</v>
      </c>
      <c r="S101" s="27"/>
      <c r="T101" s="27"/>
      <c r="U101" s="27"/>
      <c r="V101" s="27"/>
      <c r="W101" s="12" t="str">
        <f>_xlfn.IFNA(VLOOKUP(X101,Municipis!$A$2:$B$118,2,FALSE),"Pendent")</f>
        <v>Camarasa, Les Avellanes i Santa Linya, Àger, Vilanova de Meià</v>
      </c>
      <c r="X101" s="12" t="str" cm="1">
        <f t="array" ref="X101">_xlfn.IFNA(_xlfn.IFS(R101&lt;&gt;0,R101,S101&lt;&gt;0,S101,U101&lt;&gt;0,U101,V101&lt;&gt;0,V101),"Pendent")</f>
        <v>ZPC NP-09 - Embassament de Camarasa - CIP</v>
      </c>
    </row>
    <row r="102" spans="3:24" ht="15" customHeight="1" x14ac:dyDescent="0.3">
      <c r="C102" s="17" t="s">
        <v>450</v>
      </c>
      <c r="D102" s="16" t="s">
        <v>1603</v>
      </c>
      <c r="E102" s="12" t="e" cm="1" vm="1">
        <f t="array" ref="E102">_xlfn.IFNA(_xlfn.IFS(X102&lt;&gt;"Pendent",SOCIETATS!$N$8),SOCIETATS!$N$9)</f>
        <v>#VALUE!</v>
      </c>
      <c r="F102" s="26" t="e" cm="1" vm="1">
        <f t="array" ref="F102">_xlfn.IFNA(_xlfn.IFS(G102&lt;&gt;G103,SOCIETATS!$N$8,J102&lt;&gt;J103,SOCIETATS!$N$8),SOCIETATS!$N$9)</f>
        <v>#VALUE!</v>
      </c>
      <c r="G102" s="23" t="str" cm="1">
        <f t="array" ref="G102">_xlfn.IFNA(_xlfn.IFS(R102&lt;&gt;0,R102,S102&lt;&gt;0,S102,U102&lt;&gt;0,U102,V102&lt;&gt;0,V102),"FALTAN DATOS DE ESCENARIO")</f>
        <v>ZPC NP-09 - Embassament de Camarasa - CIP</v>
      </c>
      <c r="H102" s="255" t="str">
        <f t="shared" si="5"/>
        <v>NO</v>
      </c>
      <c r="I102" s="255" t="str">
        <f>IF(L102&gt;J102,"SI","NO")</f>
        <v>NO</v>
      </c>
      <c r="J102" s="94">
        <v>45185</v>
      </c>
      <c r="K102" s="95">
        <v>0.33333333333333298</v>
      </c>
      <c r="L102" s="94">
        <v>45185</v>
      </c>
      <c r="M102" s="95">
        <v>0.75</v>
      </c>
      <c r="N102" s="27" t="s">
        <v>1028</v>
      </c>
      <c r="O102" s="27" t="s">
        <v>8</v>
      </c>
      <c r="P102" s="27">
        <v>50</v>
      </c>
      <c r="Q102" s="27" t="s">
        <v>11</v>
      </c>
      <c r="R102" s="27" t="s">
        <v>109</v>
      </c>
      <c r="S102" s="27"/>
      <c r="T102" s="27"/>
      <c r="U102" s="27"/>
      <c r="V102" s="27"/>
      <c r="W102" s="12" t="str">
        <f>_xlfn.IFNA(VLOOKUP(X102,Municipis!$A$2:$B$118,2,FALSE),"Pendent")</f>
        <v>Camarasa, Les Avellanes i Santa Linya, Àger, Vilanova de Meià</v>
      </c>
      <c r="X102" s="12" t="str" cm="1">
        <f t="array" ref="X102">_xlfn.IFNA(_xlfn.IFS(R102&lt;&gt;0,R102,S102&lt;&gt;0,S102,U102&lt;&gt;0,U102,V102&lt;&gt;0,V102),"Pendent")</f>
        <v>ZPC NP-09 - Embassament de Camarasa - CIP</v>
      </c>
    </row>
    <row r="103" spans="3:24" ht="15" customHeight="1" x14ac:dyDescent="0.3">
      <c r="C103" s="17" t="s">
        <v>450</v>
      </c>
      <c r="D103" s="16" t="s">
        <v>1603</v>
      </c>
      <c r="E103" s="12" t="e" cm="1" vm="1">
        <f t="array" ref="E103">_xlfn.IFNA(_xlfn.IFS(X103&lt;&gt;"Pendent",SOCIETATS!$N$8),SOCIETATS!$N$9)</f>
        <v>#VALUE!</v>
      </c>
      <c r="F103" s="26" t="e" cm="1" vm="1">
        <f t="array" ref="F103">_xlfn.IFNA(_xlfn.IFS(G103&lt;&gt;G104,SOCIETATS!$N$8,J103&lt;&gt;J104,SOCIETATS!$N$8),SOCIETATS!$N$9)</f>
        <v>#VALUE!</v>
      </c>
      <c r="G103" s="23" t="str" cm="1">
        <f t="array" ref="G103">_xlfn.IFNA(_xlfn.IFS(R103&lt;&gt;0,R103,S103&lt;&gt;0,S103,U103&lt;&gt;0,U103,V103&lt;&gt;0,V103),"FALTAN DATOS DE ESCENARIO")</f>
        <v>ZPC NP-09 - Embassament de Camarasa - CIP</v>
      </c>
      <c r="H103" s="255" t="str">
        <f t="shared" si="5"/>
        <v>NO</v>
      </c>
      <c r="I103" s="255" t="str">
        <f>IF(L103&gt;J103,"SI","NO")</f>
        <v>NO</v>
      </c>
      <c r="J103" s="94">
        <v>45186</v>
      </c>
      <c r="K103" s="95">
        <v>0.33333333333333298</v>
      </c>
      <c r="L103" s="94">
        <v>45186</v>
      </c>
      <c r="M103" s="95">
        <v>0.75</v>
      </c>
      <c r="N103" s="27" t="s">
        <v>1028</v>
      </c>
      <c r="O103" s="27" t="s">
        <v>8</v>
      </c>
      <c r="P103" s="27">
        <v>50</v>
      </c>
      <c r="Q103" s="27" t="s">
        <v>11</v>
      </c>
      <c r="R103" s="27" t="s">
        <v>109</v>
      </c>
      <c r="S103" s="27"/>
      <c r="T103" s="27"/>
      <c r="U103" s="27"/>
      <c r="V103" s="27"/>
      <c r="W103" s="12" t="str">
        <f>_xlfn.IFNA(VLOOKUP(X103,Municipis!$A$2:$B$118,2,FALSE),"Pendent")</f>
        <v>Camarasa, Les Avellanes i Santa Linya, Àger, Vilanova de Meià</v>
      </c>
      <c r="X103" s="12" t="str" cm="1">
        <f t="array" ref="X103">_xlfn.IFNA(_xlfn.IFS(R103&lt;&gt;0,R103,S103&lt;&gt;0,S103,U103&lt;&gt;0,U103,V103&lt;&gt;0,V103),"Pendent")</f>
        <v>ZPC NP-09 - Embassament de Camarasa - CIP</v>
      </c>
    </row>
    <row r="104" spans="3:24" ht="15" customHeight="1" x14ac:dyDescent="0.3">
      <c r="C104" s="17" t="s">
        <v>450</v>
      </c>
      <c r="D104" s="16" t="s">
        <v>1605</v>
      </c>
      <c r="E104" s="12" t="e" cm="1" vm="1">
        <f t="array" ref="E104">_xlfn.IFNA(_xlfn.IFS(X104&lt;&gt;"Pendent",SOCIETATS!$N$8),SOCIETATS!$N$9)</f>
        <v>#VALUE!</v>
      </c>
      <c r="F104" s="26" t="e" cm="1" vm="1">
        <f t="array" ref="F104">_xlfn.IFNA(_xlfn.IFS(G104&lt;&gt;G105,SOCIETATS!$N$8,J104&lt;&gt;J105,SOCIETATS!$N$8),SOCIETATS!$N$9)</f>
        <v>#VALUE!</v>
      </c>
      <c r="G104" s="23" t="str" cm="1">
        <f t="array" ref="G104">_xlfn.IFNA(_xlfn.IFS(R104&lt;&gt;0,R104,S104&lt;&gt;0,S104,U104&lt;&gt;0,U104,V104&lt;&gt;0,V104),"FALTAN DATOS DE ESCENARIO")</f>
        <v xml:space="preserve">ZPC NR-10 - Embassament de Santa Anna - CIP </v>
      </c>
      <c r="H104" s="255" t="str">
        <f t="shared" si="5"/>
        <v>NO</v>
      </c>
      <c r="I104" s="255" t="str">
        <f>IF(K104&gt;J104,"SI","NO")</f>
        <v>NO</v>
      </c>
      <c r="J104" s="94">
        <v>45193</v>
      </c>
      <c r="K104" s="95">
        <v>0.33333333333333298</v>
      </c>
      <c r="L104" s="94">
        <v>45193</v>
      </c>
      <c r="M104" s="95">
        <v>0.75</v>
      </c>
      <c r="N104" s="27" t="s">
        <v>1029</v>
      </c>
      <c r="O104" s="27" t="s">
        <v>8</v>
      </c>
      <c r="P104" s="27">
        <v>25</v>
      </c>
      <c r="Q104" s="27" t="s">
        <v>11</v>
      </c>
      <c r="R104" s="27" t="s">
        <v>113</v>
      </c>
      <c r="S104" s="27"/>
      <c r="T104" s="27"/>
      <c r="U104" s="27"/>
      <c r="V104" s="27"/>
      <c r="W104" s="12" t="str">
        <f>_xlfn.IFNA(VLOOKUP(X104,Municipis!$A$2:$B$118,2,FALSE),"Pendent")</f>
        <v>Alfarràs, Almenar, Ivars de Noguera, Algerri, Albesa, Alguaire, La Portella</v>
      </c>
      <c r="X104" s="12" t="str" cm="1">
        <f t="array" ref="X104">_xlfn.IFNA(_xlfn.IFS(R104&lt;&gt;0,R104,S104&lt;&gt;0,S104,U104&lt;&gt;0,U104,V104&lt;&gt;0,V104),"Pendent")</f>
        <v xml:space="preserve">ZPC NR-10 - Embassament de Santa Anna - CIP </v>
      </c>
    </row>
    <row r="105" spans="3:24" ht="15" customHeight="1" x14ac:dyDescent="0.3">
      <c r="C105" s="17" t="s">
        <v>450</v>
      </c>
      <c r="D105" s="16" t="s">
        <v>1604</v>
      </c>
      <c r="E105" s="12" t="e" cm="1" vm="1">
        <f t="array" ref="E105">_xlfn.IFNA(_xlfn.IFS(X105&lt;&gt;"Pendent",SOCIETATS!$N$8),SOCIETATS!$N$9)</f>
        <v>#VALUE!</v>
      </c>
      <c r="F105" s="26" t="e" cm="1" vm="1">
        <f t="array" ref="F105">_xlfn.IFNA(_xlfn.IFS(G105&lt;&gt;G106,SOCIETATS!$N$8,J105&lt;&gt;J106,SOCIETATS!$N$8),SOCIETATS!$N$9)</f>
        <v>#VALUE!</v>
      </c>
      <c r="G105" s="23" t="str" cm="1">
        <f t="array" ref="G105">_xlfn.IFNA(_xlfn.IFS(R105&lt;&gt;0,R105,S105&lt;&gt;0,S105,U105&lt;&gt;0,U105,V105&lt;&gt;0,V105),"FALTAN DATOS DE ESCENARIO")</f>
        <v>ZPC NP-09 - Embassament de Camarasa - CIP</v>
      </c>
      <c r="H105" s="255" t="str">
        <f t="shared" si="5"/>
        <v>NO</v>
      </c>
      <c r="I105" s="255" t="str">
        <f>IF(L105&gt;J105,"SI","NO")</f>
        <v>NO</v>
      </c>
      <c r="J105" s="94">
        <v>45207</v>
      </c>
      <c r="K105" s="95">
        <v>0.33333333333333298</v>
      </c>
      <c r="L105" s="94">
        <v>45207</v>
      </c>
      <c r="M105" s="95">
        <v>0.75</v>
      </c>
      <c r="N105" s="27" t="s">
        <v>1030</v>
      </c>
      <c r="O105" s="27" t="s">
        <v>8</v>
      </c>
      <c r="P105" s="27">
        <v>25</v>
      </c>
      <c r="Q105" s="27" t="s">
        <v>11</v>
      </c>
      <c r="R105" s="27" t="s">
        <v>109</v>
      </c>
      <c r="S105" s="27"/>
      <c r="T105" s="27"/>
      <c r="U105" s="27"/>
      <c r="V105" s="27"/>
      <c r="W105" s="12" t="str">
        <f>_xlfn.IFNA(VLOOKUP(X105,Municipis!$A$2:$B$118,2,FALSE),"Pendent")</f>
        <v>Camarasa, Les Avellanes i Santa Linya, Àger, Vilanova de Meià</v>
      </c>
      <c r="X105" s="12" t="str" cm="1">
        <f t="array" ref="X105">_xlfn.IFNA(_xlfn.IFS(R105&lt;&gt;0,R105,S105&lt;&gt;0,S105,U105&lt;&gt;0,U105,V105&lt;&gt;0,V105),"Pendent")</f>
        <v>ZPC NP-09 - Embassament de Camarasa - CIP</v>
      </c>
    </row>
    <row r="106" spans="3:24" ht="15" customHeight="1" x14ac:dyDescent="0.3">
      <c r="C106" s="17" t="s">
        <v>450</v>
      </c>
      <c r="D106" s="16" t="s">
        <v>1603</v>
      </c>
      <c r="E106" s="12" t="e" cm="1" vm="1">
        <f t="array" ref="E106">_xlfn.IFNA(_xlfn.IFS(X106&lt;&gt;"Pendent",SOCIETATS!$N$8),SOCIETATS!$N$9)</f>
        <v>#VALUE!</v>
      </c>
      <c r="F106" s="26" t="e" cm="1" vm="1">
        <f t="array" ref="F106">_xlfn.IFNA(_xlfn.IFS(G106&lt;&gt;G107,SOCIETATS!$N$8,J106&lt;&gt;J107,SOCIETATS!$N$8),SOCIETATS!$N$9)</f>
        <v>#VALUE!</v>
      </c>
      <c r="G106" s="23" t="str" cm="1">
        <f t="array" ref="G106">_xlfn.IFNA(_xlfn.IFS(R106&lt;&gt;0,R106,S106&lt;&gt;0,S106,U106&lt;&gt;0,U106,V106&lt;&gt;0,V106),"FALTAN DATOS DE ESCENARIO")</f>
        <v xml:space="preserve">ZPC NR-09 - Embassament de Canelles - CIP </v>
      </c>
      <c r="H106" s="255" t="str">
        <f t="shared" si="5"/>
        <v>NO</v>
      </c>
      <c r="I106" s="255" t="str">
        <f>IF(L106&gt;J106,"SI","NO")</f>
        <v>NO</v>
      </c>
      <c r="J106" s="94">
        <v>45213</v>
      </c>
      <c r="K106" s="95">
        <v>0.33333333333333298</v>
      </c>
      <c r="L106" s="94">
        <v>45213</v>
      </c>
      <c r="M106" s="95">
        <v>0.75</v>
      </c>
      <c r="N106" s="27" t="s">
        <v>1028</v>
      </c>
      <c r="O106" s="27" t="s">
        <v>8</v>
      </c>
      <c r="P106" s="27">
        <v>50</v>
      </c>
      <c r="Q106" s="27" t="s">
        <v>11</v>
      </c>
      <c r="R106" s="27" t="s">
        <v>112</v>
      </c>
      <c r="S106" s="27"/>
      <c r="T106" s="27"/>
      <c r="U106" s="27"/>
      <c r="V106" s="27"/>
      <c r="W106" s="12" t="str">
        <f>_xlfn.IFNA(VLOOKUP(X106,Municipis!$A$2:$B$118,2,FALSE),"Pendent")</f>
        <v>Ivars de Noguera, Os de Balaguer, Ager</v>
      </c>
      <c r="X106" s="12" t="str" cm="1">
        <f t="array" ref="X106">_xlfn.IFNA(_xlfn.IFS(R106&lt;&gt;0,R106,S106&lt;&gt;0,S106,U106&lt;&gt;0,U106,V106&lt;&gt;0,V106),"Pendent")</f>
        <v xml:space="preserve">ZPC NR-09 - Embassament de Canelles - CIP </v>
      </c>
    </row>
    <row r="107" spans="3:24" ht="15" customHeight="1" x14ac:dyDescent="0.3">
      <c r="C107" s="17" t="s">
        <v>450</v>
      </c>
      <c r="D107" s="16" t="s">
        <v>1603</v>
      </c>
      <c r="E107" s="12" t="e" cm="1" vm="1">
        <f t="array" ref="E107">_xlfn.IFNA(_xlfn.IFS(X107&lt;&gt;"Pendent",SOCIETATS!$N$8),SOCIETATS!$N$9)</f>
        <v>#VALUE!</v>
      </c>
      <c r="F107" s="26" t="e" cm="1" vm="1">
        <f t="array" ref="F107">_xlfn.IFNA(_xlfn.IFS(G107&lt;&gt;G108,SOCIETATS!$N$8,J107&lt;&gt;J108,SOCIETATS!$N$8),SOCIETATS!$N$9)</f>
        <v>#VALUE!</v>
      </c>
      <c r="G107" s="23" t="str" cm="1">
        <f t="array" ref="G107">_xlfn.IFNA(_xlfn.IFS(R107&lt;&gt;0,R107,S107&lt;&gt;0,S107,U107&lt;&gt;0,U107,V107&lt;&gt;0,V107),"FALTAN DATOS DE ESCENARIO")</f>
        <v xml:space="preserve">ZPC NR-09 - Embassament de Canelles - CIP </v>
      </c>
      <c r="H107" s="255" t="str">
        <f t="shared" si="5"/>
        <v>NO</v>
      </c>
      <c r="I107" s="255" t="str">
        <f>IF(L107&gt;J107,"SI","NO")</f>
        <v>NO</v>
      </c>
      <c r="J107" s="94">
        <v>45214</v>
      </c>
      <c r="K107" s="95">
        <v>0.33333333333333298</v>
      </c>
      <c r="L107" s="94">
        <v>45214</v>
      </c>
      <c r="M107" s="95">
        <v>0.75</v>
      </c>
      <c r="N107" s="27" t="s">
        <v>1028</v>
      </c>
      <c r="O107" s="27" t="s">
        <v>8</v>
      </c>
      <c r="P107" s="27">
        <v>50</v>
      </c>
      <c r="Q107" s="27" t="s">
        <v>11</v>
      </c>
      <c r="R107" s="27" t="s">
        <v>112</v>
      </c>
      <c r="S107" s="27"/>
      <c r="T107" s="27"/>
      <c r="U107" s="27"/>
      <c r="V107" s="27"/>
      <c r="W107" s="12" t="str">
        <f>_xlfn.IFNA(VLOOKUP(X107,Municipis!$A$2:$B$118,2,FALSE),"Pendent")</f>
        <v>Ivars de Noguera, Os de Balaguer, Ager</v>
      </c>
      <c r="X107" s="12" t="str" cm="1">
        <f t="array" ref="X107">_xlfn.IFNA(_xlfn.IFS(R107&lt;&gt;0,R107,S107&lt;&gt;0,S107,U107&lt;&gt;0,U107,V107&lt;&gt;0,V107),"Pendent")</f>
        <v xml:space="preserve">ZPC NR-09 - Embassament de Canelles - CIP </v>
      </c>
    </row>
    <row r="108" spans="3:24" ht="15" customHeight="1" x14ac:dyDescent="0.3">
      <c r="C108" s="17" t="s">
        <v>450</v>
      </c>
      <c r="D108" s="16" t="s">
        <v>1009</v>
      </c>
      <c r="E108" s="12" t="e" cm="1" vm="1">
        <f t="array" ref="E108">_xlfn.IFNA(_xlfn.IFS(X108&lt;&gt;"Pendent",SOCIETATS!$N$8),SOCIETATS!$N$9)</f>
        <v>#VALUE!</v>
      </c>
      <c r="F108" s="26" t="e" cm="1" vm="1">
        <f t="array" ref="F108">_xlfn.IFNA(_xlfn.IFS(G108&lt;&gt;G109,SOCIETATS!$N$8,J108&lt;&gt;J109,SOCIETATS!$N$8),SOCIETATS!$N$9)</f>
        <v>#VALUE!</v>
      </c>
      <c r="G108" s="23" t="str" cm="1">
        <f t="array" ref="G108">_xlfn.IFNA(_xlfn.IFS(R108&lt;&gt;0,R108,S108&lt;&gt;0,S108,U108&lt;&gt;0,U108,V108&lt;&gt;0,V108),"FALTAN DATOS DE ESCENARIO")</f>
        <v xml:space="preserve">ZPC EB-01 - Embassaments de Riba-roja i de Flix - CIP </v>
      </c>
      <c r="H108" s="255" t="str">
        <f t="shared" si="5"/>
        <v>NO</v>
      </c>
      <c r="I108" s="255" t="str">
        <f>IF(L108&gt;J108,"SI","NO")</f>
        <v>NO</v>
      </c>
      <c r="J108" s="94">
        <v>45221</v>
      </c>
      <c r="K108" s="95">
        <v>0.33333333333333298</v>
      </c>
      <c r="L108" s="94">
        <v>45221</v>
      </c>
      <c r="M108" s="95">
        <v>0.75</v>
      </c>
      <c r="N108" s="27" t="s">
        <v>1009</v>
      </c>
      <c r="O108" s="27" t="s">
        <v>8</v>
      </c>
      <c r="P108" s="27">
        <v>25</v>
      </c>
      <c r="Q108" s="27" t="s">
        <v>11</v>
      </c>
      <c r="R108" s="27" t="s">
        <v>72</v>
      </c>
      <c r="S108" s="27"/>
      <c r="T108" s="27"/>
      <c r="U108" s="27"/>
      <c r="V108" s="27"/>
      <c r="W108" s="12" t="str">
        <f>_xlfn.IFNA(VLOOKUP(X108,Municipis!$A$2:$B$118,2,FALSE),"Pendent")</f>
        <v>La Granja d'Escarp, La Pobla de Massaluca, Flix, Riba-roja d'Ebre</v>
      </c>
      <c r="X108" s="12" t="str" cm="1">
        <f t="array" ref="X108">_xlfn.IFNA(_xlfn.IFS(R108&lt;&gt;0,R108,S108&lt;&gt;0,S108,U108&lt;&gt;0,U108,V108&lt;&gt;0,V108),"Pendent")</f>
        <v xml:space="preserve">ZPC EB-01 - Embassaments de Riba-roja i de Flix - CIP </v>
      </c>
    </row>
    <row r="109" spans="3:24" ht="15" customHeight="1" x14ac:dyDescent="0.3">
      <c r="C109" s="17" t="s">
        <v>450</v>
      </c>
      <c r="D109" s="16" t="s">
        <v>1606</v>
      </c>
      <c r="E109" s="12" t="e" cm="1" vm="1">
        <f t="array" ref="E109">_xlfn.IFNA(_xlfn.IFS(X109&lt;&gt;"Pendent",SOCIETATS!$N$8),SOCIETATS!$N$9)</f>
        <v>#VALUE!</v>
      </c>
      <c r="F109" s="26" t="e" cm="1" vm="1">
        <f t="array" ref="F109">_xlfn.IFNA(_xlfn.IFS(G109&lt;&gt;G110,SOCIETATS!$N$8,J109&lt;&gt;J110,SOCIETATS!$N$8),SOCIETATS!$N$9)</f>
        <v>#VALUE!</v>
      </c>
      <c r="G109" s="23" t="str" cm="1">
        <f t="array" ref="G109">_xlfn.IFNA(_xlfn.IFS(R109&lt;&gt;0,R109,S109&lt;&gt;0,S109,U109&lt;&gt;0,U109,V109&lt;&gt;0,V109),"FALTAN DATOS DE ESCENARIO")</f>
        <v>ZPC NP-09 - Embassament de Camarasa - CIP</v>
      </c>
      <c r="H109" s="255" t="str">
        <f t="shared" si="5"/>
        <v>NO</v>
      </c>
      <c r="I109" s="255" t="str">
        <f>IF(K109&gt;J109,"SI","NO")</f>
        <v>NO</v>
      </c>
      <c r="J109" s="94">
        <v>45228</v>
      </c>
      <c r="K109" s="95">
        <v>0.33333333333333298</v>
      </c>
      <c r="L109" s="94">
        <v>45228</v>
      </c>
      <c r="M109" s="95">
        <v>0.75</v>
      </c>
      <c r="N109" s="27" t="s">
        <v>1028</v>
      </c>
      <c r="O109" s="27" t="s">
        <v>10</v>
      </c>
      <c r="P109" s="27">
        <v>50</v>
      </c>
      <c r="Q109" s="27" t="s">
        <v>11</v>
      </c>
      <c r="R109" s="27" t="s">
        <v>109</v>
      </c>
      <c r="S109" s="27"/>
      <c r="T109" s="27"/>
      <c r="U109" s="27"/>
      <c r="V109" s="27"/>
      <c r="W109" s="12" t="str">
        <f>_xlfn.IFNA(VLOOKUP(X109,Municipis!$A$2:$B$118,2,FALSE),"Pendent")</f>
        <v>Camarasa, Les Avellanes i Santa Linya, Àger, Vilanova de Meià</v>
      </c>
      <c r="X109" s="12" t="str" cm="1">
        <f t="array" ref="X109">_xlfn.IFNA(_xlfn.IFS(R109&lt;&gt;0,R109,S109&lt;&gt;0,S109,U109&lt;&gt;0,U109,V109&lt;&gt;0,V109),"Pendent")</f>
        <v>ZPC NP-09 - Embassament de Camarasa - CIP</v>
      </c>
    </row>
    <row r="110" spans="3:24" ht="15" customHeight="1" x14ac:dyDescent="0.3">
      <c r="C110" s="17" t="s">
        <v>450</v>
      </c>
      <c r="D110" s="16" t="s">
        <v>1484</v>
      </c>
      <c r="E110" s="12" t="e" cm="1" vm="1">
        <f t="array" ref="E110">_xlfn.IFNA(_xlfn.IFS(X110&lt;&gt;"Pendent",SOCIETATS!$N$8),SOCIETATS!$N$9)</f>
        <v>#VALUE!</v>
      </c>
      <c r="F110" s="26" t="e" cm="1" vm="1">
        <f t="array" ref="F110">_xlfn.IFNA(_xlfn.IFS(G110&lt;&gt;G111,SOCIETATS!$N$8,J110&lt;&gt;J111,SOCIETATS!$N$8),SOCIETATS!$N$9)</f>
        <v>#VALUE!</v>
      </c>
      <c r="G110" s="23" t="str" cm="1">
        <f t="array" ref="G110">_xlfn.IFNA(_xlfn.IFS(R110&lt;&gt;0,R110,S110&lt;&gt;0,S110,U110&lt;&gt;0,U110,V110&lt;&gt;0,V110),"FALTAN DATOS DE ESCENARIO")</f>
        <v xml:space="preserve">ZLLSM-EB-01 - l'Ebre </v>
      </c>
      <c r="H110" s="255" t="str">
        <f t="shared" si="5"/>
        <v>NO</v>
      </c>
      <c r="I110" s="255" t="str">
        <f>IF(K110&gt;J110,"SI","NO")</f>
        <v>NO</v>
      </c>
      <c r="J110" s="94">
        <v>45241</v>
      </c>
      <c r="K110" s="95">
        <v>0.33333333333333298</v>
      </c>
      <c r="L110" s="94">
        <v>45241</v>
      </c>
      <c r="M110" s="95">
        <v>0.75</v>
      </c>
      <c r="N110" s="27" t="s">
        <v>1009</v>
      </c>
      <c r="O110" s="27" t="s">
        <v>8</v>
      </c>
      <c r="P110" s="27">
        <v>50</v>
      </c>
      <c r="Q110" s="27" t="s">
        <v>11</v>
      </c>
      <c r="R110" s="27"/>
      <c r="S110" s="27"/>
      <c r="T110" s="27"/>
      <c r="U110" s="27" t="s">
        <v>40</v>
      </c>
      <c r="V110" s="27"/>
      <c r="W110" s="12" t="str">
        <f>_xlfn.IFNA(VLOOKUP(X110,Municipis!$A$2:$B$118,2,FALSE),"Pendent")</f>
        <v>Flix, Ascó, Móra d'Ebre, Tortosa, Amposta, Deltebre</v>
      </c>
      <c r="X110" s="12" t="str" cm="1">
        <f t="array" ref="X110">_xlfn.IFNA(_xlfn.IFS(R110&lt;&gt;0,R110,S110&lt;&gt;0,S110,U110&lt;&gt;0,U110,V110&lt;&gt;0,V110),"Pendent")</f>
        <v xml:space="preserve">ZLLSM-EB-01 - l'Ebre </v>
      </c>
    </row>
    <row r="111" spans="3:24" ht="15" customHeight="1" x14ac:dyDescent="0.3">
      <c r="C111" s="17" t="s">
        <v>450</v>
      </c>
      <c r="D111" s="16" t="s">
        <v>1604</v>
      </c>
      <c r="E111" s="12" t="e" cm="1" vm="1">
        <f t="array" ref="E111">_xlfn.IFNA(_xlfn.IFS(X111&lt;&gt;"Pendent",SOCIETATS!$N$8),SOCIETATS!$N$9)</f>
        <v>#VALUE!</v>
      </c>
      <c r="F111" s="26" t="e" cm="1" vm="1">
        <f t="array" ref="F111">_xlfn.IFNA(_xlfn.IFS(G111&lt;&gt;G112,SOCIETATS!$N$8,J111&lt;&gt;J112,SOCIETATS!$N$8),SOCIETATS!$N$9)</f>
        <v>#VALUE!</v>
      </c>
      <c r="G111" s="23" t="str" cm="1">
        <f t="array" ref="G111">_xlfn.IFNA(_xlfn.IFS(R111&lt;&gt;0,R111,S111&lt;&gt;0,S111,U111&lt;&gt;0,U111,V111&lt;&gt;0,V111),"FALTAN DATOS DE ESCENARIO")</f>
        <v>ZPC NP-09 - Embassament de Camarasa - CIP</v>
      </c>
      <c r="H111" s="255" t="str">
        <f t="shared" si="5"/>
        <v>NO</v>
      </c>
      <c r="I111" s="255" t="str">
        <f>IF(L111&gt;J111,"SI","NO")</f>
        <v>NO</v>
      </c>
      <c r="J111" s="94">
        <v>45242</v>
      </c>
      <c r="K111" s="95">
        <v>0.33333333333333298</v>
      </c>
      <c r="L111" s="94">
        <v>45242</v>
      </c>
      <c r="M111" s="95">
        <v>0.75</v>
      </c>
      <c r="N111" s="27" t="s">
        <v>1030</v>
      </c>
      <c r="O111" s="27" t="s">
        <v>8</v>
      </c>
      <c r="P111" s="27">
        <v>25</v>
      </c>
      <c r="Q111" s="27" t="s">
        <v>11</v>
      </c>
      <c r="R111" s="27" t="s">
        <v>109</v>
      </c>
      <c r="S111" s="27"/>
      <c r="T111" s="27"/>
      <c r="U111" s="27"/>
      <c r="V111" s="27"/>
      <c r="W111" s="12" t="str">
        <f>_xlfn.IFNA(VLOOKUP(X111,Municipis!$A$2:$B$118,2,FALSE),"Pendent")</f>
        <v>Camarasa, Les Avellanes i Santa Linya, Àger, Vilanova de Meià</v>
      </c>
      <c r="X111" s="12" t="str" cm="1">
        <f t="array" ref="X111">_xlfn.IFNA(_xlfn.IFS(R111&lt;&gt;0,R111,S111&lt;&gt;0,S111,U111&lt;&gt;0,U111,V111&lt;&gt;0,V111),"Pendent")</f>
        <v>ZPC NP-09 - Embassament de Camarasa - CIP</v>
      </c>
    </row>
    <row r="112" spans="3:24" ht="15" customHeight="1" x14ac:dyDescent="0.3">
      <c r="C112" s="17" t="s">
        <v>450</v>
      </c>
      <c r="D112" s="16" t="s">
        <v>1603</v>
      </c>
      <c r="E112" s="12" t="e" cm="1" vm="1">
        <f t="array" ref="E112">_xlfn.IFNA(_xlfn.IFS(X112&lt;&gt;"Pendent",SOCIETATS!$N$8),SOCIETATS!$N$9)</f>
        <v>#VALUE!</v>
      </c>
      <c r="F112" s="26" t="e" cm="1" vm="1">
        <f t="array" ref="F112">_xlfn.IFNA(_xlfn.IFS(G112&lt;&gt;G113,SOCIETATS!$N$8,J112&lt;&gt;J113,SOCIETATS!$N$8),SOCIETATS!$N$9)</f>
        <v>#VALUE!</v>
      </c>
      <c r="G112" s="23" t="str" cm="1">
        <f t="array" ref="G112">_xlfn.IFNA(_xlfn.IFS(R112&lt;&gt;0,R112,S112&lt;&gt;0,S112,U112&lt;&gt;0,U112,V112&lt;&gt;0,V112),"FALTAN DATOS DE ESCENARIO")</f>
        <v>ZPC NP-09 - Embassament de Camarasa - CIP</v>
      </c>
      <c r="H112" s="255" t="str">
        <f t="shared" si="5"/>
        <v>NO</v>
      </c>
      <c r="I112" s="255" t="str">
        <f>IF(L112&gt;J112,"SI","NO")</f>
        <v>NO</v>
      </c>
      <c r="J112" s="94">
        <v>45248</v>
      </c>
      <c r="K112" s="95">
        <v>0.33333333333333298</v>
      </c>
      <c r="L112" s="94">
        <v>45248</v>
      </c>
      <c r="M112" s="95">
        <v>0.75</v>
      </c>
      <c r="N112" s="27" t="s">
        <v>1028</v>
      </c>
      <c r="O112" s="27" t="s">
        <v>8</v>
      </c>
      <c r="P112" s="27">
        <v>50</v>
      </c>
      <c r="Q112" s="27" t="s">
        <v>11</v>
      </c>
      <c r="R112" s="27" t="s">
        <v>109</v>
      </c>
      <c r="S112" s="27"/>
      <c r="T112" s="27"/>
      <c r="U112" s="27"/>
      <c r="V112" s="27"/>
      <c r="W112" s="12" t="str">
        <f>_xlfn.IFNA(VLOOKUP(X112,Municipis!$A$2:$B$118,2,FALSE),"Pendent")</f>
        <v>Camarasa, Les Avellanes i Santa Linya, Àger, Vilanova de Meià</v>
      </c>
      <c r="X112" s="12" t="str" cm="1">
        <f t="array" ref="X112">_xlfn.IFNA(_xlfn.IFS(R112&lt;&gt;0,R112,S112&lt;&gt;0,S112,U112&lt;&gt;0,U112,V112&lt;&gt;0,V112),"Pendent")</f>
        <v>ZPC NP-09 - Embassament de Camarasa - CIP</v>
      </c>
    </row>
    <row r="113" spans="1:27" ht="15" customHeight="1" x14ac:dyDescent="0.3">
      <c r="C113" s="17" t="s">
        <v>450</v>
      </c>
      <c r="D113" s="16" t="s">
        <v>1603</v>
      </c>
      <c r="E113" s="12" t="e" cm="1" vm="1">
        <f t="array" ref="E113">_xlfn.IFNA(_xlfn.IFS(X113&lt;&gt;"Pendent",SOCIETATS!$N$8),SOCIETATS!$N$9)</f>
        <v>#VALUE!</v>
      </c>
      <c r="F113" s="26" t="e" cm="1" vm="1">
        <f t="array" ref="F113">_xlfn.IFNA(_xlfn.IFS(G113&lt;&gt;G114,SOCIETATS!$N$8,J113&lt;&gt;J114,SOCIETATS!$N$8),SOCIETATS!$N$9)</f>
        <v>#VALUE!</v>
      </c>
      <c r="G113" s="23" t="str" cm="1">
        <f t="array" ref="G113">_xlfn.IFNA(_xlfn.IFS(R113&lt;&gt;0,R113,S113&lt;&gt;0,S113,U113&lt;&gt;0,U113,V113&lt;&gt;0,V113),"FALTAN DATOS DE ESCENARIO")</f>
        <v>ZPC NP-09 - Embassament de Camarasa - CIP</v>
      </c>
      <c r="H113" s="255" t="str">
        <f t="shared" si="5"/>
        <v>NO</v>
      </c>
      <c r="I113" s="255" t="str">
        <f>IF(L113&gt;J113,"SI","NO")</f>
        <v>NO</v>
      </c>
      <c r="J113" s="94">
        <v>45249</v>
      </c>
      <c r="K113" s="95">
        <v>0.33333333333333298</v>
      </c>
      <c r="L113" s="94">
        <v>45249</v>
      </c>
      <c r="M113" s="95">
        <v>0.75</v>
      </c>
      <c r="N113" s="27" t="s">
        <v>1028</v>
      </c>
      <c r="O113" s="27" t="s">
        <v>8</v>
      </c>
      <c r="P113" s="27">
        <v>50</v>
      </c>
      <c r="Q113" s="27" t="s">
        <v>11</v>
      </c>
      <c r="R113" s="27" t="s">
        <v>109</v>
      </c>
      <c r="S113" s="27"/>
      <c r="T113" s="27"/>
      <c r="U113" s="27"/>
      <c r="V113" s="27"/>
      <c r="W113" s="12" t="str">
        <f>_xlfn.IFNA(VLOOKUP(X113,Municipis!$A$2:$B$118,2,FALSE),"Pendent")</f>
        <v>Camarasa, Les Avellanes i Santa Linya, Àger, Vilanova de Meià</v>
      </c>
      <c r="X113" s="12" t="str" cm="1">
        <f t="array" ref="X113">_xlfn.IFNA(_xlfn.IFS(R113&lt;&gt;0,R113,S113&lt;&gt;0,S113,U113&lt;&gt;0,U113,V113&lt;&gt;0,V113),"Pendent")</f>
        <v>ZPC NP-09 - Embassament de Camarasa - CIP</v>
      </c>
    </row>
    <row r="114" spans="1:27" ht="15" customHeight="1" x14ac:dyDescent="0.3">
      <c r="C114" s="17" t="s">
        <v>450</v>
      </c>
      <c r="D114" s="16" t="s">
        <v>1485</v>
      </c>
      <c r="E114" s="12" t="e" cm="1" vm="1">
        <f t="array" ref="E114">_xlfn.IFNA(_xlfn.IFS(X114&lt;&gt;"Pendent",SOCIETATS!$N$8),SOCIETATS!$N$9)</f>
        <v>#VALUE!</v>
      </c>
      <c r="F114" s="26" t="e" cm="1" vm="1">
        <f t="array" ref="F114">_xlfn.IFNA(_xlfn.IFS(G114&lt;&gt;G115,SOCIETATS!$N$8,J114&lt;&gt;J115,SOCIETATS!$N$8),SOCIETATS!$N$9)</f>
        <v>#VALUE!</v>
      </c>
      <c r="G114" s="23" t="str" cm="1">
        <f t="array" ref="G114">_xlfn.IFNA(_xlfn.IFS(R114&lt;&gt;0,R114,S114&lt;&gt;0,S114,U114&lt;&gt;0,U114,V114&lt;&gt;0,V114),"FALTAN DATOS DE ESCENARIO")</f>
        <v xml:space="preserve">ZPC EB-01 - Embassaments de Riba-roja i de Flix - CIP </v>
      </c>
      <c r="H114" s="255" t="str">
        <f t="shared" si="5"/>
        <v>NO</v>
      </c>
      <c r="I114" s="255" t="str">
        <f>IF(K114&gt;J114,"SI","NO")</f>
        <v>NO</v>
      </c>
      <c r="J114" s="94">
        <v>45255</v>
      </c>
      <c r="K114" s="95">
        <v>0.33333333333333298</v>
      </c>
      <c r="L114" s="94">
        <v>45255</v>
      </c>
      <c r="M114" s="95">
        <v>0.75</v>
      </c>
      <c r="N114" s="27" t="s">
        <v>1009</v>
      </c>
      <c r="O114" s="27" t="s">
        <v>10</v>
      </c>
      <c r="P114" s="27">
        <v>50</v>
      </c>
      <c r="Q114" s="27" t="s">
        <v>11</v>
      </c>
      <c r="R114" s="27" t="s">
        <v>72</v>
      </c>
      <c r="S114" s="27"/>
      <c r="T114" s="27"/>
      <c r="U114" s="27"/>
      <c r="V114" s="27"/>
      <c r="W114" s="12" t="str">
        <f>_xlfn.IFNA(VLOOKUP(X114,Municipis!$A$2:$B$118,2,FALSE),"Pendent")</f>
        <v>La Granja d'Escarp, La Pobla de Massaluca, Flix, Riba-roja d'Ebre</v>
      </c>
      <c r="X114" s="12" t="str" cm="1">
        <f t="array" ref="X114">_xlfn.IFNA(_xlfn.IFS(R114&lt;&gt;0,R114,S114&lt;&gt;0,S114,U114&lt;&gt;0,U114,V114&lt;&gt;0,V114),"Pendent")</f>
        <v xml:space="preserve">ZPC EB-01 - Embassaments de Riba-roja i de Flix - CIP </v>
      </c>
    </row>
    <row r="115" spans="1:27" ht="15" customHeight="1" x14ac:dyDescent="0.3">
      <c r="C115" s="17" t="s">
        <v>450</v>
      </c>
      <c r="D115" s="16" t="s">
        <v>1486</v>
      </c>
      <c r="E115" s="12" t="e" cm="1" vm="1">
        <f t="array" ref="E115">_xlfn.IFNA(_xlfn.IFS(X115&lt;&gt;"Pendent",SOCIETATS!$N$8),SOCIETATS!$N$9)</f>
        <v>#VALUE!</v>
      </c>
      <c r="F115" s="26" t="e" cm="1" vm="1">
        <f t="array" ref="F115">_xlfn.IFNA(_xlfn.IFS(G115&lt;&gt;G116,SOCIETATS!$N$8,J115&lt;&gt;J116,SOCIETATS!$N$8),SOCIETATS!$N$9)</f>
        <v>#VALUE!</v>
      </c>
      <c r="G115" s="23" t="str" cm="1">
        <f t="array" ref="G115">_xlfn.IFNA(_xlfn.IFS(R115&lt;&gt;0,R115,S115&lt;&gt;0,S115,U115&lt;&gt;0,U115,V115&lt;&gt;0,V115),"FALTAN DATOS DE ESCENARIO")</f>
        <v xml:space="preserve">ZPC NR-10 - Embassament de Santa Anna - CIP </v>
      </c>
      <c r="H115" s="255" t="str">
        <f t="shared" si="5"/>
        <v>NO</v>
      </c>
      <c r="I115" s="255" t="str">
        <f>IF(K115&gt;J115,"SI","NO")</f>
        <v>NO</v>
      </c>
      <c r="J115" s="94">
        <v>45263</v>
      </c>
      <c r="K115" s="95">
        <v>0.33333333333333298</v>
      </c>
      <c r="L115" s="94">
        <v>45263</v>
      </c>
      <c r="M115" s="95">
        <v>0.75</v>
      </c>
      <c r="N115" s="27" t="s">
        <v>1009</v>
      </c>
      <c r="O115" s="27" t="s">
        <v>10</v>
      </c>
      <c r="P115" s="27">
        <v>50</v>
      </c>
      <c r="Q115" s="27" t="s">
        <v>11</v>
      </c>
      <c r="R115" s="27" t="s">
        <v>113</v>
      </c>
      <c r="S115" s="27"/>
      <c r="T115" s="27"/>
      <c r="U115" s="27"/>
      <c r="V115" s="27"/>
      <c r="W115" s="12" t="str">
        <f>_xlfn.IFNA(VLOOKUP(X115,Municipis!$A$2:$B$118,2,FALSE),"Pendent")</f>
        <v>Alfarràs, Almenar, Ivars de Noguera, Algerri, Albesa, Alguaire, La Portella</v>
      </c>
      <c r="X115" s="12" t="str" cm="1">
        <f t="array" ref="X115">_xlfn.IFNA(_xlfn.IFS(R115&lt;&gt;0,R115,S115&lt;&gt;0,S115,U115&lt;&gt;0,U115,V115&lt;&gt;0,V115),"Pendent")</f>
        <v xml:space="preserve">ZPC NR-10 - Embassament de Santa Anna - CIP </v>
      </c>
    </row>
    <row r="116" spans="1:27" ht="15" customHeight="1" x14ac:dyDescent="0.3">
      <c r="A116" s="12">
        <v>41</v>
      </c>
      <c r="C116" s="17" t="s">
        <v>436</v>
      </c>
      <c r="D116" s="41" t="s">
        <v>1308</v>
      </c>
      <c r="E116" s="12" t="e" cm="1" vm="1">
        <f t="array" ref="E116">_xlfn.IFNA(_xlfn.IFS(X116&lt;&gt;"Pendent",SOCIETATS!$N$8),SOCIETATS!$N$9)</f>
        <v>#VALUE!</v>
      </c>
      <c r="F116" s="26" t="e" cm="1" vm="1">
        <f t="array" ref="F116">_xlfn.IFNA(_xlfn.IFS(G116&lt;&gt;G117,SOCIETATS!$N$8,J116&lt;&gt;J117,SOCIETATS!$N$8),SOCIETATS!$N$9)</f>
        <v>#VALUE!</v>
      </c>
      <c r="G116" s="23" t="str" cm="1">
        <f t="array" ref="G116">_xlfn.IFNA(_xlfn.IFS(R116&lt;&gt;0,R116,S116&lt;&gt;0,S116,U116&lt;&gt;0,U116,V116&lt;&gt;0,V116),"FALTAN DATOS DE ESCENARIO")</f>
        <v xml:space="preserve">ZPC TE-11 - Ter - Sant Quirze de Besora - CIP </v>
      </c>
      <c r="H116" s="255" t="str">
        <f t="shared" si="5"/>
        <v>NO</v>
      </c>
      <c r="I116" s="255" t="s">
        <v>1545</v>
      </c>
      <c r="J116" s="304">
        <v>45032</v>
      </c>
      <c r="K116" s="305">
        <v>0.33333333333333298</v>
      </c>
      <c r="L116" s="304">
        <v>45032</v>
      </c>
      <c r="M116" s="305">
        <v>0.54166666666666696</v>
      </c>
      <c r="N116" s="307" t="s">
        <v>12</v>
      </c>
      <c r="O116" s="307" t="s">
        <v>8</v>
      </c>
      <c r="P116" s="307">
        <v>18</v>
      </c>
      <c r="Q116" s="307" t="s">
        <v>11</v>
      </c>
      <c r="R116" s="307" t="s">
        <v>132</v>
      </c>
      <c r="S116" s="307"/>
      <c r="T116" s="307"/>
      <c r="U116" s="307"/>
      <c r="V116" s="42"/>
      <c r="W116" s="12" t="str">
        <f>_xlfn.IFNA(VLOOKUP(X116,Municipis!$A$2:$B$118,2,FALSE),"Pendent")</f>
        <v>Sant Quirze de Besora, Vilanova de Sau, Roda de Ter, Manlleu, Torelló</v>
      </c>
      <c r="X116" s="12" t="str" cm="1">
        <f t="array" ref="X116">_xlfn.IFNA(_xlfn.IFS(R116&lt;&gt;0,R116,S116&lt;&gt;0,S116,U116&lt;&gt;0,U116,V116&lt;&gt;0,V116),"Pendent")</f>
        <v xml:space="preserve">ZPC TE-11 - Ter - Sant Quirze de Besora - CIP </v>
      </c>
      <c r="Y116" s="23" t="str" cm="1">
        <f t="array" ref="Y116">_xlfn.IFNA(_xlfn.IFS(R116&lt;&gt;0,R116,S116&lt;&gt;0,S116,U116&lt;&gt;0,U116,V116&lt;&gt;0,V116),"FALTAN DATOS DE ESCENARIO")</f>
        <v xml:space="preserve">ZPC TE-11 - Ter - Sant Quirze de Besora - CIP </v>
      </c>
      <c r="Z116" s="92" t="str">
        <f t="shared" ref="Z116:Z123" si="6">IF(IFERROR(FIND("ZPC",X116)&gt;=1,0),"ZPC","ZLLSM")</f>
        <v>ZPC</v>
      </c>
      <c r="AA116" s="92" t="str">
        <f t="shared" ref="AA116:AA123" si="7">+IF(OR(U116="Festa Major",U116="Menors d'edat",U116="Federació",Z116="ZLLSM"),"Exempt","Taxa")</f>
        <v>Taxa</v>
      </c>
    </row>
    <row r="117" spans="1:27" ht="15" customHeight="1" x14ac:dyDescent="0.3">
      <c r="A117" s="12">
        <v>88</v>
      </c>
      <c r="C117" s="17" t="s">
        <v>436</v>
      </c>
      <c r="D117" s="41" t="s">
        <v>1308</v>
      </c>
      <c r="E117" s="12" t="e" cm="1" vm="1">
        <f t="array" ref="E117">_xlfn.IFNA(_xlfn.IFS(X117&lt;&gt;"Pendent",SOCIETATS!$N$8),SOCIETATS!$N$9)</f>
        <v>#VALUE!</v>
      </c>
      <c r="F117" s="26" t="e" cm="1" vm="1">
        <f t="array" ref="F117">_xlfn.IFNA(_xlfn.IFS(G117&lt;&gt;G118,SOCIETATS!$N$8,J117&lt;&gt;J118,SOCIETATS!$N$8),SOCIETATS!$N$9)</f>
        <v>#VALUE!</v>
      </c>
      <c r="G117" s="23" t="str" cm="1">
        <f t="array" ref="G117">_xlfn.IFNA(_xlfn.IFS(R117&lt;&gt;0,R117,S117&lt;&gt;0,S117,U117&lt;&gt;0,U117,V117&lt;&gt;0,V117),"FALTAN DATOS DE ESCENARIO")</f>
        <v xml:space="preserve">ZPC TE-11 - Ter - Sant Quirze de Besora - CIP </v>
      </c>
      <c r="H117" s="255" t="str">
        <f t="shared" si="5"/>
        <v>NO</v>
      </c>
      <c r="I117" s="255" t="s">
        <v>1545</v>
      </c>
      <c r="J117" s="304">
        <v>45053</v>
      </c>
      <c r="K117" s="305">
        <v>0.33333333333333298</v>
      </c>
      <c r="L117" s="304">
        <v>45053</v>
      </c>
      <c r="M117" s="305">
        <v>0.54166666666666696</v>
      </c>
      <c r="N117" s="307" t="s">
        <v>12</v>
      </c>
      <c r="O117" s="307" t="s">
        <v>8</v>
      </c>
      <c r="P117" s="307">
        <v>18</v>
      </c>
      <c r="Q117" s="307" t="s">
        <v>11</v>
      </c>
      <c r="R117" s="307" t="s">
        <v>132</v>
      </c>
      <c r="S117" s="307"/>
      <c r="T117" s="307"/>
      <c r="U117" s="307"/>
      <c r="V117" s="42"/>
      <c r="W117" s="12" t="str">
        <f>_xlfn.IFNA(VLOOKUP(X117,Municipis!$A$2:$B$118,2,FALSE),"Pendent")</f>
        <v>Sant Quirze de Besora, Vilanova de Sau, Roda de Ter, Manlleu, Torelló</v>
      </c>
      <c r="X117" s="12" t="str" cm="1">
        <f t="array" ref="X117">_xlfn.IFNA(_xlfn.IFS(R117&lt;&gt;0,R117,S117&lt;&gt;0,S117,U117&lt;&gt;0,U117,V117&lt;&gt;0,V117),"Pendent")</f>
        <v xml:space="preserve">ZPC TE-11 - Ter - Sant Quirze de Besora - CIP </v>
      </c>
      <c r="Y117" s="23" t="str" cm="1">
        <f t="array" ref="Y117">_xlfn.IFNA(_xlfn.IFS(R117&lt;&gt;0,R117,S117&lt;&gt;0,S117,U117&lt;&gt;0,U117,V117&lt;&gt;0,V117),"FALTAN DATOS DE ESCENARIO")</f>
        <v xml:space="preserve">ZPC TE-11 - Ter - Sant Quirze de Besora - CIP </v>
      </c>
      <c r="Z117" s="92" t="str">
        <f t="shared" si="6"/>
        <v>ZPC</v>
      </c>
      <c r="AA117" s="92" t="str">
        <f t="shared" si="7"/>
        <v>Taxa</v>
      </c>
    </row>
    <row r="118" spans="1:27" ht="15" customHeight="1" x14ac:dyDescent="0.3">
      <c r="A118" s="12">
        <v>163</v>
      </c>
      <c r="C118" s="17" t="s">
        <v>436</v>
      </c>
      <c r="D118" s="41" t="s">
        <v>1308</v>
      </c>
      <c r="E118" s="12" t="e" cm="1" vm="1">
        <f t="array" ref="E118">_xlfn.IFNA(_xlfn.IFS(X118&lt;&gt;"Pendent",SOCIETATS!$N$8),SOCIETATS!$N$9)</f>
        <v>#VALUE!</v>
      </c>
      <c r="F118" s="26" t="e" cm="1" vm="1">
        <f t="array" ref="F118">_xlfn.IFNA(_xlfn.IFS(G118&lt;&gt;G119,SOCIETATS!$N$8,J118&lt;&gt;J119,SOCIETATS!$N$8),SOCIETATS!$N$9)</f>
        <v>#VALUE!</v>
      </c>
      <c r="G118" s="23" t="str" cm="1">
        <f t="array" ref="G118">_xlfn.IFNA(_xlfn.IFS(R118&lt;&gt;0,R118,S118&lt;&gt;0,S118,U118&lt;&gt;0,U118,V118&lt;&gt;0,V118),"FALTAN DATOS DE ESCENARIO")</f>
        <v xml:space="preserve">ZPC TE-11 - Ter - Sant Quirze de Besora - CIP </v>
      </c>
      <c r="H118" s="255" t="str">
        <f t="shared" si="5"/>
        <v>NO</v>
      </c>
      <c r="I118" s="255" t="s">
        <v>1545</v>
      </c>
      <c r="J118" s="304">
        <v>45081</v>
      </c>
      <c r="K118" s="305">
        <v>0.33333333333333298</v>
      </c>
      <c r="L118" s="304">
        <v>45081</v>
      </c>
      <c r="M118" s="305">
        <v>0.54166666666666696</v>
      </c>
      <c r="N118" s="307" t="s">
        <v>12</v>
      </c>
      <c r="O118" s="307" t="s">
        <v>8</v>
      </c>
      <c r="P118" s="307">
        <v>19</v>
      </c>
      <c r="Q118" s="307" t="s">
        <v>11</v>
      </c>
      <c r="R118" s="307" t="s">
        <v>132</v>
      </c>
      <c r="S118" s="307"/>
      <c r="T118" s="307"/>
      <c r="U118" s="307"/>
      <c r="V118" s="42"/>
      <c r="W118" s="12" t="str">
        <f>_xlfn.IFNA(VLOOKUP(X118,Municipis!$A$2:$B$118,2,FALSE),"Pendent")</f>
        <v>Sant Quirze de Besora, Vilanova de Sau, Roda de Ter, Manlleu, Torelló</v>
      </c>
      <c r="X118" s="12" t="str" cm="1">
        <f t="array" ref="X118">_xlfn.IFNA(_xlfn.IFS(R118&lt;&gt;0,R118,S118&lt;&gt;0,S118,U118&lt;&gt;0,U118,V118&lt;&gt;0,V118),"Pendent")</f>
        <v xml:space="preserve">ZPC TE-11 - Ter - Sant Quirze de Besora - CIP </v>
      </c>
      <c r="Y118" s="23" t="str" cm="1">
        <f t="array" ref="Y118">_xlfn.IFNA(_xlfn.IFS(R118&lt;&gt;0,R118,S118&lt;&gt;0,S118,U118&lt;&gt;0,U118,V118&lt;&gt;0,V118),"FALTAN DATOS DE ESCENARIO")</f>
        <v xml:space="preserve">ZPC TE-11 - Ter - Sant Quirze de Besora - CIP </v>
      </c>
      <c r="Z118" s="92" t="str">
        <f t="shared" si="6"/>
        <v>ZPC</v>
      </c>
      <c r="AA118" s="92" t="str">
        <f t="shared" si="7"/>
        <v>Taxa</v>
      </c>
    </row>
    <row r="119" spans="1:27" ht="15" customHeight="1" x14ac:dyDescent="0.3">
      <c r="A119" s="12">
        <v>210</v>
      </c>
      <c r="C119" s="17" t="s">
        <v>436</v>
      </c>
      <c r="D119" s="41" t="s">
        <v>1309</v>
      </c>
      <c r="E119" s="12" t="e" cm="1" vm="1">
        <f t="array" ref="E119">_xlfn.IFNA(_xlfn.IFS(X119&lt;&gt;"Pendent",SOCIETATS!$N$8),SOCIETATS!$N$9)</f>
        <v>#VALUE!</v>
      </c>
      <c r="F119" s="26" t="e" cm="1" vm="1">
        <f t="array" ref="F119">_xlfn.IFNA(_xlfn.IFS(G119&lt;&gt;G120,SOCIETATS!$N$8,J119&lt;&gt;J120,SOCIETATS!$N$8),SOCIETATS!$N$9)</f>
        <v>#VALUE!</v>
      </c>
      <c r="G119" s="23" t="str" cm="1">
        <f t="array" ref="G119">_xlfn.IFNA(_xlfn.IFS(R119&lt;&gt;0,R119,S119&lt;&gt;0,S119,U119&lt;&gt;0,U119,V119&lt;&gt;0,V119),"FALTAN DATOS DE ESCENARIO")</f>
        <v xml:space="preserve">ZPC TE-11 - Ter - Sant Quirze de Besora - CIP </v>
      </c>
      <c r="H119" s="255" t="s">
        <v>1545</v>
      </c>
      <c r="I119" s="255" t="s">
        <v>1545</v>
      </c>
      <c r="J119" s="304">
        <v>45102</v>
      </c>
      <c r="K119" s="305">
        <v>0.33333333333333298</v>
      </c>
      <c r="L119" s="304">
        <v>153579</v>
      </c>
      <c r="M119" s="305">
        <v>0.54166666666666696</v>
      </c>
      <c r="N119" s="307" t="s">
        <v>12</v>
      </c>
      <c r="O119" s="307" t="s">
        <v>8</v>
      </c>
      <c r="P119" s="307">
        <v>19</v>
      </c>
      <c r="Q119" s="307" t="s">
        <v>11</v>
      </c>
      <c r="R119" s="307" t="s">
        <v>132</v>
      </c>
      <c r="S119" s="307"/>
      <c r="T119" s="307"/>
      <c r="U119" s="307"/>
      <c r="V119" s="42"/>
      <c r="W119" s="12" t="str">
        <f>_xlfn.IFNA(VLOOKUP(X119,Municipis!$A$2:$B$118,2,FALSE),"Pendent")</f>
        <v>Sant Quirze de Besora, Vilanova de Sau, Roda de Ter, Manlleu, Torelló</v>
      </c>
      <c r="X119" s="12" t="str" cm="1">
        <f t="array" ref="X119">_xlfn.IFNA(_xlfn.IFS(R119&lt;&gt;0,R119,S119&lt;&gt;0,S119,U119&lt;&gt;0,U119,V119&lt;&gt;0,V119),"Pendent")</f>
        <v xml:space="preserve">ZPC TE-11 - Ter - Sant Quirze de Besora - CIP </v>
      </c>
      <c r="Y119" s="23" t="str" cm="1">
        <f t="array" ref="Y119">_xlfn.IFNA(_xlfn.IFS(R119&lt;&gt;0,R119,S119&lt;&gt;0,S119,U119&lt;&gt;0,U119,V119&lt;&gt;0,V119),"FALTAN DATOS DE ESCENARIO")</f>
        <v xml:space="preserve">ZPC TE-11 - Ter - Sant Quirze de Besora - CIP </v>
      </c>
      <c r="Z119" s="92" t="str">
        <f t="shared" si="6"/>
        <v>ZPC</v>
      </c>
      <c r="AA119" s="92" t="str">
        <f t="shared" si="7"/>
        <v>Taxa</v>
      </c>
    </row>
    <row r="120" spans="1:27" ht="15" customHeight="1" x14ac:dyDescent="0.3">
      <c r="A120" s="12">
        <v>252</v>
      </c>
      <c r="C120" s="17" t="s">
        <v>436</v>
      </c>
      <c r="D120" s="41" t="s">
        <v>1308</v>
      </c>
      <c r="E120" s="12" t="e" cm="1" vm="1">
        <f t="array" ref="E120">_xlfn.IFNA(_xlfn.IFS(X120&lt;&gt;"Pendent",SOCIETATS!$N$8),SOCIETATS!$N$9)</f>
        <v>#VALUE!</v>
      </c>
      <c r="F120" s="26" t="e" cm="1" vm="1">
        <f t="array" ref="F120">_xlfn.IFNA(_xlfn.IFS(G120&lt;&gt;G121,SOCIETATS!$N$8,J120&lt;&gt;J121,SOCIETATS!$N$8),SOCIETATS!$N$9)</f>
        <v>#VALUE!</v>
      </c>
      <c r="G120" s="23" t="str" cm="1">
        <f t="array" ref="G120">_xlfn.IFNA(_xlfn.IFS(R120&lt;&gt;0,R120,S120&lt;&gt;0,S120,U120&lt;&gt;0,U120,V120&lt;&gt;0,V120),"FALTAN DATOS DE ESCENARIO")</f>
        <v xml:space="preserve">ZPC TE-11 - Ter - Sant Quirze de Besora - CIP </v>
      </c>
      <c r="H120" s="255" t="str">
        <f t="shared" ref="H120:H151" si="8">IF(L120&gt;J120,"SI","NO")</f>
        <v>NO</v>
      </c>
      <c r="I120" s="255" t="s">
        <v>1545</v>
      </c>
      <c r="J120" s="304">
        <v>45116</v>
      </c>
      <c r="K120" s="305">
        <v>0.33333333333333298</v>
      </c>
      <c r="L120" s="304">
        <v>45116</v>
      </c>
      <c r="M120" s="305">
        <v>0.54166666666666696</v>
      </c>
      <c r="N120" s="307" t="s">
        <v>12</v>
      </c>
      <c r="O120" s="307" t="s">
        <v>8</v>
      </c>
      <c r="P120" s="307">
        <v>18</v>
      </c>
      <c r="Q120" s="307" t="s">
        <v>11</v>
      </c>
      <c r="R120" s="307" t="s">
        <v>132</v>
      </c>
      <c r="S120" s="307"/>
      <c r="T120" s="307"/>
      <c r="U120" s="307"/>
      <c r="V120" s="42"/>
      <c r="W120" s="12" t="str">
        <f>_xlfn.IFNA(VLOOKUP(X120,Municipis!$A$2:$B$118,2,FALSE),"Pendent")</f>
        <v>Sant Quirze de Besora, Vilanova de Sau, Roda de Ter, Manlleu, Torelló</v>
      </c>
      <c r="X120" s="12" t="str" cm="1">
        <f t="array" ref="X120">_xlfn.IFNA(_xlfn.IFS(R120&lt;&gt;0,R120,S120&lt;&gt;0,S120,U120&lt;&gt;0,U120,V120&lt;&gt;0,V120),"Pendent")</f>
        <v xml:space="preserve">ZPC TE-11 - Ter - Sant Quirze de Besora - CIP </v>
      </c>
      <c r="Y120" s="23" t="str" cm="1">
        <f t="array" ref="Y120">_xlfn.IFNA(_xlfn.IFS(R120&lt;&gt;0,R120,S120&lt;&gt;0,S120,U120&lt;&gt;0,U120,V120&lt;&gt;0,V120),"FALTAN DATOS DE ESCENARIO")</f>
        <v xml:space="preserve">ZPC TE-11 - Ter - Sant Quirze de Besora - CIP </v>
      </c>
      <c r="Z120" s="92" t="str">
        <f t="shared" si="6"/>
        <v>ZPC</v>
      </c>
      <c r="AA120" s="92" t="str">
        <f t="shared" si="7"/>
        <v>Taxa</v>
      </c>
    </row>
    <row r="121" spans="1:27" ht="15" customHeight="1" x14ac:dyDescent="0.3">
      <c r="A121" s="12">
        <v>278</v>
      </c>
      <c r="C121" s="17" t="s">
        <v>436</v>
      </c>
      <c r="D121" s="41" t="s">
        <v>1310</v>
      </c>
      <c r="E121" s="12" t="e" cm="1" vm="1">
        <f t="array" ref="E121">_xlfn.IFNA(_xlfn.IFS(X121&lt;&gt;"Pendent",SOCIETATS!$N$8),SOCIETATS!$N$9)</f>
        <v>#VALUE!</v>
      </c>
      <c r="F121" s="26" t="e" cm="1" vm="1">
        <f t="array" ref="F121">_xlfn.IFNA(_xlfn.IFS(G121&lt;&gt;G122,SOCIETATS!$N$8,J121&lt;&gt;J122,SOCIETATS!$N$8),SOCIETATS!$N$9)</f>
        <v>#VALUE!</v>
      </c>
      <c r="G121" s="23" t="str" cm="1">
        <f t="array" ref="G121">_xlfn.IFNA(_xlfn.IFS(R121&lt;&gt;0,R121,S121&lt;&gt;0,S121,U121&lt;&gt;0,U121,V121&lt;&gt;0,V121),"FALTAN DATOS DE ESCENARIO")</f>
        <v xml:space="preserve">ZPC TE-11 - Ter - Sant Quirze de Besora - CIP </v>
      </c>
      <c r="H121" s="255" t="str">
        <f t="shared" si="8"/>
        <v>NO</v>
      </c>
      <c r="I121" s="255" t="s">
        <v>1545</v>
      </c>
      <c r="J121" s="304">
        <v>45129</v>
      </c>
      <c r="K121" s="305">
        <v>0.66666666666666696</v>
      </c>
      <c r="L121" s="304">
        <v>45129</v>
      </c>
      <c r="M121" s="305">
        <v>1</v>
      </c>
      <c r="N121" s="307" t="s">
        <v>12</v>
      </c>
      <c r="O121" s="307" t="s">
        <v>8</v>
      </c>
      <c r="P121" s="307">
        <v>18</v>
      </c>
      <c r="Q121" s="307" t="s">
        <v>11</v>
      </c>
      <c r="R121" s="307" t="s">
        <v>132</v>
      </c>
      <c r="S121" s="307"/>
      <c r="T121" s="307"/>
      <c r="U121" s="307"/>
      <c r="V121" s="42"/>
      <c r="W121" s="12" t="str">
        <f>_xlfn.IFNA(VLOOKUP(X121,Municipis!$A$2:$B$118,2,FALSE),"Pendent")</f>
        <v>Sant Quirze de Besora, Vilanova de Sau, Roda de Ter, Manlleu, Torelló</v>
      </c>
      <c r="X121" s="12" t="str" cm="1">
        <f t="array" ref="X121">_xlfn.IFNA(_xlfn.IFS(R121&lt;&gt;0,R121,S121&lt;&gt;0,S121,U121&lt;&gt;0,U121,V121&lt;&gt;0,V121),"Pendent")</f>
        <v xml:space="preserve">ZPC TE-11 - Ter - Sant Quirze de Besora - CIP </v>
      </c>
      <c r="Y121" s="23" t="str" cm="1">
        <f t="array" ref="Y121">_xlfn.IFNA(_xlfn.IFS(R121&lt;&gt;0,R121,S121&lt;&gt;0,S121,U121&lt;&gt;0,U121,V121&lt;&gt;0,V121),"FALTAN DATOS DE ESCENARIO")</f>
        <v xml:space="preserve">ZPC TE-11 - Ter - Sant Quirze de Besora - CIP </v>
      </c>
      <c r="Z121" s="92" t="str">
        <f t="shared" si="6"/>
        <v>ZPC</v>
      </c>
      <c r="AA121" s="92" t="str">
        <f t="shared" si="7"/>
        <v>Taxa</v>
      </c>
    </row>
    <row r="122" spans="1:27" ht="15" customHeight="1" x14ac:dyDescent="0.3">
      <c r="A122" s="12">
        <v>419</v>
      </c>
      <c r="C122" s="17" t="s">
        <v>436</v>
      </c>
      <c r="D122" s="41" t="s">
        <v>1311</v>
      </c>
      <c r="E122" s="12" t="e" cm="1" vm="1">
        <f t="array" ref="E122">_xlfn.IFNA(_xlfn.IFS(X122&lt;&gt;"Pendent",SOCIETATS!$N$8),SOCIETATS!$N$9)</f>
        <v>#VALUE!</v>
      </c>
      <c r="F122" s="26" t="e" cm="1" vm="1">
        <f t="array" ref="F122">_xlfn.IFNA(_xlfn.IFS(G122&lt;&gt;G123,SOCIETATS!$N$8,J122&lt;&gt;J123,SOCIETATS!$N$8),SOCIETATS!$N$9)</f>
        <v>#VALUE!</v>
      </c>
      <c r="G122" s="23" t="str" cm="1">
        <f t="array" ref="G122">_xlfn.IFNA(_xlfn.IFS(R122&lt;&gt;0,R122,S122&lt;&gt;0,S122,U122&lt;&gt;0,U122,V122&lt;&gt;0,V122),"FALTAN DATOS DE ESCENARIO")</f>
        <v xml:space="preserve">ZPC TE-11 - Ter - Sant Quirze de Besora - CIP </v>
      </c>
      <c r="H122" s="255" t="str">
        <f t="shared" si="8"/>
        <v>NO</v>
      </c>
      <c r="I122" s="255" t="s">
        <v>1545</v>
      </c>
      <c r="J122" s="304">
        <v>45193</v>
      </c>
      <c r="K122" s="305">
        <v>0.33333333333333298</v>
      </c>
      <c r="L122" s="304">
        <v>45193</v>
      </c>
      <c r="M122" s="305">
        <v>0.54166666666666696</v>
      </c>
      <c r="N122" s="307" t="s">
        <v>12</v>
      </c>
      <c r="O122" s="307" t="s">
        <v>10</v>
      </c>
      <c r="P122" s="307">
        <v>20</v>
      </c>
      <c r="Q122" s="307" t="s">
        <v>11</v>
      </c>
      <c r="R122" s="307" t="s">
        <v>132</v>
      </c>
      <c r="S122" s="307"/>
      <c r="T122" s="307"/>
      <c r="U122" s="307"/>
      <c r="V122" s="42"/>
      <c r="W122" s="12" t="str">
        <f>_xlfn.IFNA(VLOOKUP(X122,Municipis!$A$2:$B$118,2,FALSE),"Pendent")</f>
        <v>Sant Quirze de Besora, Vilanova de Sau, Roda de Ter, Manlleu, Torelló</v>
      </c>
      <c r="X122" s="12" t="str" cm="1">
        <f t="array" ref="X122">_xlfn.IFNA(_xlfn.IFS(R122&lt;&gt;0,R122,S122&lt;&gt;0,S122,U122&lt;&gt;0,U122,V122&lt;&gt;0,V122),"Pendent")</f>
        <v xml:space="preserve">ZPC TE-11 - Ter - Sant Quirze de Besora - CIP </v>
      </c>
      <c r="Y122" s="23" t="str" cm="1">
        <f t="array" ref="Y122">_xlfn.IFNA(_xlfn.IFS(R122&lt;&gt;0,R122,S122&lt;&gt;0,S122,U122&lt;&gt;0,U122,V122&lt;&gt;0,V122),"FALTAN DATOS DE ESCENARIO")</f>
        <v xml:space="preserve">ZPC TE-11 - Ter - Sant Quirze de Besora - CIP </v>
      </c>
      <c r="Z122" s="92" t="str">
        <f t="shared" si="6"/>
        <v>ZPC</v>
      </c>
      <c r="AA122" s="92" t="str">
        <f t="shared" si="7"/>
        <v>Taxa</v>
      </c>
    </row>
    <row r="123" spans="1:27" ht="15" customHeight="1" x14ac:dyDescent="0.3">
      <c r="A123" s="12">
        <v>455</v>
      </c>
      <c r="C123" s="17" t="s">
        <v>436</v>
      </c>
      <c r="D123" s="41" t="s">
        <v>1308</v>
      </c>
      <c r="E123" s="12" t="e" cm="1" vm="1">
        <f t="array" ref="E123">_xlfn.IFNA(_xlfn.IFS(X123&lt;&gt;"Pendent",SOCIETATS!$N$8),SOCIETATS!$N$9)</f>
        <v>#VALUE!</v>
      </c>
      <c r="F123" s="26" t="e" cm="1" vm="1">
        <f t="array" ref="F123">_xlfn.IFNA(_xlfn.IFS(G123&lt;&gt;G124,SOCIETATS!$N$8,J123&lt;&gt;J124,SOCIETATS!$N$8),SOCIETATS!$N$9)</f>
        <v>#VALUE!</v>
      </c>
      <c r="G123" s="23" t="str" cm="1">
        <f t="array" ref="G123">_xlfn.IFNA(_xlfn.IFS(R123&lt;&gt;0,R123,S123&lt;&gt;0,S123,U123&lt;&gt;0,U123,V123&lt;&gt;0,V123),"FALTAN DATOS DE ESCENARIO")</f>
        <v xml:space="preserve">ZLLSM-FU-05 - el Fluvià - Sant Pere Pescador </v>
      </c>
      <c r="H123" s="255" t="str">
        <f t="shared" si="8"/>
        <v>NO</v>
      </c>
      <c r="I123" s="255" t="s">
        <v>1545</v>
      </c>
      <c r="J123" s="304">
        <v>45207</v>
      </c>
      <c r="K123" s="305">
        <v>0.33333333333333298</v>
      </c>
      <c r="L123" s="304">
        <v>45207</v>
      </c>
      <c r="M123" s="305">
        <v>0.54166666666666696</v>
      </c>
      <c r="N123" s="307" t="s">
        <v>12</v>
      </c>
      <c r="O123" s="307" t="s">
        <v>8</v>
      </c>
      <c r="P123" s="307">
        <v>18</v>
      </c>
      <c r="Q123" s="307" t="s">
        <v>11</v>
      </c>
      <c r="R123" s="307"/>
      <c r="S123" s="307"/>
      <c r="T123" s="307"/>
      <c r="U123" s="307" t="s">
        <v>47</v>
      </c>
      <c r="V123" s="42"/>
      <c r="W123" s="12" t="str">
        <f>_xlfn.IFNA(VLOOKUP(X123,Municipis!$A$2:$B$118,2,FALSE),"Pendent")</f>
        <v>Sant Pere Pescador</v>
      </c>
      <c r="X123" s="12" t="str" cm="1">
        <f t="array" ref="X123">_xlfn.IFNA(_xlfn.IFS(R123&lt;&gt;0,R123,S123&lt;&gt;0,S123,U123&lt;&gt;0,U123,V123&lt;&gt;0,V123),"Pendent")</f>
        <v xml:space="preserve">ZLLSM-FU-05 - el Fluvià - Sant Pere Pescador </v>
      </c>
      <c r="Y123" s="23" t="str" cm="1">
        <f t="array" ref="Y123">_xlfn.IFNA(_xlfn.IFS(R123&lt;&gt;0,R123,S123&lt;&gt;0,S123,U123&lt;&gt;0,U123,V123&lt;&gt;0,V123),"FALTAN DATOS DE ESCENARIO")</f>
        <v xml:space="preserve">ZLLSM-FU-05 - el Fluvià - Sant Pere Pescador </v>
      </c>
      <c r="Z123" s="92" t="str">
        <f t="shared" si="6"/>
        <v>ZLLSM</v>
      </c>
      <c r="AA123" s="92" t="str">
        <f t="shared" si="7"/>
        <v>Exempt</v>
      </c>
    </row>
    <row r="124" spans="1:27" ht="15" customHeight="1" x14ac:dyDescent="0.3">
      <c r="A124" s="12">
        <v>92</v>
      </c>
      <c r="C124" s="28" t="s">
        <v>451</v>
      </c>
      <c r="D124" s="105" t="s">
        <v>1223</v>
      </c>
      <c r="E124" s="12" t="e" cm="1" vm="1">
        <f t="array" ref="E124">_xlfn.IFNA(_xlfn.IFS(X124&lt;&gt;"Pendent",SOCIETATS!$N$8),SOCIETATS!$N$9)</f>
        <v>#VALUE!</v>
      </c>
      <c r="F124" s="26" t="e" cm="1" vm="1">
        <f t="array" ref="F124">_xlfn.IFNA(_xlfn.IFS(G124&lt;&gt;G125,SOCIETATS!$N$8,J124&lt;&gt;J125,SOCIETATS!$N$8),SOCIETATS!$N$9)</f>
        <v>#VALUE!</v>
      </c>
      <c r="G124" s="23" t="str" cm="1">
        <f t="array" ref="G124">_xlfn.IFNA(_xlfn.IFS(R124&lt;&gt;0,R124,S124&lt;&gt;0,S124,U124&lt;&gt;0,U124,V124&lt;&gt;0,V124),"FALTAN DATOS DE ESCENARIO")</f>
        <v xml:space="preserve">ZLLSM-EB-01 - l'Ebre </v>
      </c>
      <c r="H124" s="255" t="str">
        <f t="shared" si="8"/>
        <v>NO</v>
      </c>
      <c r="I124" s="255" t="s">
        <v>1545</v>
      </c>
      <c r="J124" s="21">
        <v>45059</v>
      </c>
      <c r="K124" s="104">
        <v>1.3333333333333299</v>
      </c>
      <c r="L124" s="93">
        <v>45059</v>
      </c>
      <c r="M124" s="104">
        <v>1.5416666666666701</v>
      </c>
      <c r="N124" s="17" t="s">
        <v>7</v>
      </c>
      <c r="O124" s="17" t="s">
        <v>8</v>
      </c>
      <c r="P124" s="17">
        <v>20</v>
      </c>
      <c r="Q124" s="17" t="s">
        <v>9</v>
      </c>
      <c r="U124" s="27" t="s">
        <v>40</v>
      </c>
      <c r="W124" s="12" t="str">
        <f>_xlfn.IFNA(VLOOKUP(X124,Municipis!$A$2:$B$118,2,FALSE),"Pendent")</f>
        <v>Flix, Ascó, Móra d'Ebre, Tortosa, Amposta, Deltebre</v>
      </c>
      <c r="X124" s="12" t="str" cm="1">
        <f t="array" ref="X124">_xlfn.IFNA(_xlfn.IFS(R124&lt;&gt;0,R124,S124&lt;&gt;0,S124,U124&lt;&gt;0,U124,V124&lt;&gt;0,V124),"Pendent")</f>
        <v xml:space="preserve">ZLLSM-EB-01 - l'Ebre </v>
      </c>
    </row>
    <row r="125" spans="1:27" ht="16.5" customHeight="1" x14ac:dyDescent="0.3">
      <c r="A125" s="12">
        <v>36</v>
      </c>
      <c r="C125" s="49" t="s">
        <v>479</v>
      </c>
      <c r="D125" s="49" t="s">
        <v>1036</v>
      </c>
      <c r="E125" s="12" t="e" cm="1" vm="1">
        <f t="array" ref="E125">_xlfn.IFNA(_xlfn.IFS(W125&lt;&gt;"Pendent",SOCIETATS!$N$8,X125&lt;&gt;"Pendent",SOCIETATS!$N$8),SOCIETATS!$N$9)</f>
        <v>#VALUE!</v>
      </c>
      <c r="F125" s="26" t="e" cm="1" vm="1">
        <f t="array" ref="F125">_xlfn.IFNA(_xlfn.IFS(G125&lt;&gt;G126,SOCIETATS!$N$8,J125&lt;&gt;J126,SOCIETATS!$N$8),SOCIETATS!$N$9)</f>
        <v>#VALUE!</v>
      </c>
      <c r="G125" s="23" t="str" cm="1">
        <f t="array" ref="G125">_xlfn.IFNA(_xlfn.IFS(R125&lt;&gt;0,R125,S125&lt;&gt;0,S125,U125&lt;&gt;0,U125,V125&lt;&gt;0,V125),"FALTAN DATOS DE ESCENARIO")</f>
        <v xml:space="preserve">ZPC EB-01 - Embassaments de Riba-roja i de Flix - CIP, ZLLSM-EB-01 - l'Ebre </v>
      </c>
      <c r="H125" s="255" t="str">
        <f t="shared" si="8"/>
        <v>NO</v>
      </c>
      <c r="I125" s="255" t="s">
        <v>1545</v>
      </c>
      <c r="J125" s="234">
        <v>45032</v>
      </c>
      <c r="K125" s="104">
        <v>0.375</v>
      </c>
      <c r="L125" s="234">
        <v>45032</v>
      </c>
      <c r="M125" s="104">
        <v>0.75</v>
      </c>
      <c r="N125" s="17" t="s">
        <v>12</v>
      </c>
      <c r="O125" s="17" t="s">
        <v>8</v>
      </c>
      <c r="P125" s="17">
        <v>20</v>
      </c>
      <c r="Q125" s="17" t="s">
        <v>11</v>
      </c>
      <c r="R125" s="17" t="s">
        <v>73</v>
      </c>
      <c r="W125" s="12" t="str">
        <f>_xlfn.IFNA(VLOOKUP(X125,Municipis!$A$2:$B$118,2,FALSE),"Pendent")</f>
        <v>Granja E., Pobla Massaluca, Riba-roja, Flix, Ascó, Móra d'Ebre, Tortosa, Amposta, Deltebre</v>
      </c>
      <c r="X125" s="12" t="str" cm="1">
        <f t="array" ref="X125">_xlfn.IFNA(_xlfn.IFS(R125&lt;&gt;0,R125,S125&lt;&gt;0,S125,U125&lt;&gt;0,U125,V125&lt;&gt;0,V125),"Pendent")</f>
        <v xml:space="preserve">ZPC EB-01 - Embassaments de Riba-roja i de Flix - CIP, ZLLSM-EB-01 - l'Ebre </v>
      </c>
      <c r="Y125" s="23" t="str" cm="1">
        <f t="array" ref="Y125">_xlfn.IFNA(_xlfn.IFS(R125&lt;&gt;0,R125,S125&lt;&gt;0,S125,U125&lt;&gt;0,U125,V125&lt;&gt;0,V125),"FALTAN DATOS DE ESCENARIO")</f>
        <v xml:space="preserve">ZPC EB-01 - Embassaments de Riba-roja i de Flix - CIP, ZLLSM-EB-01 - l'Ebre </v>
      </c>
      <c r="Z125" s="92" t="str">
        <f t="shared" ref="Z125:Z134" si="9">IF(IFERROR(FIND("ZPC",X125)&gt;=1,0),"ZPC","ZLLSM")</f>
        <v>ZPC</v>
      </c>
      <c r="AA125" s="92" t="str">
        <f t="shared" ref="AA125:AA134" si="10">+IF(OR(U125="Festa Major",U125="Menors d'edat",U125="Federació",Z125="ZLLSM"),"Exempt","Taxa")</f>
        <v>Taxa</v>
      </c>
    </row>
    <row r="126" spans="1:27" ht="15" customHeight="1" x14ac:dyDescent="0.3">
      <c r="A126" s="12">
        <v>101</v>
      </c>
      <c r="C126" s="49" t="s">
        <v>479</v>
      </c>
      <c r="D126" s="49" t="s">
        <v>1036</v>
      </c>
      <c r="E126" s="12" t="e" cm="1" vm="1">
        <f t="array" ref="E126">_xlfn.IFNA(_xlfn.IFS(W126&lt;&gt;"Pendent",SOCIETATS!$N$8,X126&lt;&gt;"Pendent",SOCIETATS!$N$8),SOCIETATS!$N$9)</f>
        <v>#VALUE!</v>
      </c>
      <c r="F126" s="26" t="e" cm="1" vm="1">
        <f t="array" ref="F126">_xlfn.IFNA(_xlfn.IFS(G126&lt;&gt;G127,SOCIETATS!$N$8,J126&lt;&gt;J127,SOCIETATS!$N$8),SOCIETATS!$N$9)</f>
        <v>#VALUE!</v>
      </c>
      <c r="G126" s="23" t="str" cm="1">
        <f t="array" ref="G126">_xlfn.IFNA(_xlfn.IFS(R126&lt;&gt;0,R126,S126&lt;&gt;0,S126,U126&lt;&gt;0,U126,V126&lt;&gt;0,V126),"FALTAN DATOS DE ESCENARIO")</f>
        <v>Escenari de Foix</v>
      </c>
      <c r="H126" s="255" t="str">
        <f t="shared" si="8"/>
        <v>NO</v>
      </c>
      <c r="I126" s="255" t="s">
        <v>1545</v>
      </c>
      <c r="J126" s="234">
        <v>45060</v>
      </c>
      <c r="K126" s="104">
        <v>0.375</v>
      </c>
      <c r="L126" s="234">
        <v>45060</v>
      </c>
      <c r="M126" s="104">
        <v>0.54166666666666696</v>
      </c>
      <c r="N126" s="17" t="s">
        <v>12</v>
      </c>
      <c r="O126" s="17" t="s">
        <v>8</v>
      </c>
      <c r="P126" s="17">
        <v>20</v>
      </c>
      <c r="Q126" s="17" t="s">
        <v>11</v>
      </c>
      <c r="V126" s="17" t="s">
        <v>29</v>
      </c>
      <c r="W126" s="12" t="str">
        <f>_xlfn.IFNA(VLOOKUP(X126,Municipis!$A$2:$B$118,2,FALSE),"Pendent")</f>
        <v>Castellet i la Gornal</v>
      </c>
      <c r="X126" s="12" t="str" cm="1">
        <f t="array" ref="X126">_xlfn.IFNA(_xlfn.IFS(R126&lt;&gt;0,R126,S126&lt;&gt;0,S126,U126&lt;&gt;0,U126,V126&lt;&gt;0,V126),"Pendent")</f>
        <v>Escenari de Foix</v>
      </c>
      <c r="Y126" s="23" t="str" cm="1">
        <f t="array" ref="Y126">_xlfn.IFNA(_xlfn.IFS(R126&lt;&gt;0,R126,S126&lt;&gt;0,S126,U126&lt;&gt;0,U126,V126&lt;&gt;0,V126),"FALTAN DATOS DE ESCENARIO")</f>
        <v>Escenari de Foix</v>
      </c>
      <c r="Z126" s="92" t="str">
        <f t="shared" si="9"/>
        <v>ZLLSM</v>
      </c>
      <c r="AA126" s="92" t="str">
        <f t="shared" si="10"/>
        <v>Exempt</v>
      </c>
    </row>
    <row r="127" spans="1:27" ht="15" customHeight="1" x14ac:dyDescent="0.3">
      <c r="A127" s="12">
        <v>174</v>
      </c>
      <c r="C127" s="49" t="s">
        <v>479</v>
      </c>
      <c r="D127" s="49" t="s">
        <v>1036</v>
      </c>
      <c r="E127" s="12" t="e" cm="1" vm="1">
        <f t="array" ref="E127">_xlfn.IFNA(_xlfn.IFS(X127&lt;&gt;"Pendent",SOCIETATS!$N$8),SOCIETATS!$N$9)</f>
        <v>#VALUE!</v>
      </c>
      <c r="F127" s="26" t="e" cm="1" vm="1">
        <f t="array" ref="F127">_xlfn.IFNA(_xlfn.IFS(G127&lt;&gt;G128,SOCIETATS!$N$8,J127&lt;&gt;J128,SOCIETATS!$N$8),SOCIETATS!$N$9)</f>
        <v>#VALUE!</v>
      </c>
      <c r="G127" s="23" t="str" cm="1">
        <f t="array" ref="G127">_xlfn.IFNA(_xlfn.IFS(R127&lt;&gt;0,R127,S127&lt;&gt;0,S127,U127&lt;&gt;0,U127,V127&lt;&gt;0,V127),"FALTAN DATOS DE ESCENARIO")</f>
        <v xml:space="preserve">ZPC EB-01 - Embassaments de Riba-roja i de Flix - CIP, ZLLSM-EB-01 - l'Ebre </v>
      </c>
      <c r="H127" s="255" t="str">
        <f t="shared" si="8"/>
        <v>NO</v>
      </c>
      <c r="I127" s="255" t="s">
        <v>1545</v>
      </c>
      <c r="J127" s="234">
        <v>45088</v>
      </c>
      <c r="K127" s="104">
        <v>0.375</v>
      </c>
      <c r="L127" s="234">
        <v>45088</v>
      </c>
      <c r="M127" s="104">
        <v>0.75</v>
      </c>
      <c r="N127" s="17" t="s">
        <v>12</v>
      </c>
      <c r="O127" s="17" t="s">
        <v>8</v>
      </c>
      <c r="P127" s="17">
        <v>20</v>
      </c>
      <c r="Q127" s="17" t="s">
        <v>11</v>
      </c>
      <c r="R127" s="17" t="s">
        <v>73</v>
      </c>
      <c r="W127" s="12" t="str">
        <f>_xlfn.IFNA(VLOOKUP(X127,Municipis!$A$2:$B$118,2,FALSE),"Pendent")</f>
        <v>Granja E., Pobla Massaluca, Riba-roja, Flix, Ascó, Móra d'Ebre, Tortosa, Amposta, Deltebre</v>
      </c>
      <c r="X127" s="12" t="str" cm="1">
        <f t="array" ref="X127">_xlfn.IFNA(_xlfn.IFS(R127&lt;&gt;0,R127,S127&lt;&gt;0,S127,U127&lt;&gt;0,U127,V127&lt;&gt;0,V127),"Pendent")</f>
        <v xml:space="preserve">ZPC EB-01 - Embassaments de Riba-roja i de Flix - CIP, ZLLSM-EB-01 - l'Ebre </v>
      </c>
      <c r="Y127" s="23" t="str" cm="1">
        <f t="array" ref="Y127">_xlfn.IFNA(_xlfn.IFS(R127&lt;&gt;0,R127,S127&lt;&gt;0,S127,U127&lt;&gt;0,U127,V127&lt;&gt;0,V127),"FALTAN DATOS DE ESCENARIO")</f>
        <v xml:space="preserve">ZPC EB-01 - Embassaments de Riba-roja i de Flix - CIP, ZLLSM-EB-01 - l'Ebre </v>
      </c>
      <c r="Z127" s="92" t="str">
        <f t="shared" si="9"/>
        <v>ZPC</v>
      </c>
      <c r="AA127" s="92" t="str">
        <f t="shared" si="10"/>
        <v>Taxa</v>
      </c>
    </row>
    <row r="128" spans="1:27" ht="15" customHeight="1" x14ac:dyDescent="0.3">
      <c r="A128" s="12">
        <v>245</v>
      </c>
      <c r="C128" s="49" t="s">
        <v>479</v>
      </c>
      <c r="D128" s="49" t="s">
        <v>1036</v>
      </c>
      <c r="E128" s="12" t="e" cm="1" vm="1">
        <f t="array" ref="E128">_xlfn.IFNA(_xlfn.IFS(X128&lt;&gt;"Pendent",SOCIETATS!$N$8),SOCIETATS!$N$9)</f>
        <v>#VALUE!</v>
      </c>
      <c r="F128" s="26" t="e" cm="1" vm="1">
        <f t="array" ref="F128">_xlfn.IFNA(_xlfn.IFS(G128&lt;&gt;G129,SOCIETATS!$N$8,J128&lt;&gt;J129,SOCIETATS!$N$8),SOCIETATS!$N$9)</f>
        <v>#VALUE!</v>
      </c>
      <c r="G128" s="23" t="str" cm="1">
        <f t="array" ref="G128">_xlfn.IFNA(_xlfn.IFS(R128&lt;&gt;0,R128,S128&lt;&gt;0,S128,U128&lt;&gt;0,U128,V128&lt;&gt;0,V128),"FALTAN DATOS DE ESCENARIO")</f>
        <v>Escenari de Foix</v>
      </c>
      <c r="H128" s="255" t="str">
        <f t="shared" si="8"/>
        <v>NO</v>
      </c>
      <c r="I128" s="255" t="s">
        <v>1545</v>
      </c>
      <c r="J128" s="234">
        <v>45116</v>
      </c>
      <c r="K128" s="104">
        <v>0.375</v>
      </c>
      <c r="L128" s="234">
        <v>45116</v>
      </c>
      <c r="M128" s="104">
        <v>0.54166666666666696</v>
      </c>
      <c r="N128" s="17" t="s">
        <v>12</v>
      </c>
      <c r="O128" s="17" t="s">
        <v>8</v>
      </c>
      <c r="P128" s="17">
        <v>20</v>
      </c>
      <c r="Q128" s="17" t="s">
        <v>11</v>
      </c>
      <c r="V128" s="17" t="s">
        <v>29</v>
      </c>
      <c r="W128" s="12" t="str">
        <f>_xlfn.IFNA(VLOOKUP(X128,Municipis!$A$2:$B$118,2,FALSE),"Pendent")</f>
        <v>Castellet i la Gornal</v>
      </c>
      <c r="X128" s="12" t="str" cm="1">
        <f t="array" ref="X128">_xlfn.IFNA(_xlfn.IFS(R128&lt;&gt;0,R128,S128&lt;&gt;0,S128,U128&lt;&gt;0,U128,V128&lt;&gt;0,V128),"Pendent")</f>
        <v>Escenari de Foix</v>
      </c>
      <c r="Y128" s="23" t="str" cm="1">
        <f t="array" ref="Y128">_xlfn.IFNA(_xlfn.IFS(R128&lt;&gt;0,R128,S128&lt;&gt;0,S128,U128&lt;&gt;0,U128,V128&lt;&gt;0,V128),"FALTAN DATOS DE ESCENARIO")</f>
        <v>Escenari de Foix</v>
      </c>
      <c r="Z128" s="92" t="str">
        <f t="shared" si="9"/>
        <v>ZLLSM</v>
      </c>
      <c r="AA128" s="92" t="str">
        <f t="shared" si="10"/>
        <v>Exempt</v>
      </c>
    </row>
    <row r="129" spans="1:27" ht="15" customHeight="1" x14ac:dyDescent="0.3">
      <c r="A129" s="12">
        <v>280</v>
      </c>
      <c r="C129" s="49" t="s">
        <v>479</v>
      </c>
      <c r="D129" s="49" t="s">
        <v>1036</v>
      </c>
      <c r="E129" s="12" t="e" cm="1" vm="1">
        <f t="array" ref="E129">_xlfn.IFNA(_xlfn.IFS(X129&lt;&gt;"Pendent",SOCIETATS!$N$8),SOCIETATS!$N$9)</f>
        <v>#VALUE!</v>
      </c>
      <c r="F129" s="26" t="e" cm="1" vm="1">
        <f t="array" ref="F129">_xlfn.IFNA(_xlfn.IFS(G129&lt;&gt;G130,SOCIETATS!$N$8,J129&lt;&gt;J130,SOCIETATS!$N$8),SOCIETATS!$N$9)</f>
        <v>#VALUE!</v>
      </c>
      <c r="G129" s="23" t="str" cm="1">
        <f t="array" ref="G129">_xlfn.IFNA(_xlfn.IFS(R129&lt;&gt;0,R129,S129&lt;&gt;0,S129,U129&lt;&gt;0,U129,V129&lt;&gt;0,V129),"FALTAN DATOS DE ESCENARIO")</f>
        <v xml:space="preserve">ZPC EB-01 - Embassaments de Riba-roja i de Flix - CIP, ZLLSM-EB-01 - l'Ebre </v>
      </c>
      <c r="H129" s="255" t="str">
        <f t="shared" si="8"/>
        <v>NO</v>
      </c>
      <c r="I129" s="255" t="s">
        <v>1545</v>
      </c>
      <c r="J129" s="234">
        <v>45130</v>
      </c>
      <c r="K129" s="104">
        <v>0.375</v>
      </c>
      <c r="L129" s="234">
        <v>45130</v>
      </c>
      <c r="M129" s="104">
        <v>0.75</v>
      </c>
      <c r="N129" s="17" t="s">
        <v>12</v>
      </c>
      <c r="O129" s="17" t="s">
        <v>8</v>
      </c>
      <c r="P129" s="17">
        <v>20</v>
      </c>
      <c r="Q129" s="17" t="s">
        <v>11</v>
      </c>
      <c r="R129" s="17" t="s">
        <v>73</v>
      </c>
      <c r="W129" s="12" t="str">
        <f>_xlfn.IFNA(VLOOKUP(X129,Municipis!$A$2:$B$118,2,FALSE),"Pendent")</f>
        <v>Granja E., Pobla Massaluca, Riba-roja, Flix, Ascó, Móra d'Ebre, Tortosa, Amposta, Deltebre</v>
      </c>
      <c r="X129" s="12" t="str" cm="1">
        <f t="array" ref="X129">_xlfn.IFNA(_xlfn.IFS(R129&lt;&gt;0,R129,S129&lt;&gt;0,S129,U129&lt;&gt;0,U129,V129&lt;&gt;0,V129),"Pendent")</f>
        <v xml:space="preserve">ZPC EB-01 - Embassaments de Riba-roja i de Flix - CIP, ZLLSM-EB-01 - l'Ebre </v>
      </c>
      <c r="Y129" s="23" t="str" cm="1">
        <f t="array" ref="Y129">_xlfn.IFNA(_xlfn.IFS(R129&lt;&gt;0,R129,S129&lt;&gt;0,S129,U129&lt;&gt;0,U129,V129&lt;&gt;0,V129),"FALTAN DATOS DE ESCENARIO")</f>
        <v xml:space="preserve">ZPC EB-01 - Embassaments de Riba-roja i de Flix - CIP, ZLLSM-EB-01 - l'Ebre </v>
      </c>
      <c r="Z129" s="92" t="str">
        <f t="shared" si="9"/>
        <v>ZPC</v>
      </c>
      <c r="AA129" s="92" t="str">
        <f t="shared" si="10"/>
        <v>Taxa</v>
      </c>
    </row>
    <row r="130" spans="1:27" ht="15" customHeight="1" x14ac:dyDescent="0.3">
      <c r="A130" s="12">
        <v>307</v>
      </c>
      <c r="C130" s="49" t="s">
        <v>479</v>
      </c>
      <c r="D130" s="49" t="s">
        <v>1036</v>
      </c>
      <c r="E130" s="12" t="e" cm="1" vm="1">
        <f t="array" ref="E130">_xlfn.IFNA(_xlfn.IFS(X130&lt;&gt;"Pendent",SOCIETATS!$N$8),SOCIETATS!$N$9)</f>
        <v>#VALUE!</v>
      </c>
      <c r="F130" s="26" t="e" cm="1" vm="1">
        <f t="array" ref="F130">_xlfn.IFNA(_xlfn.IFS(G130&lt;&gt;G131,SOCIETATS!$N$8,J130&lt;&gt;J131,SOCIETATS!$N$8),SOCIETATS!$N$9)</f>
        <v>#VALUE!</v>
      </c>
      <c r="G130" s="23" t="str" cm="1">
        <f t="array" ref="G130">_xlfn.IFNA(_xlfn.IFS(R130&lt;&gt;0,R130,S130&lt;&gt;0,S130,U130&lt;&gt;0,U130,V130&lt;&gt;0,V130),"FALTAN DATOS DE ESCENARIO")</f>
        <v>Escenari de Foix</v>
      </c>
      <c r="H130" s="255" t="str">
        <f t="shared" si="8"/>
        <v>NO</v>
      </c>
      <c r="I130" s="255" t="s">
        <v>1545</v>
      </c>
      <c r="J130" s="234">
        <v>45144</v>
      </c>
      <c r="K130" s="104">
        <v>0.375</v>
      </c>
      <c r="L130" s="234">
        <v>45144</v>
      </c>
      <c r="M130" s="104">
        <v>0.54166666666666696</v>
      </c>
      <c r="N130" s="17" t="s">
        <v>12</v>
      </c>
      <c r="O130" s="17" t="s">
        <v>8</v>
      </c>
      <c r="P130" s="17">
        <v>20</v>
      </c>
      <c r="Q130" s="17" t="s">
        <v>11</v>
      </c>
      <c r="V130" s="17" t="s">
        <v>29</v>
      </c>
      <c r="W130" s="12" t="str">
        <f>_xlfn.IFNA(VLOOKUP(X130,Municipis!$A$2:$B$118,2,FALSE),"Pendent")</f>
        <v>Castellet i la Gornal</v>
      </c>
      <c r="X130" s="12" t="str" cm="1">
        <f t="array" ref="X130">_xlfn.IFNA(_xlfn.IFS(R130&lt;&gt;0,R130,S130&lt;&gt;0,S130,U130&lt;&gt;0,U130,V130&lt;&gt;0,V130),"Pendent")</f>
        <v>Escenari de Foix</v>
      </c>
      <c r="Y130" s="23" t="str" cm="1">
        <f t="array" ref="Y130">_xlfn.IFNA(_xlfn.IFS(R130&lt;&gt;0,R130,S130&lt;&gt;0,S130,U130&lt;&gt;0,U130,V130&lt;&gt;0,V130),"FALTAN DATOS DE ESCENARIO")</f>
        <v>Escenari de Foix</v>
      </c>
      <c r="Z130" s="92" t="str">
        <f t="shared" si="9"/>
        <v>ZLLSM</v>
      </c>
      <c r="AA130" s="92" t="str">
        <f t="shared" si="10"/>
        <v>Exempt</v>
      </c>
    </row>
    <row r="131" spans="1:27" ht="15" customHeight="1" x14ac:dyDescent="0.3">
      <c r="A131" s="12">
        <v>413</v>
      </c>
      <c r="C131" s="49" t="s">
        <v>479</v>
      </c>
      <c r="D131" s="49" t="s">
        <v>1036</v>
      </c>
      <c r="E131" s="12" t="e" cm="1" vm="1">
        <f t="array" ref="E131">_xlfn.IFNA(_xlfn.IFS(X131&lt;&gt;"Pendent",SOCIETATS!$N$8),SOCIETATS!$N$9)</f>
        <v>#VALUE!</v>
      </c>
      <c r="F131" s="26" t="e" cm="1" vm="1">
        <f t="array" ref="F131">_xlfn.IFNA(_xlfn.IFS(G131&lt;&gt;G132,SOCIETATS!$N$8,J131&lt;&gt;J132,SOCIETATS!$N$8),SOCIETATS!$N$9)</f>
        <v>#VALUE!</v>
      </c>
      <c r="G131" s="23" t="str" cm="1">
        <f t="array" ref="G131">_xlfn.IFNA(_xlfn.IFS(R131&lt;&gt;0,R131,S131&lt;&gt;0,S131,U131&lt;&gt;0,U131,V131&lt;&gt;0,V131),"FALTAN DATOS DE ESCENARIO")</f>
        <v xml:space="preserve">ZPC EB-01 - Embassaments de Riba-roja i de Flix - CIP, ZLLSM-EB-01 - l'Ebre </v>
      </c>
      <c r="H131" s="255" t="str">
        <f t="shared" si="8"/>
        <v>NO</v>
      </c>
      <c r="I131" s="255" t="s">
        <v>1545</v>
      </c>
      <c r="J131" s="234">
        <v>45193</v>
      </c>
      <c r="K131" s="104">
        <v>0.375</v>
      </c>
      <c r="L131" s="234">
        <v>45193</v>
      </c>
      <c r="M131" s="104">
        <v>0.75</v>
      </c>
      <c r="N131" s="17" t="s">
        <v>12</v>
      </c>
      <c r="O131" s="17" t="s">
        <v>8</v>
      </c>
      <c r="P131" s="17">
        <v>20</v>
      </c>
      <c r="Q131" s="17" t="s">
        <v>11</v>
      </c>
      <c r="R131" s="17" t="s">
        <v>73</v>
      </c>
      <c r="W131" s="12" t="str">
        <f>_xlfn.IFNA(VLOOKUP(X131,Municipis!$A$2:$B$118,2,FALSE),"Pendent")</f>
        <v>Granja E., Pobla Massaluca, Riba-roja, Flix, Ascó, Móra d'Ebre, Tortosa, Amposta, Deltebre</v>
      </c>
      <c r="X131" s="12" t="str" cm="1">
        <f t="array" ref="X131">_xlfn.IFNA(_xlfn.IFS(R131&lt;&gt;0,R131,S131&lt;&gt;0,S131,U131&lt;&gt;0,U131,V131&lt;&gt;0,V131),"Pendent")</f>
        <v xml:space="preserve">ZPC EB-01 - Embassaments de Riba-roja i de Flix - CIP, ZLLSM-EB-01 - l'Ebre </v>
      </c>
      <c r="Y131" s="23" t="str" cm="1">
        <f t="array" ref="Y131">_xlfn.IFNA(_xlfn.IFS(R131&lt;&gt;0,R131,S131&lt;&gt;0,S131,U131&lt;&gt;0,U131,V131&lt;&gt;0,V131),"FALTAN DATOS DE ESCENARIO")</f>
        <v xml:space="preserve">ZPC EB-01 - Embassaments de Riba-roja i de Flix - CIP, ZLLSM-EB-01 - l'Ebre </v>
      </c>
      <c r="Z131" s="92" t="str">
        <f t="shared" si="9"/>
        <v>ZPC</v>
      </c>
      <c r="AA131" s="92" t="str">
        <f t="shared" si="10"/>
        <v>Taxa</v>
      </c>
    </row>
    <row r="132" spans="1:27" ht="15" customHeight="1" x14ac:dyDescent="0.3">
      <c r="A132" s="12">
        <v>433</v>
      </c>
      <c r="C132" s="49" t="s">
        <v>479</v>
      </c>
      <c r="D132" s="49" t="s">
        <v>1036</v>
      </c>
      <c r="E132" s="12" t="e" cm="1" vm="1">
        <f t="array" ref="E132">_xlfn.IFNA(_xlfn.IFS(X132&lt;&gt;"Pendent",SOCIETATS!$N$8),SOCIETATS!$N$9)</f>
        <v>#VALUE!</v>
      </c>
      <c r="F132" s="26" t="e" cm="1" vm="1">
        <f t="array" ref="F132">_xlfn.IFNA(_xlfn.IFS(G132&lt;&gt;G133,SOCIETATS!$N$8,J132&lt;&gt;J133,SOCIETATS!$N$8),SOCIETATS!$N$9)</f>
        <v>#VALUE!</v>
      </c>
      <c r="G132" s="23" t="str" cm="1">
        <f t="array" ref="G132">_xlfn.IFNA(_xlfn.IFS(R132&lt;&gt;0,R132,S132&lt;&gt;0,S132,U132&lt;&gt;0,U132,V132&lt;&gt;0,V132),"FALTAN DATOS DE ESCENARIO")</f>
        <v xml:space="preserve">ZPC EB-01 - Embassaments de Riba-roja i de Flix - CIP, ZLLSM-EB-01 - l'Ebre </v>
      </c>
      <c r="H132" s="255" t="str">
        <f t="shared" si="8"/>
        <v>NO</v>
      </c>
      <c r="I132" s="255" t="s">
        <v>1545</v>
      </c>
      <c r="J132" s="234">
        <v>45200</v>
      </c>
      <c r="K132" s="104">
        <v>0.375</v>
      </c>
      <c r="L132" s="234">
        <v>45200</v>
      </c>
      <c r="M132" s="104">
        <v>0.75</v>
      </c>
      <c r="N132" s="17" t="s">
        <v>12</v>
      </c>
      <c r="O132" s="17" t="s">
        <v>8</v>
      </c>
      <c r="P132" s="17">
        <v>20</v>
      </c>
      <c r="Q132" s="17" t="s">
        <v>11</v>
      </c>
      <c r="R132" s="17" t="s">
        <v>73</v>
      </c>
      <c r="W132" s="12" t="str">
        <f>_xlfn.IFNA(VLOOKUP(X132,Municipis!$A$2:$B$118,2,FALSE),"Pendent")</f>
        <v>Granja E., Pobla Massaluca, Riba-roja, Flix, Ascó, Móra d'Ebre, Tortosa, Amposta, Deltebre</v>
      </c>
      <c r="X132" s="12" t="str" cm="1">
        <f t="array" ref="X132">_xlfn.IFNA(_xlfn.IFS(R132&lt;&gt;0,R132,S132&lt;&gt;0,S132,U132&lt;&gt;0,U132,V132&lt;&gt;0,V132),"Pendent")</f>
        <v xml:space="preserve">ZPC EB-01 - Embassaments de Riba-roja i de Flix - CIP, ZLLSM-EB-01 - l'Ebre </v>
      </c>
      <c r="Y132" s="23" t="str" cm="1">
        <f t="array" ref="Y132">_xlfn.IFNA(_xlfn.IFS(R132&lt;&gt;0,R132,S132&lt;&gt;0,S132,U132&lt;&gt;0,U132,V132&lt;&gt;0,V132),"FALTAN DATOS DE ESCENARIO")</f>
        <v xml:space="preserve">ZPC EB-01 - Embassaments de Riba-roja i de Flix - CIP, ZLLSM-EB-01 - l'Ebre </v>
      </c>
      <c r="Z132" s="92" t="str">
        <f t="shared" si="9"/>
        <v>ZPC</v>
      </c>
      <c r="AA132" s="92" t="str">
        <f t="shared" si="10"/>
        <v>Taxa</v>
      </c>
    </row>
    <row r="133" spans="1:27" ht="15" customHeight="1" x14ac:dyDescent="0.3">
      <c r="A133" s="12">
        <v>488</v>
      </c>
      <c r="C133" s="49" t="s">
        <v>479</v>
      </c>
      <c r="D133" s="49" t="s">
        <v>1036</v>
      </c>
      <c r="E133" s="12" t="e" cm="1" vm="1">
        <f t="array" ref="E133">_xlfn.IFNA(_xlfn.IFS(X133&lt;&gt;"Pendent",SOCIETATS!$N$8),SOCIETATS!$N$9)</f>
        <v>#VALUE!</v>
      </c>
      <c r="F133" s="26" t="e" cm="1" vm="1">
        <f t="array" ref="F133">_xlfn.IFNA(_xlfn.IFS(G133&lt;&gt;G134,SOCIETATS!$N$8,J133&lt;&gt;J134,SOCIETATS!$N$8),SOCIETATS!$N$9)</f>
        <v>#VALUE!</v>
      </c>
      <c r="G133" s="23" t="str" cm="1">
        <f t="array" ref="G133">_xlfn.IFNA(_xlfn.IFS(R133&lt;&gt;0,R133,S133&lt;&gt;0,S133,U133&lt;&gt;0,U133,V133&lt;&gt;0,V133),"FALTAN DATOS DE ESCENARIO")</f>
        <v>Escenari de Foix</v>
      </c>
      <c r="H133" s="255" t="str">
        <f t="shared" si="8"/>
        <v>NO</v>
      </c>
      <c r="I133" s="255" t="s">
        <v>1545</v>
      </c>
      <c r="J133" s="234">
        <v>45221</v>
      </c>
      <c r="K133" s="104">
        <v>0.375</v>
      </c>
      <c r="L133" s="234">
        <v>45221</v>
      </c>
      <c r="M133" s="104">
        <v>0.54166666666666696</v>
      </c>
      <c r="N133" s="17" t="s">
        <v>12</v>
      </c>
      <c r="O133" s="17" t="s">
        <v>8</v>
      </c>
      <c r="P133" s="17">
        <v>20</v>
      </c>
      <c r="Q133" s="17" t="s">
        <v>11</v>
      </c>
      <c r="V133" s="17" t="s">
        <v>29</v>
      </c>
      <c r="W133" s="12" t="str">
        <f>_xlfn.IFNA(VLOOKUP(X133,Municipis!$A$2:$B$118,2,FALSE),"Pendent")</f>
        <v>Castellet i la Gornal</v>
      </c>
      <c r="X133" s="12" t="str" cm="1">
        <f t="array" ref="X133">_xlfn.IFNA(_xlfn.IFS(R133&lt;&gt;0,R133,S133&lt;&gt;0,S133,U133&lt;&gt;0,U133,V133&lt;&gt;0,V133),"Pendent")</f>
        <v>Escenari de Foix</v>
      </c>
      <c r="Y133" s="23" t="str" cm="1">
        <f t="array" ref="Y133">_xlfn.IFNA(_xlfn.IFS(R133&lt;&gt;0,R133,S133&lt;&gt;0,S133,U133&lt;&gt;0,U133,V133&lt;&gt;0,V133),"FALTAN DATOS DE ESCENARIO")</f>
        <v>Escenari de Foix</v>
      </c>
      <c r="Z133" s="92" t="str">
        <f t="shared" si="9"/>
        <v>ZLLSM</v>
      </c>
      <c r="AA133" s="92" t="str">
        <f t="shared" si="10"/>
        <v>Exempt</v>
      </c>
    </row>
    <row r="134" spans="1:27" ht="15" customHeight="1" x14ac:dyDescent="0.3">
      <c r="A134" s="12">
        <v>544</v>
      </c>
      <c r="C134" s="49" t="s">
        <v>479</v>
      </c>
      <c r="D134" s="49" t="s">
        <v>1037</v>
      </c>
      <c r="E134" s="12" t="e" cm="1" vm="1">
        <f t="array" ref="E134">_xlfn.IFNA(_xlfn.IFS(X134&lt;&gt;"Pendent",SOCIETATS!$N$8),SOCIETATS!$N$9)</f>
        <v>#VALUE!</v>
      </c>
      <c r="F134" s="26" t="e" cm="1" vm="1">
        <f t="array" ref="F134">_xlfn.IFNA(_xlfn.IFS(G134&lt;&gt;G135,SOCIETATS!$N$8,J134&lt;&gt;J135,SOCIETATS!$N$8),SOCIETATS!$N$9)</f>
        <v>#VALUE!</v>
      </c>
      <c r="G134" s="23" t="str" cm="1">
        <f t="array" ref="G134">_xlfn.IFNA(_xlfn.IFS(R134&lt;&gt;0,R134,S134&lt;&gt;0,S134,U134&lt;&gt;0,U134,V134&lt;&gt;0,V134),"FALTAN DATOS DE ESCENARIO")</f>
        <v>Escenari de Foix</v>
      </c>
      <c r="H134" s="255" t="str">
        <f t="shared" si="8"/>
        <v>NO</v>
      </c>
      <c r="I134" s="255" t="s">
        <v>1545</v>
      </c>
      <c r="J134" s="234">
        <v>45256</v>
      </c>
      <c r="K134" s="104">
        <v>0.375</v>
      </c>
      <c r="L134" s="234">
        <v>45256</v>
      </c>
      <c r="M134" s="104">
        <v>0.54166666666666696</v>
      </c>
      <c r="N134" s="17" t="s">
        <v>12</v>
      </c>
      <c r="O134" s="17" t="s">
        <v>8</v>
      </c>
      <c r="P134" s="17">
        <v>20</v>
      </c>
      <c r="Q134" s="17" t="s">
        <v>11</v>
      </c>
      <c r="V134" s="17" t="s">
        <v>29</v>
      </c>
      <c r="W134" s="12" t="str">
        <f>_xlfn.IFNA(VLOOKUP(X134,Municipis!$A$2:$B$118,2,FALSE),"Pendent")</f>
        <v>Castellet i la Gornal</v>
      </c>
      <c r="X134" s="12" t="str" cm="1">
        <f t="array" ref="X134">_xlfn.IFNA(_xlfn.IFS(R134&lt;&gt;0,R134,S134&lt;&gt;0,S134,U134&lt;&gt;0,U134,V134&lt;&gt;0,V134),"Pendent")</f>
        <v>Escenari de Foix</v>
      </c>
      <c r="Y134" s="23" t="str" cm="1">
        <f t="array" ref="Y134">_xlfn.IFNA(_xlfn.IFS(R134&lt;&gt;0,R134,S134&lt;&gt;0,S134,U134&lt;&gt;0,U134,V134&lt;&gt;0,V134),"FALTAN DATOS DE ESCENARIO")</f>
        <v>Escenari de Foix</v>
      </c>
      <c r="Z134" s="92" t="str">
        <f t="shared" si="9"/>
        <v>ZLLSM</v>
      </c>
      <c r="AA134" s="92" t="str">
        <f t="shared" si="10"/>
        <v>Exempt</v>
      </c>
    </row>
    <row r="135" spans="1:27" ht="15" customHeight="1" x14ac:dyDescent="0.3">
      <c r="A135" s="12">
        <v>27</v>
      </c>
      <c r="C135" s="17" t="s">
        <v>415</v>
      </c>
      <c r="D135" s="16" t="s">
        <v>1537</v>
      </c>
      <c r="E135" s="12" t="e" cm="1" vm="1">
        <f t="array" ref="E135">_xlfn.IFNA(_xlfn.IFS(X135&lt;&gt;"Pendent",SOCIETATS!$N$8),SOCIETATS!$N$9)</f>
        <v>#VALUE!</v>
      </c>
      <c r="F135" s="26" t="e" cm="1" vm="1">
        <f t="array" ref="F135">_xlfn.IFNA(_xlfn.IFS(G135&lt;&gt;G136,SOCIETATS!$N$8,J135&lt;&gt;J136,SOCIETATS!$N$8),SOCIETATS!$N$9)</f>
        <v>#VALUE!</v>
      </c>
      <c r="G135" s="23" t="str" cm="1">
        <f t="array" ref="G135">_xlfn.IFNA(_xlfn.IFS(R135&lt;&gt;0,R135,S135&lt;&gt;0,S135,U135&lt;&gt;0,U135,V135&lt;&gt;0,V135),"FALTAN DATOS DE ESCENARIO")</f>
        <v xml:space="preserve">ZPC LL-24 - Olesa i Esparreguera - CIP </v>
      </c>
      <c r="H135" s="255" t="str">
        <f t="shared" si="8"/>
        <v>NO</v>
      </c>
      <c r="I135" s="255" t="s">
        <v>1545</v>
      </c>
      <c r="J135" s="94">
        <v>45031</v>
      </c>
      <c r="K135" s="95">
        <v>0.33333333333333298</v>
      </c>
      <c r="L135" s="94">
        <v>45031</v>
      </c>
      <c r="M135" s="95">
        <v>0.54166666666666696</v>
      </c>
      <c r="N135" s="27" t="s">
        <v>1539</v>
      </c>
      <c r="O135" s="27" t="s">
        <v>8</v>
      </c>
      <c r="P135" s="27">
        <v>20</v>
      </c>
      <c r="Q135" s="27" t="s">
        <v>1525</v>
      </c>
      <c r="R135" s="27" t="s">
        <v>100</v>
      </c>
      <c r="W135" s="12" t="str">
        <f>_xlfn.IFNA(VLOOKUP(X135,Municipis!$A$2:$B$118,2,FALSE),"Pendent")</f>
        <v>Navàs. Pinós, Cardona</v>
      </c>
      <c r="X135" s="12" t="str" cm="1">
        <f t="array" ref="X135">_xlfn.IFNA(_xlfn.IFS(R135&lt;&gt;0,R135,S135&lt;&gt;0,S135,U135&lt;&gt;0,U135,V135&lt;&gt;0,V135),"Pendent")</f>
        <v xml:space="preserve">ZPC LL-24 - Olesa i Esparreguera - CIP </v>
      </c>
    </row>
    <row r="136" spans="1:27" ht="15" customHeight="1" x14ac:dyDescent="0.3">
      <c r="A136" s="12">
        <v>58</v>
      </c>
      <c r="C136" s="17" t="s">
        <v>415</v>
      </c>
      <c r="D136" s="16" t="s">
        <v>1537</v>
      </c>
      <c r="E136" s="12" t="e" cm="1" vm="1">
        <f t="array" ref="E136">_xlfn.IFNA(_xlfn.IFS(X136&lt;&gt;"Pendent",SOCIETATS!$N$8),SOCIETATS!$N$9)</f>
        <v>#VALUE!</v>
      </c>
      <c r="F136" s="26" t="e" cm="1" vm="1">
        <f t="array" ref="F136">_xlfn.IFNA(_xlfn.IFS(G136&lt;&gt;G137,SOCIETATS!$N$8,J136&lt;&gt;J137,SOCIETATS!$N$8),SOCIETATS!$N$9)</f>
        <v>#VALUE!</v>
      </c>
      <c r="G136" s="23" t="str" cm="1">
        <f t="array" ref="G136">_xlfn.IFNA(_xlfn.IFS(R136&lt;&gt;0,R136,S136&lt;&gt;0,S136,U136&lt;&gt;0,U136,V136&lt;&gt;0,V136),"FALTAN DATOS DE ESCENARIO")</f>
        <v>ZPC LL-10 - Castellgalí - CIP, ZLLSM-LL-39 - Sant Vicenç de Castellet - CIP</v>
      </c>
      <c r="H136" s="255" t="str">
        <f t="shared" si="8"/>
        <v>NO</v>
      </c>
      <c r="I136" s="255" t="s">
        <v>1545</v>
      </c>
      <c r="J136" s="94">
        <v>45045</v>
      </c>
      <c r="K136" s="95">
        <v>0.33333333333333298</v>
      </c>
      <c r="L136" s="94">
        <v>45045</v>
      </c>
      <c r="M136" s="95">
        <v>0.54166666666666696</v>
      </c>
      <c r="N136" s="27" t="s">
        <v>1539</v>
      </c>
      <c r="O136" s="27" t="s">
        <v>8</v>
      </c>
      <c r="P136" s="27">
        <v>20</v>
      </c>
      <c r="Q136" s="27" t="s">
        <v>1525</v>
      </c>
      <c r="R136" s="27" t="s">
        <v>87</v>
      </c>
      <c r="S136" s="27"/>
      <c r="T136" s="27"/>
      <c r="U136" s="27"/>
      <c r="V136" s="27"/>
      <c r="W136" s="12" t="str">
        <f>_xlfn.IFNA(VLOOKUP(X136,Municipis!$A$2:$B$118,2,FALSE),"Pendent")</f>
        <v>Lladurs, Navès, Olius</v>
      </c>
      <c r="X136" s="12" t="str" cm="1">
        <f t="array" ref="X136">_xlfn.IFNA(_xlfn.IFS(R136&lt;&gt;0,R136,S136&lt;&gt;0,S136,U136&lt;&gt;0,U136,V136&lt;&gt;0,V136),"Pendent")</f>
        <v>ZPC LL-10 - Castellgalí - CIP, ZLLSM-LL-39 - Sant Vicenç de Castellet - CIP</v>
      </c>
    </row>
    <row r="137" spans="1:27" ht="15" customHeight="1" x14ac:dyDescent="0.3">
      <c r="A137" s="12">
        <v>75</v>
      </c>
      <c r="C137" s="17" t="s">
        <v>415</v>
      </c>
      <c r="D137" s="16" t="s">
        <v>1537</v>
      </c>
      <c r="E137" s="12" t="e" cm="1" vm="1">
        <f t="array" ref="E137">_xlfn.IFNA(_xlfn.IFS(X137&lt;&gt;"Pendent",SOCIETATS!$N$8),SOCIETATS!$N$9)</f>
        <v>#VALUE!</v>
      </c>
      <c r="F137" s="26" t="e" cm="1" vm="1">
        <f t="array" ref="F137">_xlfn.IFNA(_xlfn.IFS(G137&lt;&gt;G138,SOCIETATS!$N$8,J137&lt;&gt;J138,SOCIETATS!$N$8),SOCIETATS!$N$9)</f>
        <v>#VALUE!</v>
      </c>
      <c r="G137" s="23" t="str" cm="1">
        <f t="array" ref="G137">_xlfn.IFNA(_xlfn.IFS(R137&lt;&gt;0,R137,S137&lt;&gt;0,S137,U137&lt;&gt;0,U137,V137&lt;&gt;0,V137),"FALTAN DATOS DE ESCENARIO")</f>
        <v xml:space="preserve">ZPC LL-20 - Can Serra - CIP </v>
      </c>
      <c r="H137" s="255" t="str">
        <f t="shared" si="8"/>
        <v>NO</v>
      </c>
      <c r="I137" s="255" t="s">
        <v>1545</v>
      </c>
      <c r="J137" s="94">
        <v>45052</v>
      </c>
      <c r="K137" s="95">
        <v>0.33333333333333298</v>
      </c>
      <c r="L137" s="94">
        <v>45052</v>
      </c>
      <c r="M137" s="95">
        <v>0.54166666666666696</v>
      </c>
      <c r="N137" s="27" t="s">
        <v>1539</v>
      </c>
      <c r="O137" s="27" t="s">
        <v>8</v>
      </c>
      <c r="P137" s="27">
        <v>20</v>
      </c>
      <c r="Q137" s="27" t="s">
        <v>1525</v>
      </c>
      <c r="R137" s="27" t="s">
        <v>94</v>
      </c>
      <c r="S137" s="27"/>
      <c r="T137" s="27"/>
      <c r="U137" s="27" t="s">
        <v>57</v>
      </c>
      <c r="V137" s="27"/>
      <c r="W137" s="12" t="str">
        <f>_xlfn.IFNA(VLOOKUP(X137,Municipis!$A$2:$B$118,2,FALSE),"Pendent")</f>
        <v>Castellbell i el Vilar</v>
      </c>
      <c r="X137" s="12" t="str" cm="1">
        <f t="array" ref="X137">_xlfn.IFNA(_xlfn.IFS(R137&lt;&gt;0,R137,S137&lt;&gt;0,S137,U137&lt;&gt;0,U137,V137&lt;&gt;0,V137),"Pendent")</f>
        <v xml:space="preserve">ZPC LL-20 - Can Serra - CIP </v>
      </c>
    </row>
    <row r="138" spans="1:27" ht="15" customHeight="1" x14ac:dyDescent="0.3">
      <c r="A138" s="12">
        <v>130</v>
      </c>
      <c r="C138" s="17" t="s">
        <v>415</v>
      </c>
      <c r="D138" s="16" t="s">
        <v>1537</v>
      </c>
      <c r="E138" s="12" t="e" cm="1" vm="1">
        <f t="array" ref="E138">_xlfn.IFNA(_xlfn.IFS(X138&lt;&gt;"Pendent",SOCIETATS!$N$8),SOCIETATS!$N$9)</f>
        <v>#VALUE!</v>
      </c>
      <c r="F138" s="26" t="e" cm="1" vm="1">
        <f t="array" ref="F138">_xlfn.IFNA(_xlfn.IFS(G138&lt;&gt;G139,SOCIETATS!$N$8,J138&lt;&gt;J139,SOCIETATS!$N$8),SOCIETATS!$N$9)</f>
        <v>#VALUE!</v>
      </c>
      <c r="G138" s="23" t="str" cm="1">
        <f t="array" ref="G138">_xlfn.IFNA(_xlfn.IFS(R138&lt;&gt;0,R138,S138&lt;&gt;0,S138,U138&lt;&gt;0,U138,V138&lt;&gt;0,V138),"FALTAN DATOS DE ESCENARIO")</f>
        <v xml:space="preserve">ZPC LL-24 - Olesa i Esparreguera - CIP </v>
      </c>
      <c r="H138" s="255" t="str">
        <f t="shared" si="8"/>
        <v>NO</v>
      </c>
      <c r="I138" s="255" t="s">
        <v>1545</v>
      </c>
      <c r="J138" s="94">
        <v>45073</v>
      </c>
      <c r="K138" s="95">
        <v>0.33333333333333298</v>
      </c>
      <c r="L138" s="94">
        <v>45073</v>
      </c>
      <c r="M138" s="95">
        <v>0.54166666666666696</v>
      </c>
      <c r="N138" s="27" t="s">
        <v>1539</v>
      </c>
      <c r="O138" s="27" t="s">
        <v>8</v>
      </c>
      <c r="P138" s="27">
        <v>20</v>
      </c>
      <c r="Q138" s="27" t="s">
        <v>1525</v>
      </c>
      <c r="R138" s="27" t="s">
        <v>100</v>
      </c>
      <c r="S138" s="27"/>
      <c r="T138" s="27"/>
      <c r="U138" s="27"/>
      <c r="V138" s="27"/>
      <c r="W138" s="12" t="str">
        <f>_xlfn.IFNA(VLOOKUP(X138,Municipis!$A$2:$B$118,2,FALSE),"Pendent")</f>
        <v>Navàs. Pinós, Cardona</v>
      </c>
      <c r="X138" s="12" t="str" cm="1">
        <f t="array" ref="X138">_xlfn.IFNA(_xlfn.IFS(R138&lt;&gt;0,R138,S138&lt;&gt;0,S138,U138&lt;&gt;0,U138,V138&lt;&gt;0,V138),"Pendent")</f>
        <v xml:space="preserve">ZPC LL-24 - Olesa i Esparreguera - CIP </v>
      </c>
    </row>
    <row r="139" spans="1:27" ht="15" customHeight="1" x14ac:dyDescent="0.3">
      <c r="A139" s="12">
        <v>167</v>
      </c>
      <c r="C139" s="17" t="s">
        <v>415</v>
      </c>
      <c r="D139" s="16" t="s">
        <v>1537</v>
      </c>
      <c r="E139" s="12" t="e" cm="1" vm="1">
        <f t="array" ref="E139">_xlfn.IFNA(_xlfn.IFS(X139&lt;&gt;"Pendent",SOCIETATS!$N$8),SOCIETATS!$N$9)</f>
        <v>#VALUE!</v>
      </c>
      <c r="F139" s="26" t="e" cm="1" vm="1">
        <f t="array" ref="F139">_xlfn.IFNA(_xlfn.IFS(G139&lt;&gt;G140,SOCIETATS!$N$8,J139&lt;&gt;J140,SOCIETATS!$N$8),SOCIETATS!$N$9)</f>
        <v>#VALUE!</v>
      </c>
      <c r="G139" s="23" t="str" cm="1">
        <f t="array" ref="G139">_xlfn.IFNA(_xlfn.IFS(R139&lt;&gt;0,R139,S139&lt;&gt;0,S139,U139&lt;&gt;0,U139,V139&lt;&gt;0,V139),"FALTAN DATOS DE ESCENARIO")</f>
        <v>ZPC LL-10 - Castellgalí - CIP, ZLLSM-LL-39 - Sant Vicenç de Castellet - CIP</v>
      </c>
      <c r="H139" s="255" t="str">
        <f t="shared" si="8"/>
        <v>NO</v>
      </c>
      <c r="I139" s="255" t="s">
        <v>1545</v>
      </c>
      <c r="J139" s="94">
        <v>45087</v>
      </c>
      <c r="K139" s="95">
        <v>0.33333333333333298</v>
      </c>
      <c r="L139" s="94">
        <v>45087</v>
      </c>
      <c r="M139" s="95">
        <v>0.54166666666666696</v>
      </c>
      <c r="N139" s="27" t="s">
        <v>1539</v>
      </c>
      <c r="O139" s="27" t="s">
        <v>8</v>
      </c>
      <c r="P139" s="27">
        <v>20</v>
      </c>
      <c r="Q139" s="27" t="s">
        <v>1525</v>
      </c>
      <c r="R139" s="27" t="s">
        <v>87</v>
      </c>
      <c r="S139" s="27"/>
      <c r="T139" s="27"/>
      <c r="U139" s="27"/>
      <c r="V139" s="27"/>
      <c r="W139" s="12" t="str">
        <f>_xlfn.IFNA(VLOOKUP(X139,Municipis!$A$2:$B$118,2,FALSE),"Pendent")</f>
        <v>Lladurs, Navès, Olius</v>
      </c>
      <c r="X139" s="12" t="str" cm="1">
        <f t="array" ref="X139">_xlfn.IFNA(_xlfn.IFS(R139&lt;&gt;0,R139,S139&lt;&gt;0,S139,U139&lt;&gt;0,U139,V139&lt;&gt;0,V139),"Pendent")</f>
        <v>ZPC LL-10 - Castellgalí - CIP, ZLLSM-LL-39 - Sant Vicenç de Castellet - CIP</v>
      </c>
    </row>
    <row r="140" spans="1:27" ht="15" customHeight="1" x14ac:dyDescent="0.3">
      <c r="A140" s="12">
        <v>218</v>
      </c>
      <c r="C140" s="17" t="s">
        <v>415</v>
      </c>
      <c r="D140" s="16" t="s">
        <v>1537</v>
      </c>
      <c r="E140" s="12" t="e" cm="1" vm="1">
        <f t="array" ref="E140">_xlfn.IFNA(_xlfn.IFS(X140&lt;&gt;"Pendent",SOCIETATS!$N$8),SOCIETATS!$N$9)</f>
        <v>#VALUE!</v>
      </c>
      <c r="F140" s="26" t="e" cm="1" vm="1">
        <f t="array" ref="F140">_xlfn.IFNA(_xlfn.IFS(G140&lt;&gt;G141,SOCIETATS!$N$8,J140&lt;&gt;J141,SOCIETATS!$N$8),SOCIETATS!$N$9)</f>
        <v>#VALUE!</v>
      </c>
      <c r="G140" s="23" t="str" cm="1">
        <f t="array" ref="G140">_xlfn.IFNA(_xlfn.IFS(R140&lt;&gt;0,R140,S140&lt;&gt;0,S140,U140&lt;&gt;0,U140,V140&lt;&gt;0,V140),"FALTAN DATOS DE ESCENARIO")</f>
        <v xml:space="preserve">ZPC LL-23 - Súria - CIP </v>
      </c>
      <c r="H140" s="255" t="str">
        <f t="shared" si="8"/>
        <v>NO</v>
      </c>
      <c r="I140" s="255" t="s">
        <v>1545</v>
      </c>
      <c r="J140" s="94">
        <v>45108</v>
      </c>
      <c r="K140" s="95">
        <v>0.33333333333333298</v>
      </c>
      <c r="L140" s="94">
        <v>45108</v>
      </c>
      <c r="M140" s="95">
        <v>0.54166666666666696</v>
      </c>
      <c r="N140" s="27" t="s">
        <v>1539</v>
      </c>
      <c r="O140" s="27" t="s">
        <v>8</v>
      </c>
      <c r="P140" s="27">
        <v>20</v>
      </c>
      <c r="Q140" s="27" t="s">
        <v>1525</v>
      </c>
      <c r="R140" s="27" t="s">
        <v>99</v>
      </c>
      <c r="S140" s="27"/>
      <c r="T140" s="27"/>
      <c r="U140" s="27" t="s">
        <v>58</v>
      </c>
      <c r="V140" s="27"/>
      <c r="W140" s="12" t="str">
        <f>_xlfn.IFNA(VLOOKUP(X140,Municipis!$A$2:$B$118,2,FALSE),"Pendent")</f>
        <v>Olesa de Montserrat, Esparreguera, Collbató</v>
      </c>
      <c r="X140" s="12" t="str" cm="1">
        <f t="array" ref="X140">_xlfn.IFNA(_xlfn.IFS(R140&lt;&gt;0,R140,S140&lt;&gt;0,S140,U140&lt;&gt;0,U140,V140&lt;&gt;0,V140),"Pendent")</f>
        <v xml:space="preserve">ZPC LL-23 - Súria - CIP </v>
      </c>
    </row>
    <row r="141" spans="1:27" ht="15" customHeight="1" x14ac:dyDescent="0.3">
      <c r="A141" s="12">
        <v>276</v>
      </c>
      <c r="C141" s="17" t="s">
        <v>415</v>
      </c>
      <c r="D141" s="16" t="s">
        <v>1537</v>
      </c>
      <c r="E141" s="12" t="e" cm="1" vm="1">
        <f t="array" ref="E141">_xlfn.IFNA(_xlfn.IFS(X141&lt;&gt;"Pendent",SOCIETATS!$N$8),SOCIETATS!$N$9)</f>
        <v>#VALUE!</v>
      </c>
      <c r="F141" s="26" t="e" cm="1" vm="1">
        <f t="array" ref="F141">_xlfn.IFNA(_xlfn.IFS(G141&lt;&gt;G142,SOCIETATS!$N$8,J141&lt;&gt;J142,SOCIETATS!$N$8),SOCIETATS!$N$9)</f>
        <v>#VALUE!</v>
      </c>
      <c r="G141" s="23" t="str" cm="1">
        <f t="array" ref="G141">_xlfn.IFNA(_xlfn.IFS(R141&lt;&gt;0,R141,S141&lt;&gt;0,S141,U141&lt;&gt;0,U141,V141&lt;&gt;0,V141),"FALTAN DATOS DE ESCENARIO")</f>
        <v xml:space="preserve">ZPC LL-24 - Olesa i Esparreguera - CIP </v>
      </c>
      <c r="H141" s="255" t="str">
        <f t="shared" si="8"/>
        <v>NO</v>
      </c>
      <c r="I141" s="255" t="s">
        <v>1545</v>
      </c>
      <c r="J141" s="94">
        <v>45129</v>
      </c>
      <c r="K141" s="95">
        <v>0.33333333333333298</v>
      </c>
      <c r="L141" s="94">
        <v>45129</v>
      </c>
      <c r="M141" s="95">
        <v>0.54166666666666696</v>
      </c>
      <c r="N141" s="27" t="s">
        <v>1539</v>
      </c>
      <c r="O141" s="27" t="s">
        <v>8</v>
      </c>
      <c r="P141" s="27">
        <v>20</v>
      </c>
      <c r="Q141" s="27" t="s">
        <v>1525</v>
      </c>
      <c r="R141" s="27" t="s">
        <v>100</v>
      </c>
      <c r="S141" s="27"/>
      <c r="T141" s="27"/>
      <c r="U141" s="27"/>
      <c r="V141" s="27"/>
      <c r="W141" s="12" t="str">
        <f>_xlfn.IFNA(VLOOKUP(X141,Municipis!$A$2:$B$118,2,FALSE),"Pendent")</f>
        <v>Navàs. Pinós, Cardona</v>
      </c>
      <c r="X141" s="12" t="str" cm="1">
        <f t="array" ref="X141">_xlfn.IFNA(_xlfn.IFS(R141&lt;&gt;0,R141,S141&lt;&gt;0,S141,U141&lt;&gt;0,U141,V141&lt;&gt;0,V141),"Pendent")</f>
        <v xml:space="preserve">ZPC LL-24 - Olesa i Esparreguera - CIP </v>
      </c>
    </row>
    <row r="142" spans="1:27" ht="15" customHeight="1" x14ac:dyDescent="0.3">
      <c r="A142" s="12">
        <v>360</v>
      </c>
      <c r="C142" s="17" t="s">
        <v>415</v>
      </c>
      <c r="D142" s="16" t="s">
        <v>1537</v>
      </c>
      <c r="E142" s="12" t="e" cm="1" vm="1">
        <f t="array" ref="E142">_xlfn.IFNA(_xlfn.IFS(X142&lt;&gt;"Pendent",SOCIETATS!$N$8),SOCIETATS!$N$9)</f>
        <v>#VALUE!</v>
      </c>
      <c r="F142" s="26" t="e" cm="1" vm="1">
        <f t="array" ref="F142">_xlfn.IFNA(_xlfn.IFS(G142&lt;&gt;G143,SOCIETATS!$N$8,J142&lt;&gt;J143,SOCIETATS!$N$8),SOCIETATS!$N$9)</f>
        <v>#VALUE!</v>
      </c>
      <c r="G142" s="23" t="str" cm="1">
        <f t="array" ref="G142">_xlfn.IFNA(_xlfn.IFS(R142&lt;&gt;0,R142,S142&lt;&gt;0,S142,U142&lt;&gt;0,U142,V142&lt;&gt;0,V142),"FALTAN DATOS DE ESCENARIO")</f>
        <v xml:space="preserve">ZPC EB-03 - Pantà de La Palma d'Ebre - CIP </v>
      </c>
      <c r="H142" s="255" t="str">
        <f t="shared" si="8"/>
        <v>NO</v>
      </c>
      <c r="I142" s="255" t="s">
        <v>1545</v>
      </c>
      <c r="J142" s="94">
        <v>45178</v>
      </c>
      <c r="K142" s="95">
        <v>0.375</v>
      </c>
      <c r="L142" s="94">
        <v>45178</v>
      </c>
      <c r="M142" s="95">
        <v>0.58333333333333304</v>
      </c>
      <c r="N142" s="27" t="s">
        <v>1539</v>
      </c>
      <c r="O142" s="27" t="s">
        <v>8</v>
      </c>
      <c r="P142" s="27">
        <v>20</v>
      </c>
      <c r="Q142" s="27" t="s">
        <v>1525</v>
      </c>
      <c r="R142" s="27" t="s">
        <v>74</v>
      </c>
      <c r="S142" s="27"/>
      <c r="T142" s="27"/>
      <c r="U142" s="27"/>
      <c r="V142" s="27"/>
      <c r="W142" s="12" t="str">
        <f>_xlfn.IFNA(VLOOKUP(X142,Municipis!$A$2:$B$118,2,FALSE),"Pendent")</f>
        <v>Besalú, Argelaguer, Sant Ferriol</v>
      </c>
      <c r="X142" s="12" t="str" cm="1">
        <f t="array" ref="X142">_xlfn.IFNA(_xlfn.IFS(R142&lt;&gt;0,R142,S142&lt;&gt;0,S142,U142&lt;&gt;0,U142,V142&lt;&gt;0,V142),"Pendent")</f>
        <v xml:space="preserve">ZPC EB-03 - Pantà de La Palma d'Ebre - CIP </v>
      </c>
    </row>
    <row r="143" spans="1:27" ht="15" customHeight="1" x14ac:dyDescent="0.3">
      <c r="A143" s="12">
        <v>427</v>
      </c>
      <c r="C143" s="17" t="s">
        <v>415</v>
      </c>
      <c r="D143" s="16" t="s">
        <v>1538</v>
      </c>
      <c r="E143" s="12" t="e" cm="1" vm="1">
        <f t="array" ref="E143">_xlfn.IFNA(_xlfn.IFS(X143&lt;&gt;"Pendent",SOCIETATS!$N$8),SOCIETATS!$N$9)</f>
        <v>#VALUE!</v>
      </c>
      <c r="F143" s="26" t="e" cm="1" vm="1">
        <f t="array" ref="F143">_xlfn.IFNA(_xlfn.IFS(G143&lt;&gt;G144,SOCIETATS!$N$8,J143&lt;&gt;J144,SOCIETATS!$N$8),SOCIETATS!$N$9)</f>
        <v>#VALUE!</v>
      </c>
      <c r="G143" s="23" t="str" cm="1">
        <f t="array" ref="G143">_xlfn.IFNA(_xlfn.IFS(R143&lt;&gt;0,R143,S143&lt;&gt;0,S143,U143&lt;&gt;0,U143,V143&lt;&gt;0,V143),"FALTAN DATOS DE ESCENARIO")</f>
        <v xml:space="preserve">ZPC LL-24 - Olesa i Esparreguera - CIP </v>
      </c>
      <c r="H143" s="255" t="str">
        <f t="shared" si="8"/>
        <v>NO</v>
      </c>
      <c r="I143" s="255" t="s">
        <v>1545</v>
      </c>
      <c r="J143" s="94">
        <v>45199</v>
      </c>
      <c r="K143" s="95">
        <v>0.33333333333333298</v>
      </c>
      <c r="L143" s="94">
        <v>45199</v>
      </c>
      <c r="M143" s="95">
        <v>0.54166666666666696</v>
      </c>
      <c r="N143" s="27" t="s">
        <v>1539</v>
      </c>
      <c r="O143" s="27" t="s">
        <v>10</v>
      </c>
      <c r="P143" s="27">
        <v>20</v>
      </c>
      <c r="Q143" s="27" t="s">
        <v>1525</v>
      </c>
      <c r="R143" s="27" t="s">
        <v>100</v>
      </c>
      <c r="S143" s="27"/>
      <c r="T143" s="27"/>
      <c r="U143" s="27"/>
      <c r="V143" s="27"/>
      <c r="W143" s="12" t="str">
        <f>_xlfn.IFNA(VLOOKUP(X143,Municipis!$A$2:$B$118,2,FALSE),"Pendent")</f>
        <v>Navàs. Pinós, Cardona</v>
      </c>
      <c r="X143" s="12" t="str" cm="1">
        <f t="array" ref="X143">_xlfn.IFNA(_xlfn.IFS(R143&lt;&gt;0,R143,S143&lt;&gt;0,S143,U143&lt;&gt;0,U143,V143&lt;&gt;0,V143),"Pendent")</f>
        <v xml:space="preserve">ZPC LL-24 - Olesa i Esparreguera - CIP </v>
      </c>
    </row>
    <row r="144" spans="1:27" ht="15" customHeight="1" x14ac:dyDescent="0.3">
      <c r="A144" s="12">
        <v>448</v>
      </c>
      <c r="C144" s="17" t="s">
        <v>415</v>
      </c>
      <c r="D144" s="16" t="s">
        <v>1593</v>
      </c>
      <c r="E144" s="12" t="e" cm="1" vm="1">
        <f t="array" ref="E144">_xlfn.IFNA(_xlfn.IFS(X144&lt;&gt;"Pendent",SOCIETATS!$N$8),SOCIETATS!$N$9)</f>
        <v>#VALUE!</v>
      </c>
      <c r="F144" s="26" t="e" cm="1" vm="1">
        <f t="array" ref="F144">_xlfn.IFNA(_xlfn.IFS(G144&lt;&gt;G145,SOCIETATS!$N$8,J144&lt;&gt;J145,SOCIETATS!$N$8),SOCIETATS!$N$9)</f>
        <v>#VALUE!</v>
      </c>
      <c r="G144" s="23" t="str" cm="1">
        <f t="array" ref="G144">_xlfn.IFNA(_xlfn.IFS(R144&lt;&gt;0,R144,S144&lt;&gt;0,S144,U144&lt;&gt;0,U144,V144&lt;&gt;0,V144),"FALTAN DATOS DE ESCENARIO")</f>
        <v xml:space="preserve">ZPC LL-24 - Olesa i Esparreguera - CIP </v>
      </c>
      <c r="H144" s="255" t="str">
        <f t="shared" si="8"/>
        <v>NO</v>
      </c>
      <c r="I144" s="255" t="s">
        <v>1545</v>
      </c>
      <c r="J144" s="94">
        <v>45206</v>
      </c>
      <c r="K144" s="95">
        <v>0.41666666666666702</v>
      </c>
      <c r="L144" s="94">
        <v>45206</v>
      </c>
      <c r="M144" s="95">
        <v>0.54166666666666696</v>
      </c>
      <c r="N144" s="27" t="s">
        <v>1539</v>
      </c>
      <c r="O144" s="27" t="s">
        <v>15</v>
      </c>
      <c r="P144" s="27">
        <v>20</v>
      </c>
      <c r="Q144" s="27" t="s">
        <v>1525</v>
      </c>
      <c r="R144" s="27" t="s">
        <v>100</v>
      </c>
      <c r="S144" s="27"/>
      <c r="T144" s="27"/>
      <c r="U144" s="27"/>
      <c r="V144" s="27"/>
      <c r="W144" s="12" t="str">
        <f>_xlfn.IFNA(VLOOKUP(X144,Municipis!$A$2:$B$118,2,FALSE),"Pendent")</f>
        <v>Navàs. Pinós, Cardona</v>
      </c>
      <c r="X144" s="12" t="str" cm="1">
        <f t="array" ref="X144">_xlfn.IFNA(_xlfn.IFS(R144&lt;&gt;0,R144,S144&lt;&gt;0,S144,U144&lt;&gt;0,U144,V144&lt;&gt;0,V144),"Pendent")</f>
        <v xml:space="preserve">ZPC LL-24 - Olesa i Esparreguera - CIP </v>
      </c>
    </row>
    <row r="145" spans="1:27" ht="15" customHeight="1" x14ac:dyDescent="0.3">
      <c r="A145" s="12">
        <v>482</v>
      </c>
      <c r="C145" s="17" t="s">
        <v>415</v>
      </c>
      <c r="D145" s="16" t="s">
        <v>1537</v>
      </c>
      <c r="E145" s="12" t="e" cm="1" vm="1">
        <f t="array" ref="E145">_xlfn.IFNA(_xlfn.IFS(X145&lt;&gt;"Pendent",SOCIETATS!$N$8),SOCIETATS!$N$9)</f>
        <v>#VALUE!</v>
      </c>
      <c r="F145" s="26" t="e" cm="1" vm="1">
        <f t="array" ref="F145">_xlfn.IFNA(_xlfn.IFS(G145&lt;&gt;G146,SOCIETATS!$N$8,J145&lt;&gt;J146,SOCIETATS!$N$8),SOCIETATS!$N$9)</f>
        <v>#VALUE!</v>
      </c>
      <c r="G145" s="23" t="str" cm="1">
        <f t="array" ref="G145">_xlfn.IFNA(_xlfn.IFS(R145&lt;&gt;0,R145,S145&lt;&gt;0,S145,U145&lt;&gt;0,U145,V145&lt;&gt;0,V145),"FALTAN DATOS DE ESCENARIO")</f>
        <v xml:space="preserve">ZPC EB-01 - Embassaments de Riba-roja i de Flix - CIP, ZLLSM-EB-01 - l'Ebre </v>
      </c>
      <c r="H145" s="255" t="str">
        <f t="shared" si="8"/>
        <v>NO</v>
      </c>
      <c r="I145" s="255" t="s">
        <v>1545</v>
      </c>
      <c r="J145" s="94">
        <v>45220</v>
      </c>
      <c r="K145" s="95">
        <v>0.375</v>
      </c>
      <c r="L145" s="94">
        <v>45220</v>
      </c>
      <c r="M145" s="95">
        <v>0.58333333333333304</v>
      </c>
      <c r="N145" s="27" t="s">
        <v>1539</v>
      </c>
      <c r="O145" s="27" t="s">
        <v>8</v>
      </c>
      <c r="P145" s="27">
        <v>20</v>
      </c>
      <c r="Q145" s="27" t="s">
        <v>1525</v>
      </c>
      <c r="R145" s="27" t="s">
        <v>73</v>
      </c>
      <c r="S145" s="27"/>
      <c r="T145" s="27"/>
      <c r="U145" s="27"/>
      <c r="V145" s="27"/>
      <c r="W145" s="12" t="str">
        <f>_xlfn.IFNA(VLOOKUP(X145,Municipis!$A$2:$B$118,2,FALSE),"Pendent")</f>
        <v>Granja E., Pobla Massaluca, Riba-roja, Flix, Ascó, Móra d'Ebre, Tortosa, Amposta, Deltebre</v>
      </c>
      <c r="X145" s="12" t="str" cm="1">
        <f t="array" ref="X145">_xlfn.IFNA(_xlfn.IFS(R145&lt;&gt;0,R145,S145&lt;&gt;0,S145,U145&lt;&gt;0,U145,V145&lt;&gt;0,V145),"Pendent")</f>
        <v xml:space="preserve">ZPC EB-01 - Embassaments de Riba-roja i de Flix - CIP, ZLLSM-EB-01 - l'Ebre </v>
      </c>
    </row>
    <row r="146" spans="1:27" ht="15" customHeight="1" x14ac:dyDescent="0.3">
      <c r="A146" s="12">
        <v>512</v>
      </c>
      <c r="C146" s="17" t="s">
        <v>415</v>
      </c>
      <c r="D146" s="16" t="s">
        <v>1537</v>
      </c>
      <c r="E146" s="12" t="e" cm="1" vm="1">
        <f t="array" ref="E146">_xlfn.IFNA(_xlfn.IFS(X146&lt;&gt;"Pendent",SOCIETATS!$N$8),SOCIETATS!$N$9)</f>
        <v>#VALUE!</v>
      </c>
      <c r="F146" s="26" t="e" cm="1" vm="1">
        <f t="array" ref="F146">_xlfn.IFNA(_xlfn.IFS(G146&lt;&gt;G147,SOCIETATS!$N$8,J146&lt;&gt;J147,SOCIETATS!$N$8),SOCIETATS!$N$9)</f>
        <v>#VALUE!</v>
      </c>
      <c r="G146" s="23" t="str" cm="1">
        <f t="array" ref="G146">_xlfn.IFNA(_xlfn.IFS(R146&lt;&gt;0,R146,S146&lt;&gt;0,S146,U146&lt;&gt;0,U146,V146&lt;&gt;0,V146),"FALTAN DATOS DE ESCENARIO")</f>
        <v>ZPC LL-10 - Castellgalí - CIP, ZLLSM-LL-39 - Sant Vicenç de Castellet - CIP</v>
      </c>
      <c r="H146" s="255" t="str">
        <f t="shared" si="8"/>
        <v>NO</v>
      </c>
      <c r="I146" s="255" t="s">
        <v>1545</v>
      </c>
      <c r="J146" s="94">
        <v>45234</v>
      </c>
      <c r="K146" s="95">
        <v>0.33333333333333298</v>
      </c>
      <c r="L146" s="94">
        <v>45234</v>
      </c>
      <c r="M146" s="95">
        <v>0.54166666666666696</v>
      </c>
      <c r="N146" s="27" t="s">
        <v>1539</v>
      </c>
      <c r="O146" s="27" t="s">
        <v>8</v>
      </c>
      <c r="P146" s="27">
        <v>20</v>
      </c>
      <c r="Q146" s="27" t="s">
        <v>1525</v>
      </c>
      <c r="R146" s="27" t="s">
        <v>87</v>
      </c>
      <c r="S146" s="27"/>
      <c r="T146" s="27"/>
      <c r="U146" s="27"/>
      <c r="V146" s="27"/>
      <c r="W146" s="12" t="str">
        <f>_xlfn.IFNA(VLOOKUP(X146,Municipis!$A$2:$B$118,2,FALSE),"Pendent")</f>
        <v>Lladurs, Navès, Olius</v>
      </c>
      <c r="X146" s="12" t="str" cm="1">
        <f t="array" ref="X146">_xlfn.IFNA(_xlfn.IFS(R146&lt;&gt;0,R146,S146&lt;&gt;0,S146,U146&lt;&gt;0,U146,V146&lt;&gt;0,V146),"Pendent")</f>
        <v>ZPC LL-10 - Castellgalí - CIP, ZLLSM-LL-39 - Sant Vicenç de Castellet - CIP</v>
      </c>
    </row>
    <row r="147" spans="1:27" ht="15" customHeight="1" x14ac:dyDescent="0.3">
      <c r="A147" s="12">
        <v>150</v>
      </c>
      <c r="C147" s="28" t="s">
        <v>419</v>
      </c>
      <c r="D147" s="30" t="s">
        <v>1139</v>
      </c>
      <c r="E147" s="12" t="e" cm="1" vm="1">
        <f t="array" ref="E147">_xlfn.IFNA(_xlfn.IFS(X147&lt;&gt;"Pendent",SOCIETATS!$N$8),SOCIETATS!$N$9)</f>
        <v>#VALUE!</v>
      </c>
      <c r="F147" s="26" t="e" cm="1" vm="1">
        <f t="array" ref="F147">_xlfn.IFNA(_xlfn.IFS(G147&lt;&gt;G148,SOCIETATS!$N$8,J147&lt;&gt;J148,SOCIETATS!$N$8),SOCIETATS!$N$9)</f>
        <v>#VALUE!</v>
      </c>
      <c r="G147" s="23" t="str" cm="1">
        <f t="array" ref="G147">_xlfn.IFNA(_xlfn.IFS(R147&lt;&gt;0,R147,S147&lt;&gt;0,S147,U147&lt;&gt;0,U147,V147&lt;&gt;0,V147),"FALTAN DATOS DE ESCENARIO")</f>
        <v>ZPC SE-07 - Embassament d'Oliana - CIP, ZPC TE-12 - Embassament de Sau - CIP</v>
      </c>
      <c r="H147" s="255" t="str">
        <f t="shared" si="8"/>
        <v>NO</v>
      </c>
      <c r="I147" s="255" t="s">
        <v>1545</v>
      </c>
      <c r="J147" s="98">
        <v>45080</v>
      </c>
      <c r="K147" s="248">
        <v>0.625</v>
      </c>
      <c r="L147" s="98">
        <v>45080</v>
      </c>
      <c r="M147" s="248">
        <v>0.91666666666666663</v>
      </c>
      <c r="N147" s="31" t="s">
        <v>12</v>
      </c>
      <c r="O147" s="31" t="s">
        <v>8</v>
      </c>
      <c r="P147" s="31">
        <v>25</v>
      </c>
      <c r="Q147" s="31" t="s">
        <v>9</v>
      </c>
      <c r="R147" s="31" t="s">
        <v>119</v>
      </c>
      <c r="S147" s="27"/>
      <c r="T147" s="27"/>
      <c r="U147" s="27"/>
      <c r="V147" s="27"/>
      <c r="W147" s="12" t="str">
        <f>_xlfn.IFNA(VLOOKUP(X147,Municipis!$A$2:$B$118,2,FALSE),"Pendent")</f>
        <v>Tiurana, Bassella, La Baronia de Rialb</v>
      </c>
      <c r="X147" s="12" t="str" cm="1">
        <f t="array" ref="X147">_xlfn.IFNA(_xlfn.IFS(R147&lt;&gt;0,R147,S147&lt;&gt;0,S147,U147&lt;&gt;0,U147,V147&lt;&gt;0,V147),"Pendent")</f>
        <v>ZPC SE-07 - Embassament d'Oliana - CIP, ZPC TE-12 - Embassament de Sau - CIP</v>
      </c>
      <c r="Y147" s="23" t="str" cm="1">
        <f t="array" ref="Y147">_xlfn.IFNA(_xlfn.IFS(R147&lt;&gt;0,R147,S147&lt;&gt;0,S147,U147&lt;&gt;0,U147,V147&lt;&gt;0,V147),"FALTAN DATOS DE ESCENARIO")</f>
        <v>ZPC SE-07 - Embassament d'Oliana - CIP, ZPC TE-12 - Embassament de Sau - CIP</v>
      </c>
      <c r="Z147" s="92" t="str">
        <f t="shared" ref="Z147:Z170" si="11">IF(IFERROR(FIND("ZPC",X147)&gt;=1,0),"ZPC","ZLLSM")</f>
        <v>ZPC</v>
      </c>
      <c r="AA147" s="92" t="str">
        <f t="shared" ref="AA147:AA170" si="12">+IF(OR(U147="Festa Major",U147="Menors d'edat",U147="Federació",Z147="ZLLSM"),"Exempt","Taxa")</f>
        <v>Taxa</v>
      </c>
    </row>
    <row r="148" spans="1:27" ht="15" customHeight="1" x14ac:dyDescent="0.3">
      <c r="A148" s="12">
        <v>353</v>
      </c>
      <c r="C148" s="28" t="s">
        <v>419</v>
      </c>
      <c r="D148" s="30" t="s">
        <v>1140</v>
      </c>
      <c r="E148" s="12" t="e" cm="1" vm="1">
        <f t="array" ref="E148">_xlfn.IFNA(_xlfn.IFS(X148&lt;&gt;"Pendent",SOCIETATS!$N$8),SOCIETATS!$N$9)</f>
        <v>#VALUE!</v>
      </c>
      <c r="F148" s="26" t="e" cm="1" vm="1">
        <f t="array" ref="F148">_xlfn.IFNA(_xlfn.IFS(G148&lt;&gt;G149,SOCIETATS!$N$8,J148&lt;&gt;J149,SOCIETATS!$N$8),SOCIETATS!$N$9)</f>
        <v>#VALUE!</v>
      </c>
      <c r="G148" s="23" t="str" cm="1">
        <f t="array" ref="G148">_xlfn.IFNA(_xlfn.IFS(R148&lt;&gt;0,R148,S148&lt;&gt;0,S148,U148&lt;&gt;0,U148,V148&lt;&gt;0,V148),"FALTAN DATOS DE ESCENARIO")</f>
        <v>ZPC TE-11 - Ter - Sant Quirze de Besora - CIP, ZPC TE-12 - Embassament de Sau - CIP, ZPC TE-20 - Manlleu - Roda de Ter - CIP</v>
      </c>
      <c r="H148" s="255" t="str">
        <f t="shared" si="8"/>
        <v>NO</v>
      </c>
      <c r="I148" s="255" t="s">
        <v>1545</v>
      </c>
      <c r="J148" s="98">
        <v>45172</v>
      </c>
      <c r="K148" s="248">
        <v>0.25</v>
      </c>
      <c r="L148" s="98">
        <v>45172</v>
      </c>
      <c r="M148" s="248">
        <v>0.58333333333333337</v>
      </c>
      <c r="N148" s="31" t="s">
        <v>12</v>
      </c>
      <c r="O148" s="31" t="s">
        <v>16</v>
      </c>
      <c r="P148" s="31">
        <v>25</v>
      </c>
      <c r="Q148" s="31" t="s">
        <v>9</v>
      </c>
      <c r="R148" s="31" t="s">
        <v>133</v>
      </c>
      <c r="S148" s="27"/>
      <c r="T148" s="27"/>
      <c r="U148" s="27"/>
      <c r="V148" s="27"/>
      <c r="W148" s="12" t="str">
        <f>_xlfn.IFNA(VLOOKUP(X148,Municipis!$A$2:$B$118,2,FALSE),"Pendent")</f>
        <v>Sant Quirze de Besora, Roda de Ter, Manlleu, Torelló</v>
      </c>
      <c r="X148" s="12" t="str" cm="1">
        <f t="array" ref="X148">_xlfn.IFNA(_xlfn.IFS(R148&lt;&gt;0,R148,S148&lt;&gt;0,S148,U148&lt;&gt;0,U148,V148&lt;&gt;0,V148),"Pendent")</f>
        <v>ZPC TE-11 - Ter - Sant Quirze de Besora - CIP, ZPC TE-12 - Embassament de Sau - CIP, ZPC TE-20 - Manlleu - Roda de Ter - CIP</v>
      </c>
      <c r="Y148" s="23" t="str" cm="1">
        <f t="array" ref="Y148">_xlfn.IFNA(_xlfn.IFS(R148&lt;&gt;0,R148,S148&lt;&gt;0,S148,U148&lt;&gt;0,U148,V148&lt;&gt;0,V148),"FALTAN DATOS DE ESCENARIO")</f>
        <v>ZPC TE-11 - Ter - Sant Quirze de Besora - CIP, ZPC TE-12 - Embassament de Sau - CIP, ZPC TE-20 - Manlleu - Roda de Ter - CIP</v>
      </c>
      <c r="Z148" s="92" t="str">
        <f t="shared" si="11"/>
        <v>ZPC</v>
      </c>
      <c r="AA148" s="92" t="str">
        <f t="shared" si="12"/>
        <v>Taxa</v>
      </c>
    </row>
    <row r="149" spans="1:27" ht="15" customHeight="1" x14ac:dyDescent="0.3">
      <c r="A149" s="12">
        <v>399</v>
      </c>
      <c r="C149" s="28" t="s">
        <v>419</v>
      </c>
      <c r="D149" s="30" t="s">
        <v>1141</v>
      </c>
      <c r="E149" s="12" t="e" cm="1" vm="1">
        <f t="array" ref="E149">_xlfn.IFNA(_xlfn.IFS(X149&lt;&gt;"Pendent",SOCIETATS!$N$8),SOCIETATS!$N$9)</f>
        <v>#VALUE!</v>
      </c>
      <c r="F149" s="26" t="e" cm="1" vm="1">
        <f t="array" ref="F149">_xlfn.IFNA(_xlfn.IFS(G149&lt;&gt;G150,SOCIETATS!$N$8,J149&lt;&gt;J150,SOCIETATS!$N$8),SOCIETATS!$N$9)</f>
        <v>#VALUE!</v>
      </c>
      <c r="G149" s="23" t="str" cm="1">
        <f t="array" ref="G149">_xlfn.IFNA(_xlfn.IFS(R149&lt;&gt;0,R149,S149&lt;&gt;0,S149,U149&lt;&gt;0,U149,V149&lt;&gt;0,V149),"FALTAN DATOS DE ESCENARIO")</f>
        <v>ZPC TE-11 - Ter - Sant Quirze de Besora - CIP, ZPC TE-12 - Embassament de Sau - CIP, ZPC TE-20 - Manlleu - Roda de Ter - CIP</v>
      </c>
      <c r="H149" s="255" t="str">
        <f t="shared" si="8"/>
        <v>NO</v>
      </c>
      <c r="I149" s="255" t="s">
        <v>1545</v>
      </c>
      <c r="J149" s="98">
        <v>45186</v>
      </c>
      <c r="K149" s="248">
        <v>0.25</v>
      </c>
      <c r="L149" s="98">
        <v>45186</v>
      </c>
      <c r="M149" s="248">
        <v>0.58333333333333337</v>
      </c>
      <c r="N149" s="31" t="s">
        <v>12</v>
      </c>
      <c r="O149" s="31" t="s">
        <v>10</v>
      </c>
      <c r="P149" s="31">
        <v>25</v>
      </c>
      <c r="Q149" s="31" t="s">
        <v>9</v>
      </c>
      <c r="R149" s="31" t="s">
        <v>133</v>
      </c>
      <c r="S149" s="27"/>
      <c r="T149" s="27"/>
      <c r="U149" s="27"/>
      <c r="V149" s="27"/>
      <c r="W149" s="12" t="str">
        <f>_xlfn.IFNA(VLOOKUP(X149,Municipis!$A$2:$B$118,2,FALSE),"Pendent")</f>
        <v>Sant Quirze de Besora, Roda de Ter, Manlleu, Torelló</v>
      </c>
      <c r="X149" s="12" t="str" cm="1">
        <f t="array" ref="X149">_xlfn.IFNA(_xlfn.IFS(R149&lt;&gt;0,R149,S149&lt;&gt;0,S149,U149&lt;&gt;0,U149,V149&lt;&gt;0,V149),"Pendent")</f>
        <v>ZPC TE-11 - Ter - Sant Quirze de Besora - CIP, ZPC TE-12 - Embassament de Sau - CIP, ZPC TE-20 - Manlleu - Roda de Ter - CIP</v>
      </c>
      <c r="Y149" s="23" t="str" cm="1">
        <f t="array" ref="Y149">_xlfn.IFNA(_xlfn.IFS(R149&lt;&gt;0,R149,S149&lt;&gt;0,S149,U149&lt;&gt;0,U149,V149&lt;&gt;0,V149),"FALTAN DATOS DE ESCENARIO")</f>
        <v>ZPC TE-11 - Ter - Sant Quirze de Besora - CIP, ZPC TE-12 - Embassament de Sau - CIP, ZPC TE-20 - Manlleu - Roda de Ter - CIP</v>
      </c>
      <c r="Z149" s="92" t="str">
        <f t="shared" si="11"/>
        <v>ZPC</v>
      </c>
      <c r="AA149" s="92" t="str">
        <f t="shared" si="12"/>
        <v>Taxa</v>
      </c>
    </row>
    <row r="150" spans="1:27" ht="15" customHeight="1" x14ac:dyDescent="0.3">
      <c r="A150" s="12">
        <v>9</v>
      </c>
      <c r="C150" s="17" t="s">
        <v>496</v>
      </c>
      <c r="D150" s="16" t="s">
        <v>1291</v>
      </c>
      <c r="E150" s="12" t="e" cm="1" vm="1">
        <f t="array" ref="E150">_xlfn.IFNA(_xlfn.IFS(X150&lt;&gt;"Pendent",SOCIETATS!$N$8),SOCIETATS!$N$9)</f>
        <v>#VALUE!</v>
      </c>
      <c r="F150" s="26" t="e" cm="1" vm="1">
        <f t="array" ref="F150">_xlfn.IFNA(_xlfn.IFS(G150&lt;&gt;G151,SOCIETATS!$N$8,J150&lt;&gt;J151,SOCIETATS!$N$8),SOCIETATS!$N$9)</f>
        <v>#VALUE!</v>
      </c>
      <c r="G150" s="23" t="str" cm="1">
        <f t="array" ref="G150">_xlfn.IFNA(_xlfn.IFS(R150&lt;&gt;0,R150,S150&lt;&gt;0,S150,U150&lt;&gt;0,U150,V150&lt;&gt;0,V150),"FALTAN DATOS DE ESCENARIO")</f>
        <v xml:space="preserve">ZPC LL-21 - Castellbell i el Vilar - CIP </v>
      </c>
      <c r="H150" s="255" t="str">
        <f t="shared" si="8"/>
        <v>NO</v>
      </c>
      <c r="I150" s="255" t="s">
        <v>1545</v>
      </c>
      <c r="J150" s="94">
        <v>45018</v>
      </c>
      <c r="K150" s="219">
        <v>0.33333333333333298</v>
      </c>
      <c r="L150" s="94">
        <v>45018</v>
      </c>
      <c r="M150" s="219">
        <v>0.58333333333333304</v>
      </c>
      <c r="N150" s="27" t="s">
        <v>12</v>
      </c>
      <c r="O150" s="27" t="s">
        <v>10</v>
      </c>
      <c r="P150" s="27">
        <v>20</v>
      </c>
      <c r="Q150" s="27" t="s">
        <v>11</v>
      </c>
      <c r="R150" s="27" t="s">
        <v>95</v>
      </c>
      <c r="S150" s="27"/>
      <c r="T150" s="27"/>
      <c r="U150" s="27"/>
      <c r="V150" s="27"/>
      <c r="W150" s="12" t="str">
        <f>_xlfn.IFNA(VLOOKUP(X150,Municipis!$A$2:$B$118,2,FALSE),"Pendent")</f>
        <v>Castellbell i el Vilar, Monistrol del Montserrat, Olesa de Montserrat, Esparreguera</v>
      </c>
      <c r="X150" s="12" t="str" cm="1">
        <f t="array" ref="X150">_xlfn.IFNA(_xlfn.IFS(R150&lt;&gt;0,R150,S150&lt;&gt;0,S150,U150&lt;&gt;0,U150,V150&lt;&gt;0,V150),"Pendent")</f>
        <v xml:space="preserve">ZPC LL-21 - Castellbell i el Vilar - CIP </v>
      </c>
      <c r="Y150" s="23" t="str" cm="1">
        <f t="array" ref="Y150">_xlfn.IFNA(_xlfn.IFS(R150&lt;&gt;0,R150,S150&lt;&gt;0,S150,U150&lt;&gt;0,U150,V150&lt;&gt;0,V150),"FALTAN DATOS DE ESCENARIO")</f>
        <v xml:space="preserve">ZPC LL-21 - Castellbell i el Vilar - CIP </v>
      </c>
      <c r="Z150" s="92" t="str">
        <f t="shared" si="11"/>
        <v>ZPC</v>
      </c>
      <c r="AA150" s="92" t="str">
        <f t="shared" si="12"/>
        <v>Taxa</v>
      </c>
    </row>
    <row r="151" spans="1:27" ht="15" customHeight="1" x14ac:dyDescent="0.3">
      <c r="A151" s="12">
        <v>51</v>
      </c>
      <c r="C151" s="17" t="s">
        <v>496</v>
      </c>
      <c r="D151" s="16" t="s">
        <v>1256</v>
      </c>
      <c r="E151" s="12" t="e" cm="1" vm="1">
        <f t="array" ref="E151">_xlfn.IFNA(_xlfn.IFS(X151&lt;&gt;"Pendent",SOCIETATS!$N$8),SOCIETATS!$N$9)</f>
        <v>#VALUE!</v>
      </c>
      <c r="F151" s="26" t="e" cm="1" vm="1">
        <f t="array" ref="F151">_xlfn.IFNA(_xlfn.IFS(G151&lt;&gt;G152,SOCIETATS!$N$8,J151&lt;&gt;J152,SOCIETATS!$N$8),SOCIETATS!$N$9)</f>
        <v>#VALUE!</v>
      </c>
      <c r="G151" s="23" t="str" cm="1">
        <f t="array" ref="G151">_xlfn.IFNA(_xlfn.IFS(R151&lt;&gt;0,R151,S151&lt;&gt;0,S151,U151&lt;&gt;0,U151,V151&lt;&gt;0,V151),"FALTAN DATOS DE ESCENARIO")</f>
        <v xml:space="preserve">ZPC LL-21 - Castellbell i el Vilar - CIP </v>
      </c>
      <c r="H151" s="255" t="str">
        <f t="shared" si="8"/>
        <v>NO</v>
      </c>
      <c r="I151" s="255" t="s">
        <v>1545</v>
      </c>
      <c r="J151" s="94">
        <v>45039</v>
      </c>
      <c r="K151" s="219">
        <v>0.33333333333333298</v>
      </c>
      <c r="L151" s="94">
        <v>45039</v>
      </c>
      <c r="M151" s="219">
        <v>0.58333333333333304</v>
      </c>
      <c r="N151" s="27" t="s">
        <v>12</v>
      </c>
      <c r="O151" s="27" t="s">
        <v>8</v>
      </c>
      <c r="P151" s="27">
        <v>20</v>
      </c>
      <c r="Q151" s="27" t="s">
        <v>11</v>
      </c>
      <c r="R151" s="27" t="s">
        <v>95</v>
      </c>
      <c r="S151" s="27"/>
      <c r="T151" s="27"/>
      <c r="U151" s="27"/>
      <c r="V151" s="27"/>
      <c r="W151" s="12" t="str">
        <f>_xlfn.IFNA(VLOOKUP(X151,Municipis!$A$2:$B$118,2,FALSE),"Pendent")</f>
        <v>Castellbell i el Vilar, Monistrol del Montserrat, Olesa de Montserrat, Esparreguera</v>
      </c>
      <c r="X151" s="12" t="str" cm="1">
        <f t="array" ref="X151">_xlfn.IFNA(_xlfn.IFS(R151&lt;&gt;0,R151,S151&lt;&gt;0,S151,U151&lt;&gt;0,U151,V151&lt;&gt;0,V151),"Pendent")</f>
        <v xml:space="preserve">ZPC LL-21 - Castellbell i el Vilar - CIP </v>
      </c>
      <c r="Y151" s="23" t="str" cm="1">
        <f t="array" ref="Y151">_xlfn.IFNA(_xlfn.IFS(R151&lt;&gt;0,R151,S151&lt;&gt;0,S151,U151&lt;&gt;0,U151,V151&lt;&gt;0,V151),"FALTAN DATOS DE ESCENARIO")</f>
        <v xml:space="preserve">ZPC LL-21 - Castellbell i el Vilar - CIP </v>
      </c>
      <c r="Z151" s="92" t="str">
        <f t="shared" si="11"/>
        <v>ZPC</v>
      </c>
      <c r="AA151" s="92" t="str">
        <f t="shared" si="12"/>
        <v>Taxa</v>
      </c>
    </row>
    <row r="152" spans="1:27" ht="15" customHeight="1" x14ac:dyDescent="0.3">
      <c r="A152" s="12">
        <v>73</v>
      </c>
      <c r="C152" s="17" t="s">
        <v>496</v>
      </c>
      <c r="D152" s="16" t="s">
        <v>1257</v>
      </c>
      <c r="E152" s="12" t="e" cm="1" vm="1">
        <f t="array" ref="E152">_xlfn.IFNA(_xlfn.IFS(X152&lt;&gt;"Pendent",SOCIETATS!$N$8),SOCIETATS!$N$9)</f>
        <v>#VALUE!</v>
      </c>
      <c r="F152" s="26" t="e" cm="1" vm="1">
        <f t="array" ref="F152">_xlfn.IFNA(_xlfn.IFS(G152&lt;&gt;G153,SOCIETATS!$N$8,J152&lt;&gt;J153,SOCIETATS!$N$8),SOCIETATS!$N$9)</f>
        <v>#VALUE!</v>
      </c>
      <c r="G152" s="23" t="str" cm="1">
        <f t="array" ref="G152">_xlfn.IFNA(_xlfn.IFS(R152&lt;&gt;0,R152,S152&lt;&gt;0,S152,U152&lt;&gt;0,U152,V152&lt;&gt;0,V152),"FALTAN DATOS DE ESCENARIO")</f>
        <v>Escenari de Foix</v>
      </c>
      <c r="H152" s="255" t="str">
        <f t="shared" ref="H152:H172" si="13">IF(L152&gt;J152,"SI","NO")</f>
        <v>NO</v>
      </c>
      <c r="I152" s="255" t="s">
        <v>1545</v>
      </c>
      <c r="J152" s="94">
        <v>45052</v>
      </c>
      <c r="K152" s="219">
        <v>0.33333333333333298</v>
      </c>
      <c r="L152" s="94">
        <v>45052</v>
      </c>
      <c r="M152" s="219">
        <v>0.58333333333333304</v>
      </c>
      <c r="N152" s="27" t="s">
        <v>12</v>
      </c>
      <c r="O152" s="27" t="s">
        <v>10</v>
      </c>
      <c r="P152" s="27">
        <v>20</v>
      </c>
      <c r="Q152" s="27" t="s">
        <v>11</v>
      </c>
      <c r="R152" s="27"/>
      <c r="S152" s="27"/>
      <c r="T152" s="27"/>
      <c r="U152" s="27"/>
      <c r="V152" s="27" t="s">
        <v>29</v>
      </c>
      <c r="W152" s="12" t="str">
        <f>_xlfn.IFNA(VLOOKUP(X152,Municipis!$A$2:$B$118,2,FALSE),"Pendent")</f>
        <v>Castellet i la Gornal</v>
      </c>
      <c r="X152" s="12" t="str" cm="1">
        <f t="array" ref="X152">_xlfn.IFNA(_xlfn.IFS(R152&lt;&gt;0,R152,S152&lt;&gt;0,S152,U152&lt;&gt;0,U152,V152&lt;&gt;0,V152),"Pendent")</f>
        <v>Escenari de Foix</v>
      </c>
      <c r="Y152" s="23" t="str" cm="1">
        <f t="array" ref="Y152">_xlfn.IFNA(_xlfn.IFS(R152&lt;&gt;0,R152,S152&lt;&gt;0,S152,U152&lt;&gt;0,U152,V152&lt;&gt;0,V152),"FALTAN DATOS DE ESCENARIO")</f>
        <v>Escenari de Foix</v>
      </c>
      <c r="Z152" s="92" t="str">
        <f t="shared" si="11"/>
        <v>ZLLSM</v>
      </c>
      <c r="AA152" s="92" t="str">
        <f t="shared" si="12"/>
        <v>Exempt</v>
      </c>
    </row>
    <row r="153" spans="1:27" ht="14.25" customHeight="1" x14ac:dyDescent="0.3">
      <c r="A153" s="12">
        <v>104</v>
      </c>
      <c r="C153" s="17" t="s">
        <v>496</v>
      </c>
      <c r="D153" s="16" t="s">
        <v>1168</v>
      </c>
      <c r="E153" s="12" t="e" cm="1" vm="1">
        <f t="array" ref="E153">_xlfn.IFNA(_xlfn.IFS(X153&lt;&gt;"Pendent",SOCIETATS!$N$8),SOCIETATS!$N$9)</f>
        <v>#VALUE!</v>
      </c>
      <c r="F153" s="26" t="e" cm="1" vm="1">
        <f t="array" ref="F153">_xlfn.IFNA(_xlfn.IFS(G153&lt;&gt;G154,SOCIETATS!$N$8,J153&lt;&gt;J154,SOCIETATS!$N$8),SOCIETATS!$N$9)</f>
        <v>#VALUE!</v>
      </c>
      <c r="G153" s="23" t="str" cm="1">
        <f t="array" ref="G153">_xlfn.IFNA(_xlfn.IFS(R153&lt;&gt;0,R153,S153&lt;&gt;0,S153,U153&lt;&gt;0,U153,V153&lt;&gt;0,V153),"FALTAN DATOS DE ESCENARIO")</f>
        <v xml:space="preserve">ZPC LL-21 - Castellbell i el Vilar - CIP </v>
      </c>
      <c r="H153" s="255" t="str">
        <f t="shared" si="13"/>
        <v>NO</v>
      </c>
      <c r="I153" s="255" t="s">
        <v>1545</v>
      </c>
      <c r="J153" s="94">
        <v>45060</v>
      </c>
      <c r="K153" s="219">
        <v>0.33333333333333298</v>
      </c>
      <c r="L153" s="94">
        <v>45060</v>
      </c>
      <c r="M153" s="219">
        <v>0.58333333333333304</v>
      </c>
      <c r="N153" s="27" t="s">
        <v>12</v>
      </c>
      <c r="O153" s="27" t="s">
        <v>8</v>
      </c>
      <c r="P153" s="27">
        <v>20</v>
      </c>
      <c r="Q153" s="27" t="s">
        <v>11</v>
      </c>
      <c r="R153" s="27" t="s">
        <v>95</v>
      </c>
      <c r="S153" s="27"/>
      <c r="T153" s="27"/>
      <c r="U153" s="27"/>
      <c r="V153" s="27"/>
      <c r="W153" s="12" t="str">
        <f>_xlfn.IFNA(VLOOKUP(X153,Municipis!$A$2:$B$118,2,FALSE),"Pendent")</f>
        <v>Castellbell i el Vilar, Monistrol del Montserrat, Olesa de Montserrat, Esparreguera</v>
      </c>
      <c r="X153" s="12" t="str" cm="1">
        <f t="array" ref="X153">_xlfn.IFNA(_xlfn.IFS(R153&lt;&gt;0,R153,S153&lt;&gt;0,S153,U153&lt;&gt;0,U153,V153&lt;&gt;0,V153),"Pendent")</f>
        <v xml:space="preserve">ZPC LL-21 - Castellbell i el Vilar - CIP </v>
      </c>
      <c r="Y153" s="23" t="str" cm="1">
        <f t="array" ref="Y153">_xlfn.IFNA(_xlfn.IFS(R153&lt;&gt;0,R153,S153&lt;&gt;0,S153,U153&lt;&gt;0,U153,V153&lt;&gt;0,V153),"FALTAN DATOS DE ESCENARIO")</f>
        <v xml:space="preserve">ZPC LL-21 - Castellbell i el Vilar - CIP </v>
      </c>
      <c r="Z153" s="92" t="str">
        <f t="shared" si="11"/>
        <v>ZPC</v>
      </c>
      <c r="AA153" s="92" t="str">
        <f t="shared" si="12"/>
        <v>Taxa</v>
      </c>
    </row>
    <row r="154" spans="1:27" ht="15" customHeight="1" x14ac:dyDescent="0.3">
      <c r="A154" s="12">
        <v>118</v>
      </c>
      <c r="C154" s="17" t="s">
        <v>496</v>
      </c>
      <c r="D154" s="16" t="s">
        <v>1292</v>
      </c>
      <c r="E154" s="12" t="e" cm="1" vm="1">
        <f t="array" ref="E154">_xlfn.IFNA(_xlfn.IFS(X154&lt;&gt;"Pendent",SOCIETATS!$N$8),SOCIETATS!$N$9)</f>
        <v>#VALUE!</v>
      </c>
      <c r="F154" s="26" t="e" cm="1" vm="1">
        <f t="array" ref="F154">_xlfn.IFNA(_xlfn.IFS(G154&lt;&gt;G155,SOCIETATS!$N$8,J154&lt;&gt;J155,SOCIETATS!$N$8),SOCIETATS!$N$9)</f>
        <v>#VALUE!</v>
      </c>
      <c r="G154" s="23" t="str" cm="1">
        <f t="array" ref="G154">_xlfn.IFNA(_xlfn.IFS(R154&lt;&gt;0,R154,S154&lt;&gt;0,S154,U154&lt;&gt;0,U154,V154&lt;&gt;0,V154),"FALTAN DATOS DE ESCENARIO")</f>
        <v>Escenari de Foix</v>
      </c>
      <c r="H154" s="255" t="str">
        <f t="shared" si="13"/>
        <v>NO</v>
      </c>
      <c r="I154" s="255" t="s">
        <v>1545</v>
      </c>
      <c r="J154" s="94">
        <v>45067</v>
      </c>
      <c r="K154" s="219">
        <v>0.33333333333333298</v>
      </c>
      <c r="L154" s="94">
        <v>45067</v>
      </c>
      <c r="M154" s="219">
        <v>0.58333333333333304</v>
      </c>
      <c r="N154" s="27" t="s">
        <v>12</v>
      </c>
      <c r="O154" s="27" t="s">
        <v>10</v>
      </c>
      <c r="P154" s="27">
        <v>20</v>
      </c>
      <c r="Q154" s="27" t="s">
        <v>11</v>
      </c>
      <c r="R154" s="27"/>
      <c r="S154" s="27"/>
      <c r="T154" s="27"/>
      <c r="U154" s="27"/>
      <c r="V154" s="27" t="s">
        <v>29</v>
      </c>
      <c r="W154" s="12" t="str">
        <f>_xlfn.IFNA(VLOOKUP(X154,Municipis!$A$2:$B$118,2,FALSE),"Pendent")</f>
        <v>Castellet i la Gornal</v>
      </c>
      <c r="X154" s="12" t="str" cm="1">
        <f t="array" ref="X154">_xlfn.IFNA(_xlfn.IFS(R154&lt;&gt;0,R154,S154&lt;&gt;0,S154,U154&lt;&gt;0,U154,V154&lt;&gt;0,V154),"Pendent")</f>
        <v>Escenari de Foix</v>
      </c>
      <c r="Y154" s="23" t="str" cm="1">
        <f t="array" ref="Y154">_xlfn.IFNA(_xlfn.IFS(R154&lt;&gt;0,R154,S154&lt;&gt;0,S154,U154&lt;&gt;0,U154,V154&lt;&gt;0,V154),"FALTAN DATOS DE ESCENARIO")</f>
        <v>Escenari de Foix</v>
      </c>
      <c r="Z154" s="92" t="str">
        <f t="shared" si="11"/>
        <v>ZLLSM</v>
      </c>
      <c r="AA154" s="92" t="str">
        <f t="shared" si="12"/>
        <v>Exempt</v>
      </c>
    </row>
    <row r="155" spans="1:27" ht="15" customHeight="1" x14ac:dyDescent="0.3">
      <c r="A155" s="12">
        <v>139</v>
      </c>
      <c r="C155" s="17" t="s">
        <v>496</v>
      </c>
      <c r="D155" s="16" t="s">
        <v>1086</v>
      </c>
      <c r="E155" s="12" t="e" cm="1" vm="1">
        <f t="array" ref="E155">_xlfn.IFNA(_xlfn.IFS(X155&lt;&gt;"Pendent",SOCIETATS!$N$8),SOCIETATS!$N$9)</f>
        <v>#VALUE!</v>
      </c>
      <c r="F155" s="26" t="e" cm="1" vm="1">
        <f t="array" ref="F155">_xlfn.IFNA(_xlfn.IFS(G155&lt;&gt;G156,SOCIETATS!$N$8,J155&lt;&gt;J156,SOCIETATS!$N$8),SOCIETATS!$N$9)</f>
        <v>#VALUE!</v>
      </c>
      <c r="G155" s="23" t="str" cm="1">
        <f t="array" ref="G155">_xlfn.IFNA(_xlfn.IFS(R155&lt;&gt;0,R155,S155&lt;&gt;0,S155,U155&lt;&gt;0,U155,V155&lt;&gt;0,V155),"FALTAN DATOS DE ESCENARIO")</f>
        <v xml:space="preserve">ZPC LL-21 - Castellbell i el Vilar - CIP </v>
      </c>
      <c r="H155" s="255" t="str">
        <f t="shared" si="13"/>
        <v>NO</v>
      </c>
      <c r="I155" s="255" t="s">
        <v>1545</v>
      </c>
      <c r="J155" s="94">
        <v>45074</v>
      </c>
      <c r="K155" s="219">
        <v>0.33333333333333298</v>
      </c>
      <c r="L155" s="94">
        <v>45074</v>
      </c>
      <c r="M155" s="219">
        <v>0.58333333333333304</v>
      </c>
      <c r="N155" s="27" t="s">
        <v>12</v>
      </c>
      <c r="O155" s="27" t="s">
        <v>8</v>
      </c>
      <c r="P155" s="27">
        <v>20</v>
      </c>
      <c r="Q155" s="27" t="s">
        <v>11</v>
      </c>
      <c r="R155" s="27" t="s">
        <v>95</v>
      </c>
      <c r="S155" s="27"/>
      <c r="T155" s="27"/>
      <c r="U155" s="27"/>
      <c r="V155" s="27"/>
      <c r="W155" s="12" t="str">
        <f>_xlfn.IFNA(VLOOKUP(X155,Municipis!$A$2:$B$118,2,FALSE),"Pendent")</f>
        <v>Castellbell i el Vilar, Monistrol del Montserrat, Olesa de Montserrat, Esparreguera</v>
      </c>
      <c r="X155" s="12" t="str" cm="1">
        <f t="array" ref="X155">_xlfn.IFNA(_xlfn.IFS(R155&lt;&gt;0,R155,S155&lt;&gt;0,S155,U155&lt;&gt;0,U155,V155&lt;&gt;0,V155),"Pendent")</f>
        <v xml:space="preserve">ZPC LL-21 - Castellbell i el Vilar - CIP </v>
      </c>
      <c r="Y155" s="23" t="str" cm="1">
        <f t="array" ref="Y155">_xlfn.IFNA(_xlfn.IFS(R155&lt;&gt;0,R155,S155&lt;&gt;0,S155,U155&lt;&gt;0,U155,V155&lt;&gt;0,V155),"FALTAN DATOS DE ESCENARIO")</f>
        <v xml:space="preserve">ZPC LL-21 - Castellbell i el Vilar - CIP </v>
      </c>
      <c r="Z155" s="92" t="str">
        <f t="shared" si="11"/>
        <v>ZPC</v>
      </c>
      <c r="AA155" s="92" t="str">
        <f t="shared" si="12"/>
        <v>Taxa</v>
      </c>
    </row>
    <row r="156" spans="1:27" ht="15" customHeight="1" x14ac:dyDescent="0.3">
      <c r="A156" s="12">
        <v>154</v>
      </c>
      <c r="C156" s="17" t="s">
        <v>496</v>
      </c>
      <c r="D156" s="16" t="s">
        <v>1087</v>
      </c>
      <c r="E156" s="12" t="e" cm="1" vm="1">
        <f t="array" ref="E156">_xlfn.IFNA(_xlfn.IFS(X156&lt;&gt;"Pendent",SOCIETATS!$N$8),SOCIETATS!$N$9)</f>
        <v>#VALUE!</v>
      </c>
      <c r="F156" s="26" t="e" cm="1" vm="1">
        <f t="array" ref="F156">_xlfn.IFNA(_xlfn.IFS(G156&lt;&gt;G157,SOCIETATS!$N$8,J156&lt;&gt;J157,SOCIETATS!$N$8),SOCIETATS!$N$9)</f>
        <v>#VALUE!</v>
      </c>
      <c r="G156" s="23" t="str" cm="1">
        <f t="array" ref="G156">_xlfn.IFNA(_xlfn.IFS(R156&lt;&gt;0,R156,S156&lt;&gt;0,S156,U156&lt;&gt;0,U156,V156&lt;&gt;0,V156),"FALTAN DATOS DE ESCENARIO")</f>
        <v>Escenari de Foix</v>
      </c>
      <c r="H156" s="255" t="str">
        <f t="shared" si="13"/>
        <v>NO</v>
      </c>
      <c r="I156" s="255" t="s">
        <v>1545</v>
      </c>
      <c r="J156" s="94">
        <v>45081</v>
      </c>
      <c r="K156" s="219">
        <v>0.33333333333333298</v>
      </c>
      <c r="L156" s="94">
        <v>45081</v>
      </c>
      <c r="M156" s="219">
        <v>0.58333333333333304</v>
      </c>
      <c r="N156" s="27" t="s">
        <v>12</v>
      </c>
      <c r="O156" s="27" t="s">
        <v>10</v>
      </c>
      <c r="P156" s="27">
        <v>20</v>
      </c>
      <c r="Q156" s="27" t="s">
        <v>11</v>
      </c>
      <c r="R156" s="27"/>
      <c r="S156" s="27"/>
      <c r="T156" s="27"/>
      <c r="U156" s="27"/>
      <c r="V156" s="27" t="s">
        <v>29</v>
      </c>
      <c r="W156" s="12" t="str">
        <f>_xlfn.IFNA(VLOOKUP(X156,Municipis!$A$2:$B$118,2,FALSE),"Pendent")</f>
        <v>Castellet i la Gornal</v>
      </c>
      <c r="X156" s="12" t="str" cm="1">
        <f t="array" ref="X156">_xlfn.IFNA(_xlfn.IFS(R156&lt;&gt;0,R156,S156&lt;&gt;0,S156,U156&lt;&gt;0,U156,V156&lt;&gt;0,V156),"Pendent")</f>
        <v>Escenari de Foix</v>
      </c>
      <c r="Y156" s="23" t="str" cm="1">
        <f t="array" ref="Y156">_xlfn.IFNA(_xlfn.IFS(R156&lt;&gt;0,R156,S156&lt;&gt;0,S156,U156&lt;&gt;0,U156,V156&lt;&gt;0,V156),"FALTAN DATOS DE ESCENARIO")</f>
        <v>Escenari de Foix</v>
      </c>
      <c r="Z156" s="92" t="str">
        <f t="shared" si="11"/>
        <v>ZLLSM</v>
      </c>
      <c r="AA156" s="92" t="str">
        <f t="shared" si="12"/>
        <v>Exempt</v>
      </c>
    </row>
    <row r="157" spans="1:27" ht="15" customHeight="1" x14ac:dyDescent="0.3">
      <c r="A157" s="12">
        <v>177</v>
      </c>
      <c r="C157" s="17" t="s">
        <v>496</v>
      </c>
      <c r="D157" s="16" t="s">
        <v>1293</v>
      </c>
      <c r="E157" s="12" t="e" cm="1" vm="1">
        <f t="array" ref="E157">_xlfn.IFNA(_xlfn.IFS(X157&lt;&gt;"Pendent",SOCIETATS!$N$8),SOCIETATS!$N$9)</f>
        <v>#VALUE!</v>
      </c>
      <c r="F157" s="26" t="e" cm="1" vm="1">
        <f t="array" ref="F157">_xlfn.IFNA(_xlfn.IFS(G157&lt;&gt;G158,SOCIETATS!$N$8,J157&lt;&gt;J158,SOCIETATS!$N$8),SOCIETATS!$N$9)</f>
        <v>#VALUE!</v>
      </c>
      <c r="G157" s="23" t="str" cm="1">
        <f t="array" ref="G157">_xlfn.IFNA(_xlfn.IFS(R157&lt;&gt;0,R157,S157&lt;&gt;0,S157,U157&lt;&gt;0,U157,V157&lt;&gt;0,V157),"FALTAN DATOS DE ESCENARIO")</f>
        <v xml:space="preserve">ZPC LL-21 - Castellbell i el Vilar - CIP </v>
      </c>
      <c r="H157" s="255" t="str">
        <f t="shared" si="13"/>
        <v>NO</v>
      </c>
      <c r="I157" s="255" t="s">
        <v>1545</v>
      </c>
      <c r="J157" s="94">
        <v>45088</v>
      </c>
      <c r="K157" s="219">
        <v>0.33333333333333298</v>
      </c>
      <c r="L157" s="94">
        <v>45088</v>
      </c>
      <c r="M157" s="219">
        <v>0.58333333333333304</v>
      </c>
      <c r="N157" s="27" t="s">
        <v>12</v>
      </c>
      <c r="O157" s="27" t="s">
        <v>10</v>
      </c>
      <c r="P157" s="27">
        <v>30</v>
      </c>
      <c r="Q157" s="27" t="s">
        <v>11</v>
      </c>
      <c r="R157" s="27" t="s">
        <v>95</v>
      </c>
      <c r="S157" s="27"/>
      <c r="T157" s="27"/>
      <c r="U157" s="27"/>
      <c r="V157" s="27"/>
      <c r="W157" s="12" t="str">
        <f>_xlfn.IFNA(VLOOKUP(X157,Municipis!$A$2:$B$118,2,FALSE),"Pendent")</f>
        <v>Castellbell i el Vilar, Monistrol del Montserrat, Olesa de Montserrat, Esparreguera</v>
      </c>
      <c r="X157" s="12" t="str" cm="1">
        <f t="array" ref="X157">_xlfn.IFNA(_xlfn.IFS(R157&lt;&gt;0,R157,S157&lt;&gt;0,S157,U157&lt;&gt;0,U157,V157&lt;&gt;0,V157),"Pendent")</f>
        <v xml:space="preserve">ZPC LL-21 - Castellbell i el Vilar - CIP </v>
      </c>
      <c r="Y157" s="23" t="str" cm="1">
        <f t="array" ref="Y157">_xlfn.IFNA(_xlfn.IFS(R157&lt;&gt;0,R157,S157&lt;&gt;0,S157,U157&lt;&gt;0,U157,V157&lt;&gt;0,V157),"FALTAN DATOS DE ESCENARIO")</f>
        <v xml:space="preserve">ZPC LL-21 - Castellbell i el Vilar - CIP </v>
      </c>
      <c r="Z157" s="92" t="str">
        <f t="shared" si="11"/>
        <v>ZPC</v>
      </c>
      <c r="AA157" s="92" t="str">
        <f t="shared" si="12"/>
        <v>Taxa</v>
      </c>
    </row>
    <row r="158" spans="1:27" ht="15" customHeight="1" x14ac:dyDescent="0.3">
      <c r="A158" s="12">
        <v>196</v>
      </c>
      <c r="C158" s="17" t="s">
        <v>496</v>
      </c>
      <c r="D158" s="16" t="s">
        <v>1294</v>
      </c>
      <c r="E158" s="12" t="e" cm="1" vm="1">
        <f t="array" ref="E158">_xlfn.IFNA(_xlfn.IFS(X158&lt;&gt;"Pendent",SOCIETATS!$N$8),SOCIETATS!$N$9)</f>
        <v>#VALUE!</v>
      </c>
      <c r="F158" s="26" t="e" cm="1" vm="1">
        <f t="array" ref="F158">_xlfn.IFNA(_xlfn.IFS(G158&lt;&gt;G159,SOCIETATS!$N$8,J158&lt;&gt;J159,SOCIETATS!$N$8),SOCIETATS!$N$9)</f>
        <v>#VALUE!</v>
      </c>
      <c r="G158" s="23" t="str" cm="1">
        <f t="array" ref="G158">_xlfn.IFNA(_xlfn.IFS(R158&lt;&gt;0,R158,S158&lt;&gt;0,S158,U158&lt;&gt;0,U158,V158&lt;&gt;0,V158),"FALTAN DATOS DE ESCENARIO")</f>
        <v xml:space="preserve">ZPC LL-21 - Castellbell i el Vilar - CIP </v>
      </c>
      <c r="H158" s="255" t="str">
        <f t="shared" si="13"/>
        <v>NO</v>
      </c>
      <c r="I158" s="255" t="s">
        <v>1545</v>
      </c>
      <c r="J158" s="94">
        <v>45095</v>
      </c>
      <c r="K158" s="219">
        <v>0.33333333333333298</v>
      </c>
      <c r="L158" s="94">
        <v>45095</v>
      </c>
      <c r="M158" s="219">
        <v>0.58333333333333304</v>
      </c>
      <c r="N158" s="27" t="s">
        <v>12</v>
      </c>
      <c r="O158" s="27" t="s">
        <v>10</v>
      </c>
      <c r="P158" s="27">
        <v>30</v>
      </c>
      <c r="Q158" s="27" t="s">
        <v>11</v>
      </c>
      <c r="R158" s="27" t="s">
        <v>95</v>
      </c>
      <c r="S158" s="27"/>
      <c r="T158" s="27"/>
      <c r="U158" s="27"/>
      <c r="V158" s="27"/>
      <c r="W158" s="12" t="str">
        <f>_xlfn.IFNA(VLOOKUP(X158,Municipis!$A$2:$B$118,2,FALSE),"Pendent")</f>
        <v>Castellbell i el Vilar, Monistrol del Montserrat, Olesa de Montserrat, Esparreguera</v>
      </c>
      <c r="X158" s="12" t="str" cm="1">
        <f t="array" ref="X158">_xlfn.IFNA(_xlfn.IFS(R158&lt;&gt;0,R158,S158&lt;&gt;0,S158,U158&lt;&gt;0,U158,V158&lt;&gt;0,V158),"Pendent")</f>
        <v xml:space="preserve">ZPC LL-21 - Castellbell i el Vilar - CIP </v>
      </c>
      <c r="Y158" s="23" t="str" cm="1">
        <f t="array" ref="Y158">_xlfn.IFNA(_xlfn.IFS(R158&lt;&gt;0,R158,S158&lt;&gt;0,S158,U158&lt;&gt;0,U158,V158&lt;&gt;0,V158),"FALTAN DATOS DE ESCENARIO")</f>
        <v xml:space="preserve">ZPC LL-21 - Castellbell i el Vilar - CIP </v>
      </c>
      <c r="Z158" s="92" t="str">
        <f t="shared" si="11"/>
        <v>ZPC</v>
      </c>
      <c r="AA158" s="92" t="str">
        <f t="shared" si="12"/>
        <v>Taxa</v>
      </c>
    </row>
    <row r="159" spans="1:27" ht="15" customHeight="1" x14ac:dyDescent="0.3">
      <c r="A159" s="12">
        <v>224</v>
      </c>
      <c r="C159" s="17" t="s">
        <v>496</v>
      </c>
      <c r="D159" s="16" t="s">
        <v>1295</v>
      </c>
      <c r="E159" s="12" t="e" cm="1" vm="1">
        <f t="array" ref="E159">_xlfn.IFNA(_xlfn.IFS(X159&lt;&gt;"Pendent",SOCIETATS!$N$8),SOCIETATS!$N$9)</f>
        <v>#VALUE!</v>
      </c>
      <c r="F159" s="26" t="e" cm="1" vm="1">
        <f t="array" ref="F159">_xlfn.IFNA(_xlfn.IFS(G159&lt;&gt;G160,SOCIETATS!$N$8,J159&lt;&gt;J160,SOCIETATS!$N$8),SOCIETATS!$N$9)</f>
        <v>#VALUE!</v>
      </c>
      <c r="G159" s="23" t="str" cm="1">
        <f t="array" ref="G159">_xlfn.IFNA(_xlfn.IFS(R159&lt;&gt;0,R159,S159&lt;&gt;0,S159,U159&lt;&gt;0,U159,V159&lt;&gt;0,V159),"FALTAN DATOS DE ESCENARIO")</f>
        <v>ZPC SE-07 - Embassament d'Oliana - CIP</v>
      </c>
      <c r="H159" s="255" t="str">
        <f t="shared" si="13"/>
        <v>NO</v>
      </c>
      <c r="I159" s="255" t="s">
        <v>1545</v>
      </c>
      <c r="J159" s="94">
        <v>45108</v>
      </c>
      <c r="K159" s="219">
        <v>0.33333333333333298</v>
      </c>
      <c r="L159" s="94">
        <v>45108</v>
      </c>
      <c r="M159" s="219">
        <v>0.58333333333333304</v>
      </c>
      <c r="N159" s="27" t="s">
        <v>12</v>
      </c>
      <c r="O159" s="27" t="s">
        <v>10</v>
      </c>
      <c r="P159" s="27">
        <v>30</v>
      </c>
      <c r="Q159" s="27" t="s">
        <v>11</v>
      </c>
      <c r="R159" s="27" t="s">
        <v>117</v>
      </c>
      <c r="S159" s="27"/>
      <c r="T159" s="27"/>
      <c r="U159" s="27"/>
      <c r="V159" s="27"/>
      <c r="W159" s="12" t="str">
        <f>_xlfn.IFNA(VLOOKUP(X159,Municipis!$A$2:$B$118,2,FALSE),"Pendent")</f>
        <v>Coll de Nargó, Peramola, Oliana, Tiurana, Bassella, La Baronia de Rialb</v>
      </c>
      <c r="X159" s="12" t="str" cm="1">
        <f t="array" ref="X159">_xlfn.IFNA(_xlfn.IFS(R159&lt;&gt;0,R159,S159&lt;&gt;0,S159,U159&lt;&gt;0,U159,V159&lt;&gt;0,V159),"Pendent")</f>
        <v>ZPC SE-07 - Embassament d'Oliana - CIP</v>
      </c>
      <c r="Y159" s="23" t="str" cm="1">
        <f t="array" ref="Y159">_xlfn.IFNA(_xlfn.IFS(R159&lt;&gt;0,R159,S159&lt;&gt;0,S159,U159&lt;&gt;0,U159,V159&lt;&gt;0,V159),"FALTAN DATOS DE ESCENARIO")</f>
        <v>ZPC SE-07 - Embassament d'Oliana - CIP</v>
      </c>
      <c r="Z159" s="92" t="str">
        <f t="shared" si="11"/>
        <v>ZPC</v>
      </c>
      <c r="AA159" s="92" t="str">
        <f t="shared" si="12"/>
        <v>Taxa</v>
      </c>
    </row>
    <row r="160" spans="1:27" ht="15" customHeight="1" x14ac:dyDescent="0.3">
      <c r="A160" s="12">
        <v>250</v>
      </c>
      <c r="C160" s="17" t="s">
        <v>496</v>
      </c>
      <c r="D160" s="16" t="s">
        <v>1088</v>
      </c>
      <c r="E160" s="12" t="e" cm="1" vm="1">
        <f t="array" ref="E160">_xlfn.IFNA(_xlfn.IFS(X160&lt;&gt;"Pendent",SOCIETATS!$N$8),SOCIETATS!$N$9)</f>
        <v>#VALUE!</v>
      </c>
      <c r="F160" s="26" t="e" cm="1" vm="1">
        <f t="array" ref="F160">_xlfn.IFNA(_xlfn.IFS(G160&lt;&gt;G161,SOCIETATS!$N$8,J160&lt;&gt;J161,SOCIETATS!$N$8),SOCIETATS!$N$9)</f>
        <v>#VALUE!</v>
      </c>
      <c r="G160" s="23" t="str" cm="1">
        <f t="array" ref="G160">_xlfn.IFNA(_xlfn.IFS(R160&lt;&gt;0,R160,S160&lt;&gt;0,S160,U160&lt;&gt;0,U160,V160&lt;&gt;0,V160),"FALTAN DATOS DE ESCENARIO")</f>
        <v xml:space="preserve">ZPC LL-21 - Castellbell i el Vilar - CIP </v>
      </c>
      <c r="H160" s="255" t="str">
        <f t="shared" si="13"/>
        <v>NO</v>
      </c>
      <c r="I160" s="255" t="s">
        <v>1545</v>
      </c>
      <c r="J160" s="94">
        <v>45116</v>
      </c>
      <c r="K160" s="219">
        <v>0.33333333333333298</v>
      </c>
      <c r="L160" s="94">
        <v>45116</v>
      </c>
      <c r="M160" s="219">
        <v>0.58333333333333304</v>
      </c>
      <c r="N160" s="27" t="s">
        <v>12</v>
      </c>
      <c r="O160" s="27" t="s">
        <v>8</v>
      </c>
      <c r="P160" s="27">
        <v>20</v>
      </c>
      <c r="Q160" s="27" t="s">
        <v>11</v>
      </c>
      <c r="R160" s="27" t="s">
        <v>95</v>
      </c>
      <c r="S160" s="27"/>
      <c r="T160" s="27"/>
      <c r="U160" s="27"/>
      <c r="V160" s="27"/>
      <c r="W160" s="12" t="str">
        <f>_xlfn.IFNA(VLOOKUP(X160,Municipis!$A$2:$B$118,2,FALSE),"Pendent")</f>
        <v>Castellbell i el Vilar, Monistrol del Montserrat, Olesa de Montserrat, Esparreguera</v>
      </c>
      <c r="X160" s="12" t="str" cm="1">
        <f t="array" ref="X160">_xlfn.IFNA(_xlfn.IFS(R160&lt;&gt;0,R160,S160&lt;&gt;0,S160,U160&lt;&gt;0,U160,V160&lt;&gt;0,V160),"Pendent")</f>
        <v xml:space="preserve">ZPC LL-21 - Castellbell i el Vilar - CIP </v>
      </c>
      <c r="Y160" s="23" t="str" cm="1">
        <f t="array" ref="Y160">_xlfn.IFNA(_xlfn.IFS(R160&lt;&gt;0,R160,S160&lt;&gt;0,S160,U160&lt;&gt;0,U160,V160&lt;&gt;0,V160),"FALTAN DATOS DE ESCENARIO")</f>
        <v xml:space="preserve">ZPC LL-21 - Castellbell i el Vilar - CIP </v>
      </c>
      <c r="Z160" s="92" t="str">
        <f t="shared" si="11"/>
        <v>ZPC</v>
      </c>
      <c r="AA160" s="92" t="str">
        <f t="shared" si="12"/>
        <v>Taxa</v>
      </c>
    </row>
    <row r="161" spans="1:27" ht="15" customHeight="1" x14ac:dyDescent="0.3">
      <c r="A161" s="12">
        <v>268</v>
      </c>
      <c r="C161" s="17" t="s">
        <v>496</v>
      </c>
      <c r="D161" s="16" t="s">
        <v>1089</v>
      </c>
      <c r="E161" s="12" t="e" cm="1" vm="1">
        <f t="array" ref="E161">_xlfn.IFNA(_xlfn.IFS(X161&lt;&gt;"Pendent",SOCIETATS!$N$8),SOCIETATS!$N$9)</f>
        <v>#VALUE!</v>
      </c>
      <c r="F161" s="26" t="e" cm="1" vm="1">
        <f t="array" ref="F161">_xlfn.IFNA(_xlfn.IFS(G161&lt;&gt;G162,SOCIETATS!$N$8,J161&lt;&gt;J162,SOCIETATS!$N$8),SOCIETATS!$N$9)</f>
        <v>#VALUE!</v>
      </c>
      <c r="G161" s="23" t="str" cm="1">
        <f t="array" ref="G161">_xlfn.IFNA(_xlfn.IFS(R161&lt;&gt;0,R161,S161&lt;&gt;0,S161,U161&lt;&gt;0,U161,V161&lt;&gt;0,V161),"FALTAN DATOS DE ESCENARIO")</f>
        <v xml:space="preserve">ZPC LL-21 - Castellbell i el Vilar - CIP </v>
      </c>
      <c r="H161" s="255" t="str">
        <f t="shared" si="13"/>
        <v>NO</v>
      </c>
      <c r="I161" s="255" t="s">
        <v>1545</v>
      </c>
      <c r="J161" s="94">
        <v>45123</v>
      </c>
      <c r="K161" s="219">
        <v>0.33333333333333298</v>
      </c>
      <c r="L161" s="94">
        <v>45123</v>
      </c>
      <c r="M161" s="219">
        <v>0.58333333333333304</v>
      </c>
      <c r="N161" s="27" t="s">
        <v>12</v>
      </c>
      <c r="O161" s="27" t="s">
        <v>8</v>
      </c>
      <c r="P161" s="27">
        <v>20</v>
      </c>
      <c r="Q161" s="27" t="s">
        <v>11</v>
      </c>
      <c r="R161" s="27" t="s">
        <v>95</v>
      </c>
      <c r="S161" s="27"/>
      <c r="T161" s="27"/>
      <c r="U161" s="27"/>
      <c r="V161" s="27"/>
      <c r="W161" s="12" t="str">
        <f>_xlfn.IFNA(VLOOKUP(X161,Municipis!$A$2:$B$118,2,FALSE),"Pendent")</f>
        <v>Castellbell i el Vilar, Monistrol del Montserrat, Olesa de Montserrat, Esparreguera</v>
      </c>
      <c r="X161" s="12" t="str" cm="1">
        <f t="array" ref="X161">_xlfn.IFNA(_xlfn.IFS(R161&lt;&gt;0,R161,S161&lt;&gt;0,S161,U161&lt;&gt;0,U161,V161&lt;&gt;0,V161),"Pendent")</f>
        <v xml:space="preserve">ZPC LL-21 - Castellbell i el Vilar - CIP </v>
      </c>
      <c r="Y161" s="23" t="str" cm="1">
        <f t="array" ref="Y161">_xlfn.IFNA(_xlfn.IFS(R161&lt;&gt;0,R161,S161&lt;&gt;0,S161,U161&lt;&gt;0,U161,V161&lt;&gt;0,V161),"FALTAN DATOS DE ESCENARIO")</f>
        <v xml:space="preserve">ZPC LL-21 - Castellbell i el Vilar - CIP </v>
      </c>
      <c r="Z161" s="92" t="str">
        <f t="shared" si="11"/>
        <v>ZPC</v>
      </c>
      <c r="AA161" s="92" t="str">
        <f t="shared" si="12"/>
        <v>Taxa</v>
      </c>
    </row>
    <row r="162" spans="1:27" ht="15" customHeight="1" x14ac:dyDescent="0.3">
      <c r="A162" s="12">
        <v>273</v>
      </c>
      <c r="C162" s="17" t="s">
        <v>496</v>
      </c>
      <c r="D162" s="16" t="s">
        <v>1296</v>
      </c>
      <c r="E162" s="12" t="e" cm="1" vm="1">
        <f t="array" ref="E162">_xlfn.IFNA(_xlfn.IFS(X162&lt;&gt;"Pendent",SOCIETATS!$N$8),SOCIETATS!$N$9)</f>
        <v>#VALUE!</v>
      </c>
      <c r="F162" s="26" t="e" cm="1" vm="1">
        <f t="array" ref="F162">_xlfn.IFNA(_xlfn.IFS(G162&lt;&gt;G163,SOCIETATS!$N$8,J162&lt;&gt;J163,SOCIETATS!$N$8),SOCIETATS!$N$9)</f>
        <v>#VALUE!</v>
      </c>
      <c r="G162" s="23" t="str" cm="1">
        <f t="array" ref="G162">_xlfn.IFNA(_xlfn.IFS(R162&lt;&gt;0,R162,S162&lt;&gt;0,S162,U162&lt;&gt;0,U162,V162&lt;&gt;0,V162),"FALTAN DATOS DE ESCENARIO")</f>
        <v>Escenari de Foix</v>
      </c>
      <c r="H162" s="255" t="str">
        <f t="shared" si="13"/>
        <v>NO</v>
      </c>
      <c r="I162" s="255" t="s">
        <v>1545</v>
      </c>
      <c r="J162" s="94">
        <v>45129</v>
      </c>
      <c r="K162" s="219">
        <v>0.29166666666666669</v>
      </c>
      <c r="L162" s="94">
        <v>45129</v>
      </c>
      <c r="M162" s="219">
        <v>0.83333333333333404</v>
      </c>
      <c r="N162" s="27" t="s">
        <v>12</v>
      </c>
      <c r="O162" s="27" t="s">
        <v>10</v>
      </c>
      <c r="P162" s="27">
        <v>30</v>
      </c>
      <c r="Q162" s="27" t="s">
        <v>11</v>
      </c>
      <c r="R162" s="27"/>
      <c r="S162" s="27"/>
      <c r="T162" s="27"/>
      <c r="U162" s="27"/>
      <c r="V162" s="27" t="s">
        <v>29</v>
      </c>
      <c r="W162" s="12" t="str">
        <f>_xlfn.IFNA(VLOOKUP(X162,Municipis!$A$2:$B$118,2,FALSE),"Pendent")</f>
        <v>Castellet i la Gornal</v>
      </c>
      <c r="X162" s="12" t="str" cm="1">
        <f t="array" ref="X162">_xlfn.IFNA(_xlfn.IFS(R162&lt;&gt;0,R162,S162&lt;&gt;0,S162,U162&lt;&gt;0,U162,V162&lt;&gt;0,V162),"Pendent")</f>
        <v>Escenari de Foix</v>
      </c>
      <c r="Y162" s="23" t="str" cm="1">
        <f t="array" ref="Y162">_xlfn.IFNA(_xlfn.IFS(R162&lt;&gt;0,R162,S162&lt;&gt;0,S162,U162&lt;&gt;0,U162,V162&lt;&gt;0,V162),"FALTAN DATOS DE ESCENARIO")</f>
        <v>Escenari de Foix</v>
      </c>
      <c r="Z162" s="92" t="str">
        <f t="shared" si="11"/>
        <v>ZLLSM</v>
      </c>
      <c r="AA162" s="92" t="str">
        <f t="shared" si="12"/>
        <v>Exempt</v>
      </c>
    </row>
    <row r="163" spans="1:27" ht="15" customHeight="1" x14ac:dyDescent="0.3">
      <c r="A163" s="12">
        <v>348</v>
      </c>
      <c r="C163" s="17" t="s">
        <v>496</v>
      </c>
      <c r="D163" s="16" t="s">
        <v>1091</v>
      </c>
      <c r="E163" s="12" t="e" cm="1" vm="1">
        <f t="array" ref="E163">_xlfn.IFNA(_xlfn.IFS(X163&lt;&gt;"Pendent",SOCIETATS!$N$8),SOCIETATS!$N$9)</f>
        <v>#VALUE!</v>
      </c>
      <c r="F163" s="238" t="e" cm="1" vm="1">
        <f t="array" ref="F163">_xlfn.IFNA(_xlfn.IFS(G163&lt;&gt;G164,SOCIETATS!$N$8,J163&lt;&gt;J164,SOCIETATS!$N$8),SOCIETATS!$N$9)</f>
        <v>#VALUE!</v>
      </c>
      <c r="G163" s="23" t="str" cm="1">
        <f t="array" ref="G163">_xlfn.IFNA(_xlfn.IFS(R163&lt;&gt;0,R163,S163&lt;&gt;0,S163,U163&lt;&gt;0,U163,V163&lt;&gt;0,V163),"FALTAN DATOS DE ESCENARIO")</f>
        <v xml:space="preserve">ZPC LL-21 - Castellbell i el Vilar - CIP </v>
      </c>
      <c r="H163" s="255" t="str">
        <f t="shared" si="13"/>
        <v>NO</v>
      </c>
      <c r="I163" s="255" t="s">
        <v>1545</v>
      </c>
      <c r="J163" s="94">
        <v>45172</v>
      </c>
      <c r="K163" s="219">
        <v>0.33333333333333298</v>
      </c>
      <c r="L163" s="94">
        <v>45172</v>
      </c>
      <c r="M163" s="219">
        <v>0.58333333333333304</v>
      </c>
      <c r="N163" s="27" t="s">
        <v>12</v>
      </c>
      <c r="O163" s="27" t="s">
        <v>8</v>
      </c>
      <c r="P163" s="27">
        <v>20</v>
      </c>
      <c r="Q163" s="27" t="s">
        <v>11</v>
      </c>
      <c r="R163" s="27" t="s">
        <v>95</v>
      </c>
      <c r="S163" s="27"/>
      <c r="T163" s="27"/>
      <c r="U163" s="27"/>
      <c r="V163" s="27"/>
      <c r="W163" s="12" t="str">
        <f>_xlfn.IFNA(VLOOKUP(X163,Municipis!$A$2:$B$118,2,FALSE),"Pendent")</f>
        <v>Castellbell i el Vilar, Monistrol del Montserrat, Olesa de Montserrat, Esparreguera</v>
      </c>
      <c r="X163" s="12" t="str" cm="1">
        <f t="array" ref="X163">_xlfn.IFNA(_xlfn.IFS(R163&lt;&gt;0,R163,S163&lt;&gt;0,S163,U163&lt;&gt;0,U163,V163&lt;&gt;0,V163),"Pendent")</f>
        <v xml:space="preserve">ZPC LL-21 - Castellbell i el Vilar - CIP </v>
      </c>
      <c r="Y163" s="23" t="str" cm="1">
        <f t="array" ref="Y163">_xlfn.IFNA(_xlfn.IFS(R163&lt;&gt;0,R163,S163&lt;&gt;0,S163,U163&lt;&gt;0,U163,V163&lt;&gt;0,V163),"FALTAN DATOS DE ESCENARIO")</f>
        <v xml:space="preserve">ZPC LL-21 - Castellbell i el Vilar - CIP </v>
      </c>
      <c r="Z163" s="92" t="str">
        <f t="shared" si="11"/>
        <v>ZPC</v>
      </c>
      <c r="AA163" s="92" t="str">
        <f t="shared" si="12"/>
        <v>Taxa</v>
      </c>
    </row>
    <row r="164" spans="1:27" ht="15" customHeight="1" x14ac:dyDescent="0.3">
      <c r="A164" s="12">
        <v>395</v>
      </c>
      <c r="C164" s="17" t="s">
        <v>496</v>
      </c>
      <c r="D164" s="16" t="s">
        <v>1092</v>
      </c>
      <c r="E164" s="12" t="e" cm="1" vm="1">
        <f t="array" ref="E164">_xlfn.IFNA(_xlfn.IFS(X164&lt;&gt;"Pendent",SOCIETATS!$N$8),SOCIETATS!$N$9)</f>
        <v>#VALUE!</v>
      </c>
      <c r="F164" s="26" t="e" cm="1" vm="1">
        <f t="array" ref="F164">_xlfn.IFNA(_xlfn.IFS(G164&lt;&gt;G165,SOCIETATS!$N$8,J164&lt;&gt;J165,SOCIETATS!$N$8),SOCIETATS!$N$9)</f>
        <v>#VALUE!</v>
      </c>
      <c r="G164" s="23" t="str" cm="1">
        <f t="array" ref="G164">_xlfn.IFNA(_xlfn.IFS(R164&lt;&gt;0,R164,S164&lt;&gt;0,S164,U164&lt;&gt;0,U164,V164&lt;&gt;0,V164),"FALTAN DATOS DE ESCENARIO")</f>
        <v xml:space="preserve">ZPC LL-21 - Castellbell i el Vilar - CIP </v>
      </c>
      <c r="H164" s="255" t="str">
        <f t="shared" si="13"/>
        <v>NO</v>
      </c>
      <c r="I164" s="255" t="s">
        <v>1545</v>
      </c>
      <c r="J164" s="94">
        <v>45186</v>
      </c>
      <c r="K164" s="219">
        <v>0.33333333333333298</v>
      </c>
      <c r="L164" s="94">
        <v>45186</v>
      </c>
      <c r="M164" s="219">
        <v>0.58333333333333304</v>
      </c>
      <c r="N164" s="27" t="s">
        <v>12</v>
      </c>
      <c r="O164" s="27" t="s">
        <v>8</v>
      </c>
      <c r="P164" s="27">
        <v>20</v>
      </c>
      <c r="Q164" s="27" t="s">
        <v>11</v>
      </c>
      <c r="R164" s="27" t="s">
        <v>95</v>
      </c>
      <c r="S164" s="27"/>
      <c r="T164" s="27"/>
      <c r="U164" s="27"/>
      <c r="V164" s="27"/>
      <c r="W164" s="12" t="str">
        <f>_xlfn.IFNA(VLOOKUP(X164,Municipis!$A$2:$B$118,2,FALSE),"Pendent")</f>
        <v>Castellbell i el Vilar, Monistrol del Montserrat, Olesa de Montserrat, Esparreguera</v>
      </c>
      <c r="X164" s="12" t="str" cm="1">
        <f t="array" ref="X164">_xlfn.IFNA(_xlfn.IFS(R164&lt;&gt;0,R164,S164&lt;&gt;0,S164,U164&lt;&gt;0,U164,V164&lt;&gt;0,V164),"Pendent")</f>
        <v xml:space="preserve">ZPC LL-21 - Castellbell i el Vilar - CIP </v>
      </c>
      <c r="Y164" s="23" t="str" cm="1">
        <f t="array" ref="Y164">_xlfn.IFNA(_xlfn.IFS(R164&lt;&gt;0,R164,S164&lt;&gt;0,S164,U164&lt;&gt;0,U164,V164&lt;&gt;0,V164),"FALTAN DATOS DE ESCENARIO")</f>
        <v xml:space="preserve">ZPC LL-21 - Castellbell i el Vilar - CIP </v>
      </c>
      <c r="Z164" s="92" t="str">
        <f t="shared" si="11"/>
        <v>ZPC</v>
      </c>
      <c r="AA164" s="92" t="str">
        <f t="shared" si="12"/>
        <v>Taxa</v>
      </c>
    </row>
    <row r="165" spans="1:27" ht="15" customHeight="1" x14ac:dyDescent="0.3">
      <c r="A165" s="12">
        <v>406</v>
      </c>
      <c r="C165" s="17" t="s">
        <v>496</v>
      </c>
      <c r="D165" s="16" t="s">
        <v>1297</v>
      </c>
      <c r="E165" s="12" t="e" cm="1" vm="1">
        <f t="array" ref="E165">_xlfn.IFNA(_xlfn.IFS(X165&lt;&gt;"Pendent",SOCIETATS!$N$8),SOCIETATS!$N$9)</f>
        <v>#VALUE!</v>
      </c>
      <c r="F165" s="26" t="e" cm="1" vm="1">
        <f t="array" ref="F165">_xlfn.IFNA(_xlfn.IFS(G165&lt;&gt;G166,SOCIETATS!$N$8,J165&lt;&gt;J166,SOCIETATS!$N$8),SOCIETATS!$N$9)</f>
        <v>#VALUE!</v>
      </c>
      <c r="G165" s="23" t="str" cm="1">
        <f t="array" ref="G165">_xlfn.IFNA(_xlfn.IFS(R165&lt;&gt;0,R165,S165&lt;&gt;0,S165,U165&lt;&gt;0,U165,V165&lt;&gt;0,V165),"FALTAN DATOS DE ESCENARIO")</f>
        <v>Escenari de Foix</v>
      </c>
      <c r="H165" s="255" t="str">
        <f t="shared" si="13"/>
        <v>NO</v>
      </c>
      <c r="I165" s="255" t="s">
        <v>1545</v>
      </c>
      <c r="J165" s="94">
        <v>45192</v>
      </c>
      <c r="K165" s="219">
        <v>0.33333333333333298</v>
      </c>
      <c r="L165" s="94">
        <v>45192</v>
      </c>
      <c r="M165" s="219">
        <v>0.58333333333333304</v>
      </c>
      <c r="N165" s="27" t="s">
        <v>12</v>
      </c>
      <c r="O165" s="27" t="s">
        <v>10</v>
      </c>
      <c r="P165" s="27">
        <v>30</v>
      </c>
      <c r="Q165" s="27" t="s">
        <v>11</v>
      </c>
      <c r="R165" s="27"/>
      <c r="S165" s="27"/>
      <c r="T165" s="27"/>
      <c r="U165" s="27"/>
      <c r="V165" s="27" t="s">
        <v>29</v>
      </c>
      <c r="W165" s="12" t="str">
        <f>_xlfn.IFNA(VLOOKUP(X165,Municipis!$A$2:$B$118,2,FALSE),"Pendent")</f>
        <v>Castellet i la Gornal</v>
      </c>
      <c r="X165" s="12" t="str" cm="1">
        <f t="array" ref="X165">_xlfn.IFNA(_xlfn.IFS(R165&lt;&gt;0,R165,S165&lt;&gt;0,S165,U165&lt;&gt;0,U165,V165&lt;&gt;0,V165),"Pendent")</f>
        <v>Escenari de Foix</v>
      </c>
      <c r="Y165" s="23" t="str" cm="1">
        <f t="array" ref="Y165">_xlfn.IFNA(_xlfn.IFS(R165&lt;&gt;0,R165,S165&lt;&gt;0,S165,U165&lt;&gt;0,U165,V165&lt;&gt;0,V165),"FALTAN DATOS DE ESCENARIO")</f>
        <v>Escenari de Foix</v>
      </c>
      <c r="Z165" s="92" t="str">
        <f t="shared" si="11"/>
        <v>ZLLSM</v>
      </c>
      <c r="AA165" s="92" t="str">
        <f t="shared" si="12"/>
        <v>Exempt</v>
      </c>
    </row>
    <row r="166" spans="1:27" ht="16.5" customHeight="1" x14ac:dyDescent="0.3">
      <c r="A166" s="12">
        <v>434</v>
      </c>
      <c r="C166" s="17" t="s">
        <v>496</v>
      </c>
      <c r="D166" s="16" t="s">
        <v>1262</v>
      </c>
      <c r="E166" s="12" t="e" cm="1" vm="1">
        <f t="array" ref="E166">_xlfn.IFNA(_xlfn.IFS(X166&lt;&gt;"Pendent",SOCIETATS!$N$8),SOCIETATS!$N$9)</f>
        <v>#VALUE!</v>
      </c>
      <c r="F166" s="26" t="e" cm="1" vm="1">
        <f t="array" ref="F166">_xlfn.IFNA(_xlfn.IFS(G166&lt;&gt;G167,SOCIETATS!$N$8,J166&lt;&gt;J167,SOCIETATS!$N$8),SOCIETATS!$N$9)</f>
        <v>#VALUE!</v>
      </c>
      <c r="G166" s="23" t="str" cm="1">
        <f t="array" ref="G166">_xlfn.IFNA(_xlfn.IFS(R166&lt;&gt;0,R166,S166&lt;&gt;0,S166,U166&lt;&gt;0,U166,V166&lt;&gt;0,V166),"FALTAN DATOS DE ESCENARIO")</f>
        <v xml:space="preserve">ZPC LL-21 - Castellbell i el Vilar - CIP </v>
      </c>
      <c r="H166" s="255" t="str">
        <f t="shared" si="13"/>
        <v>NO</v>
      </c>
      <c r="I166" s="255" t="s">
        <v>1545</v>
      </c>
      <c r="J166" s="94">
        <v>45200</v>
      </c>
      <c r="K166" s="219">
        <v>0.33333333333333298</v>
      </c>
      <c r="L166" s="94">
        <v>45200</v>
      </c>
      <c r="M166" s="219">
        <v>0.58333333333333304</v>
      </c>
      <c r="N166" s="27" t="s">
        <v>12</v>
      </c>
      <c r="O166" s="27" t="s">
        <v>8</v>
      </c>
      <c r="P166" s="27">
        <v>20</v>
      </c>
      <c r="Q166" s="27" t="s">
        <v>11</v>
      </c>
      <c r="R166" s="27" t="s">
        <v>95</v>
      </c>
      <c r="S166" s="27"/>
      <c r="T166" s="27"/>
      <c r="U166" s="27"/>
      <c r="V166" s="27"/>
      <c r="W166" s="12" t="str">
        <f>_xlfn.IFNA(VLOOKUP(X166,Municipis!$A$2:$B$118,2,FALSE),"Pendent")</f>
        <v>Castellbell i el Vilar, Monistrol del Montserrat, Olesa de Montserrat, Esparreguera</v>
      </c>
      <c r="X166" s="12" t="str" cm="1">
        <f t="array" ref="X166">_xlfn.IFNA(_xlfn.IFS(R166&lt;&gt;0,R166,S166&lt;&gt;0,S166,U166&lt;&gt;0,U166,V166&lt;&gt;0,V166),"Pendent")</f>
        <v xml:space="preserve">ZPC LL-21 - Castellbell i el Vilar - CIP </v>
      </c>
      <c r="Y166" s="23" t="str" cm="1">
        <f t="array" ref="Y166">_xlfn.IFNA(_xlfn.IFS(R166&lt;&gt;0,R166,S166&lt;&gt;0,S166,U166&lt;&gt;0,U166,V166&lt;&gt;0,V166),"FALTAN DATOS DE ESCENARIO")</f>
        <v xml:space="preserve">ZPC LL-21 - Castellbell i el Vilar - CIP </v>
      </c>
      <c r="Z166" s="92" t="str">
        <f t="shared" si="11"/>
        <v>ZPC</v>
      </c>
      <c r="AA166" s="92" t="str">
        <f t="shared" si="12"/>
        <v>Taxa</v>
      </c>
    </row>
    <row r="167" spans="1:27" ht="15" customHeight="1" x14ac:dyDescent="0.3">
      <c r="A167" s="12">
        <v>453</v>
      </c>
      <c r="C167" s="17" t="s">
        <v>496</v>
      </c>
      <c r="D167" s="16" t="s">
        <v>1298</v>
      </c>
      <c r="E167" s="12" t="e" cm="1" vm="1">
        <f t="array" ref="E167">_xlfn.IFNA(_xlfn.IFS(X167&lt;&gt;"Pendent",SOCIETATS!$N$8),SOCIETATS!$N$9)</f>
        <v>#VALUE!</v>
      </c>
      <c r="F167" s="26" t="e" cm="1" vm="1">
        <f t="array" ref="F167">_xlfn.IFNA(_xlfn.IFS(G167&lt;&gt;G168,SOCIETATS!$N$8,J167&lt;&gt;J168,SOCIETATS!$N$8),SOCIETATS!$N$9)</f>
        <v>#VALUE!</v>
      </c>
      <c r="G167" s="23" t="str" cm="1">
        <f t="array" ref="G167">_xlfn.IFNA(_xlfn.IFS(R167&lt;&gt;0,R167,S167&lt;&gt;0,S167,U167&lt;&gt;0,U167,V167&lt;&gt;0,V167),"FALTAN DATOS DE ESCENARIO")</f>
        <v>Escenari de Foix</v>
      </c>
      <c r="H167" s="255" t="str">
        <f t="shared" si="13"/>
        <v>NO</v>
      </c>
      <c r="I167" s="255" t="s">
        <v>1545</v>
      </c>
      <c r="J167" s="94">
        <v>45207</v>
      </c>
      <c r="K167" s="219">
        <v>0.33333333333333298</v>
      </c>
      <c r="L167" s="94">
        <v>45207</v>
      </c>
      <c r="M167" s="219">
        <v>0.58333333333333304</v>
      </c>
      <c r="N167" s="27" t="s">
        <v>12</v>
      </c>
      <c r="O167" s="27" t="s">
        <v>10</v>
      </c>
      <c r="P167" s="27">
        <v>30</v>
      </c>
      <c r="Q167" s="27" t="s">
        <v>11</v>
      </c>
      <c r="R167" s="27"/>
      <c r="S167" s="27"/>
      <c r="T167" s="27"/>
      <c r="U167" s="27"/>
      <c r="V167" s="27" t="s">
        <v>29</v>
      </c>
      <c r="W167" s="12" t="str">
        <f>_xlfn.IFNA(VLOOKUP(X167,Municipis!$A$2:$B$118,2,FALSE),"Pendent")</f>
        <v>Castellet i la Gornal</v>
      </c>
      <c r="X167" s="12" t="str" cm="1">
        <f t="array" ref="X167">_xlfn.IFNA(_xlfn.IFS(R167&lt;&gt;0,R167,S167&lt;&gt;0,S167,U167&lt;&gt;0,U167,V167&lt;&gt;0,V167),"Pendent")</f>
        <v>Escenari de Foix</v>
      </c>
      <c r="Y167" s="23" t="str" cm="1">
        <f t="array" ref="Y167">_xlfn.IFNA(_xlfn.IFS(R167&lt;&gt;0,R167,S167&lt;&gt;0,S167,U167&lt;&gt;0,U167,V167&lt;&gt;0,V167),"FALTAN DATOS DE ESCENARIO")</f>
        <v>Escenari de Foix</v>
      </c>
      <c r="Z167" s="92" t="str">
        <f t="shared" si="11"/>
        <v>ZLLSM</v>
      </c>
      <c r="AA167" s="92" t="str">
        <f t="shared" si="12"/>
        <v>Exempt</v>
      </c>
    </row>
    <row r="168" spans="1:27" ht="15" customHeight="1" x14ac:dyDescent="0.3">
      <c r="A168" s="12">
        <v>473</v>
      </c>
      <c r="C168" s="17" t="s">
        <v>496</v>
      </c>
      <c r="D168" s="16" t="s">
        <v>1263</v>
      </c>
      <c r="E168" s="12" t="e" cm="1" vm="1">
        <f t="array" ref="E168">_xlfn.IFNA(_xlfn.IFS(X168&lt;&gt;"Pendent",SOCIETATS!$N$8),SOCIETATS!$N$9)</f>
        <v>#VALUE!</v>
      </c>
      <c r="F168" s="26" t="e" cm="1" vm="1">
        <f t="array" ref="F168">_xlfn.IFNA(_xlfn.IFS(G168&lt;&gt;G169,SOCIETATS!$N$8,J168&lt;&gt;J169,SOCIETATS!$N$8),SOCIETATS!$N$9)</f>
        <v>#VALUE!</v>
      </c>
      <c r="G168" s="23" t="str" cm="1">
        <f t="array" ref="G168">_xlfn.IFNA(_xlfn.IFS(R168&lt;&gt;0,R168,S168&lt;&gt;0,S168,U168&lt;&gt;0,U168,V168&lt;&gt;0,V168),"FALTAN DATOS DE ESCENARIO")</f>
        <v xml:space="preserve">ZPC LL-21 - Castellbell i el Vilar - CIP </v>
      </c>
      <c r="H168" s="255" t="str">
        <f t="shared" si="13"/>
        <v>NO</v>
      </c>
      <c r="I168" s="255" t="s">
        <v>1545</v>
      </c>
      <c r="J168" s="94">
        <v>45214</v>
      </c>
      <c r="K168" s="219">
        <v>0.33333333333333298</v>
      </c>
      <c r="L168" s="94">
        <v>45214</v>
      </c>
      <c r="M168" s="219">
        <v>0.58333333333333304</v>
      </c>
      <c r="N168" s="27" t="s">
        <v>12</v>
      </c>
      <c r="O168" s="27" t="s">
        <v>8</v>
      </c>
      <c r="P168" s="27">
        <v>20</v>
      </c>
      <c r="Q168" s="27" t="s">
        <v>11</v>
      </c>
      <c r="R168" s="27" t="s">
        <v>95</v>
      </c>
      <c r="S168" s="27"/>
      <c r="T168" s="27"/>
      <c r="U168" s="27"/>
      <c r="V168" s="27"/>
      <c r="W168" s="12" t="str">
        <f>_xlfn.IFNA(VLOOKUP(X168,Municipis!$A$2:$B$118,2,FALSE),"Pendent")</f>
        <v>Castellbell i el Vilar, Monistrol del Montserrat, Olesa de Montserrat, Esparreguera</v>
      </c>
      <c r="X168" s="12" t="str" cm="1">
        <f t="array" ref="X168">_xlfn.IFNA(_xlfn.IFS(R168&lt;&gt;0,R168,S168&lt;&gt;0,S168,U168&lt;&gt;0,U168,V168&lt;&gt;0,V168),"Pendent")</f>
        <v xml:space="preserve">ZPC LL-21 - Castellbell i el Vilar - CIP </v>
      </c>
      <c r="Y168" s="23" t="str" cm="1">
        <f t="array" ref="Y168">_xlfn.IFNA(_xlfn.IFS(R168&lt;&gt;0,R168,S168&lt;&gt;0,S168,U168&lt;&gt;0,U168,V168&lt;&gt;0,V168),"FALTAN DATOS DE ESCENARIO")</f>
        <v xml:space="preserve">ZPC LL-21 - Castellbell i el Vilar - CIP </v>
      </c>
      <c r="Z168" s="92" t="str">
        <f t="shared" si="11"/>
        <v>ZPC</v>
      </c>
      <c r="AA168" s="92" t="str">
        <f t="shared" si="12"/>
        <v>Taxa</v>
      </c>
    </row>
    <row r="169" spans="1:27" ht="15" customHeight="1" x14ac:dyDescent="0.3">
      <c r="A169" s="12">
        <v>491</v>
      </c>
      <c r="C169" s="17" t="s">
        <v>496</v>
      </c>
      <c r="D169" s="16" t="s">
        <v>1264</v>
      </c>
      <c r="E169" s="12" t="e" cm="1" vm="1">
        <f t="array" ref="E169">_xlfn.IFNA(_xlfn.IFS(X169&lt;&gt;"Pendent",SOCIETATS!$N$8),SOCIETATS!$N$9)</f>
        <v>#VALUE!</v>
      </c>
      <c r="F169" s="26" t="e" cm="1" vm="1">
        <f t="array" ref="F169">_xlfn.IFNA(_xlfn.IFS(G169&lt;&gt;G170,SOCIETATS!$N$8,J169&lt;&gt;J170,SOCIETATS!$N$8),SOCIETATS!$N$9)</f>
        <v>#VALUE!</v>
      </c>
      <c r="G169" s="23" t="str" cm="1">
        <f t="array" ref="G169">_xlfn.IFNA(_xlfn.IFS(R169&lt;&gt;0,R169,S169&lt;&gt;0,S169,U169&lt;&gt;0,U169,V169&lt;&gt;0,V169),"FALTAN DATOS DE ESCENARIO")</f>
        <v xml:space="preserve">ZPC LL-21 - Castellbell i el Vilar - CIP </v>
      </c>
      <c r="H169" s="255" t="str">
        <f t="shared" si="13"/>
        <v>NO</v>
      </c>
      <c r="I169" s="255" t="s">
        <v>1545</v>
      </c>
      <c r="J169" s="94">
        <v>45221</v>
      </c>
      <c r="K169" s="219">
        <v>0.33333333333333298</v>
      </c>
      <c r="L169" s="94">
        <v>45221</v>
      </c>
      <c r="M169" s="219">
        <v>0.58333333333333304</v>
      </c>
      <c r="N169" s="27" t="s">
        <v>12</v>
      </c>
      <c r="O169" s="27" t="s">
        <v>8</v>
      </c>
      <c r="P169" s="27">
        <v>20</v>
      </c>
      <c r="Q169" s="27" t="s">
        <v>11</v>
      </c>
      <c r="R169" s="27" t="s">
        <v>95</v>
      </c>
      <c r="S169" s="27"/>
      <c r="T169" s="27"/>
      <c r="U169" s="27"/>
      <c r="V169" s="27"/>
      <c r="W169" s="12" t="str">
        <f>_xlfn.IFNA(VLOOKUP(X169,Municipis!$A$2:$B$118,2,FALSE),"Pendent")</f>
        <v>Castellbell i el Vilar, Monistrol del Montserrat, Olesa de Montserrat, Esparreguera</v>
      </c>
      <c r="X169" s="12" t="str" cm="1">
        <f t="array" ref="X169">_xlfn.IFNA(_xlfn.IFS(R169&lt;&gt;0,R169,S169&lt;&gt;0,S169,U169&lt;&gt;0,U169,V169&lt;&gt;0,V169),"Pendent")</f>
        <v xml:space="preserve">ZPC LL-21 - Castellbell i el Vilar - CIP </v>
      </c>
      <c r="Y169" s="23" t="str" cm="1">
        <f t="array" ref="Y169">_xlfn.IFNA(_xlfn.IFS(R169&lt;&gt;0,R169,S169&lt;&gt;0,S169,U169&lt;&gt;0,U169,V169&lt;&gt;0,V169),"FALTAN DATOS DE ESCENARIO")</f>
        <v xml:space="preserve">ZPC LL-21 - Castellbell i el Vilar - CIP </v>
      </c>
      <c r="Z169" s="92" t="str">
        <f t="shared" si="11"/>
        <v>ZPC</v>
      </c>
      <c r="AA169" s="92" t="str">
        <f t="shared" si="12"/>
        <v>Taxa</v>
      </c>
    </row>
    <row r="170" spans="1:27" ht="15" customHeight="1" x14ac:dyDescent="0.3">
      <c r="A170" s="12">
        <v>499</v>
      </c>
      <c r="C170" s="17" t="s">
        <v>496</v>
      </c>
      <c r="D170" s="16" t="s">
        <v>1299</v>
      </c>
      <c r="E170" s="12" t="e" cm="1" vm="1">
        <f t="array" ref="E170">_xlfn.IFNA(_xlfn.IFS(X170&lt;&gt;"Pendent",SOCIETATS!$N$8),SOCIETATS!$N$9)</f>
        <v>#VALUE!</v>
      </c>
      <c r="F170" s="26" t="e" cm="1" vm="1">
        <f t="array" ref="F170">_xlfn.IFNA(_xlfn.IFS(G170&lt;&gt;G171,SOCIETATS!$N$8,J170&lt;&gt;J171,SOCIETATS!$N$8),SOCIETATS!$N$9)</f>
        <v>#VALUE!</v>
      </c>
      <c r="G170" s="23" t="str" cm="1">
        <f t="array" ref="G170">_xlfn.IFNA(_xlfn.IFS(R170&lt;&gt;0,R170,S170&lt;&gt;0,S170,U170&lt;&gt;0,U170,V170&lt;&gt;0,V170),"FALTAN DATOS DE ESCENARIO")</f>
        <v>Escenari de Foix</v>
      </c>
      <c r="H170" s="255" t="str">
        <f t="shared" si="13"/>
        <v>NO</v>
      </c>
      <c r="I170" s="255" t="s">
        <v>1545</v>
      </c>
      <c r="J170" s="94">
        <v>45227</v>
      </c>
      <c r="K170" s="219">
        <v>0.33333333333333298</v>
      </c>
      <c r="L170" s="94">
        <v>45227</v>
      </c>
      <c r="M170" s="219">
        <v>0.58333333333333304</v>
      </c>
      <c r="N170" s="27" t="s">
        <v>12</v>
      </c>
      <c r="O170" s="27" t="s">
        <v>10</v>
      </c>
      <c r="P170" s="27">
        <v>30</v>
      </c>
      <c r="Q170" s="27" t="s">
        <v>11</v>
      </c>
      <c r="R170" s="27"/>
      <c r="S170" s="27"/>
      <c r="T170" s="27"/>
      <c r="U170" s="27"/>
      <c r="V170" s="27" t="s">
        <v>29</v>
      </c>
      <c r="W170" s="12" t="str">
        <f>_xlfn.IFNA(VLOOKUP(X170,Municipis!$A$2:$B$118,2,FALSE),"Pendent")</f>
        <v>Castellet i la Gornal</v>
      </c>
      <c r="X170" s="12" t="str" cm="1">
        <f t="array" ref="X170">_xlfn.IFNA(_xlfn.IFS(R170&lt;&gt;0,R170,S170&lt;&gt;0,S170,U170&lt;&gt;0,U170,V170&lt;&gt;0,V170),"Pendent")</f>
        <v>Escenari de Foix</v>
      </c>
      <c r="Y170" s="23" t="str" cm="1">
        <f t="array" ref="Y170">_xlfn.IFNA(_xlfn.IFS(R170&lt;&gt;0,R170,S170&lt;&gt;0,S170,U170&lt;&gt;0,U170,V170&lt;&gt;0,V170),"FALTAN DATOS DE ESCENARIO")</f>
        <v>Escenari de Foix</v>
      </c>
      <c r="Z170" s="92" t="str">
        <f t="shared" si="11"/>
        <v>ZLLSM</v>
      </c>
      <c r="AA170" s="92" t="str">
        <f t="shared" si="12"/>
        <v>Exempt</v>
      </c>
    </row>
    <row r="171" spans="1:27" ht="15" customHeight="1" x14ac:dyDescent="0.3">
      <c r="A171" s="12">
        <v>55</v>
      </c>
      <c r="C171" s="17" t="s">
        <v>463</v>
      </c>
      <c r="D171" s="17" t="s">
        <v>1566</v>
      </c>
      <c r="E171" s="12" t="e" cm="1" vm="1">
        <f t="array" ref="E171">_xlfn.IFNA(_xlfn.IFS(X171&lt;&gt;"Pendent",SOCIETATS!$N$8),SOCIETATS!$N$9)</f>
        <v>#VALUE!</v>
      </c>
      <c r="F171" s="26" t="e" cm="1" vm="1">
        <f t="array" ref="F171">_xlfn.IFNA(_xlfn.IFS(G171&lt;&gt;G172,SOCIETATS!$N$8,J171&lt;&gt;J172,SOCIETATS!$N$8),SOCIETATS!$N$9)</f>
        <v>#VALUE!</v>
      </c>
      <c r="G171" s="23" t="str" cm="1">
        <f t="array" ref="G171">_xlfn.IFNA(_xlfn.IFS(R171&lt;&gt;0,R171,S171&lt;&gt;0,S171,U171&lt;&gt;0,U171,V171&lt;&gt;0,V171),"FALTAN DATOS DE ESCENARIO")</f>
        <v>Pistes de càsting de Granollers</v>
      </c>
      <c r="H171" s="255" t="str">
        <f t="shared" si="13"/>
        <v>NO</v>
      </c>
      <c r="I171" s="255" t="s">
        <v>1545</v>
      </c>
      <c r="J171" s="21">
        <v>45043</v>
      </c>
      <c r="K171" s="306">
        <v>0.29166666666666669</v>
      </c>
      <c r="L171" s="21">
        <v>45043</v>
      </c>
      <c r="M171" s="306">
        <v>0.66666666666666663</v>
      </c>
      <c r="N171" s="17" t="s">
        <v>13</v>
      </c>
      <c r="O171" s="17" t="s">
        <v>1567</v>
      </c>
      <c r="P171" s="17">
        <v>30</v>
      </c>
      <c r="Q171" s="17" t="s">
        <v>11</v>
      </c>
      <c r="V171" s="17" t="s">
        <v>30</v>
      </c>
      <c r="W171" s="12" t="str">
        <f>_xlfn.IFNA(VLOOKUP(X171,Municipis!$A$2:$B$118,2,FALSE),"Pendent")</f>
        <v>Granollers</v>
      </c>
      <c r="X171" s="12" t="str" cm="1">
        <f t="array" ref="X171">_xlfn.IFNA(_xlfn.IFS(R171&lt;&gt;0,R171,S171&lt;&gt;0,S171,U171&lt;&gt;0,U171,V171&lt;&gt;0,V171),"Pendent")</f>
        <v>Pistes de càsting de Granollers</v>
      </c>
    </row>
    <row r="172" spans="1:27" ht="15" customHeight="1" x14ac:dyDescent="0.3">
      <c r="A172" s="12">
        <v>429</v>
      </c>
      <c r="C172" s="17" t="s">
        <v>431</v>
      </c>
      <c r="D172" s="16" t="s">
        <v>1462</v>
      </c>
      <c r="E172" s="12" t="e" cm="1" vm="1">
        <f t="array" ref="E172">_xlfn.IFNA(_xlfn.IFS(X172&lt;&gt;"Pendent",SOCIETATS!$N$8),SOCIETATS!$N$9)</f>
        <v>#VALUE!</v>
      </c>
      <c r="F172" s="26" t="e" cm="1" vm="1">
        <f t="array" ref="F172">_xlfn.IFNA(_xlfn.IFS(G172&lt;&gt;G173,SOCIETATS!$N$8,J172&lt;&gt;J173,SOCIETATS!$N$8),SOCIETATS!$N$9)</f>
        <v>#VALUE!</v>
      </c>
      <c r="G172" s="23" t="str" cm="1">
        <f t="array" ref="G172">_xlfn.IFNA(_xlfn.IFS(R172&lt;&gt;0,R172,S172&lt;&gt;0,S172,U172&lt;&gt;0,U172,V172&lt;&gt;0,V172),"FALTAN DATOS DE ESCENARIO")</f>
        <v xml:space="preserve">ZPC TE-09 - Ripoll - Campdevànol - SALM </v>
      </c>
      <c r="H172" s="255" t="str">
        <f t="shared" si="13"/>
        <v>SI</v>
      </c>
      <c r="I172" s="255" t="s">
        <v>1545</v>
      </c>
      <c r="J172" s="94">
        <v>45199</v>
      </c>
      <c r="K172" s="219">
        <v>0.29166666666666669</v>
      </c>
      <c r="L172" s="94">
        <v>45200</v>
      </c>
      <c r="M172" s="219">
        <v>0.66666666666666696</v>
      </c>
      <c r="N172" s="27" t="s">
        <v>1022</v>
      </c>
      <c r="O172" s="27" t="s">
        <v>21</v>
      </c>
      <c r="P172" s="27">
        <v>14</v>
      </c>
      <c r="Q172" s="27" t="s">
        <v>11</v>
      </c>
      <c r="R172" s="27"/>
      <c r="S172" s="27" t="s">
        <v>131</v>
      </c>
      <c r="T172" s="27" t="s">
        <v>542</v>
      </c>
      <c r="W172" s="12" t="str">
        <f>_xlfn.IFNA(VLOOKUP(X172,Municipis!$A$2:$B$118,2,FALSE),"Pendent")</f>
        <v>Sant Quirze de Besora, Oris, Sant Vicenç de Torelló</v>
      </c>
      <c r="X172" s="12" t="str" cm="1">
        <f t="array" ref="X172">_xlfn.IFNA(_xlfn.IFS(R172&lt;&gt;0,R172,S172&lt;&gt;0,S172,U172&lt;&gt;0,U172,V172&lt;&gt;0,V172),"Pendent")</f>
        <v xml:space="preserve">ZPC TE-09 - Ripoll - Campdevànol - SALM </v>
      </c>
    </row>
    <row r="173" spans="1:27" ht="16.5" customHeight="1" x14ac:dyDescent="0.3">
      <c r="A173" s="12">
        <v>144</v>
      </c>
      <c r="C173" s="28" t="s">
        <v>521</v>
      </c>
      <c r="D173" s="43" t="s">
        <v>1288</v>
      </c>
      <c r="E173" s="12" t="e" cm="1" vm="1">
        <f t="array" ref="E173">_xlfn.IFNA(_xlfn.IFS(X173&lt;&gt;"Pendent",SOCIETATS!$N$8),SOCIETATS!$N$9)</f>
        <v>#VALUE!</v>
      </c>
      <c r="F173" s="26" t="e" cm="1" vm="1">
        <f t="array" ref="F173">_xlfn.IFNA(_xlfn.IFS(G173&lt;&gt;G177,SOCIETATS!$N$8,J173&lt;&gt;J177,SOCIETATS!$N$8),SOCIETATS!$N$9)</f>
        <v>#VALUE!</v>
      </c>
      <c r="G173" s="23" t="str" cm="1">
        <f t="array" ref="G173">_xlfn.IFNA(_xlfn.IFS(R173&lt;&gt;0,R173,S173&lt;&gt;0,S173,U173&lt;&gt;0,U173,V173&lt;&gt;0,V173),"FALTAN DATOS DE ESCENARIO")</f>
        <v xml:space="preserve">ZPC EB-02 - Flix Ebre - CIP </v>
      </c>
      <c r="H173" s="255" t="s">
        <v>1545</v>
      </c>
      <c r="I173" s="255" t="s">
        <v>1562</v>
      </c>
      <c r="J173" s="246">
        <v>45079</v>
      </c>
      <c r="K173" s="247">
        <v>0.5</v>
      </c>
      <c r="L173" s="246">
        <v>45081</v>
      </c>
      <c r="M173" s="247">
        <v>0.58333333333333337</v>
      </c>
      <c r="N173" s="31" t="s">
        <v>1083</v>
      </c>
      <c r="O173" s="27" t="s">
        <v>1398</v>
      </c>
      <c r="P173" s="44">
        <v>48</v>
      </c>
      <c r="Q173" s="44" t="s">
        <v>11</v>
      </c>
      <c r="R173" s="17" t="s">
        <v>1034</v>
      </c>
      <c r="S173" s="27"/>
      <c r="T173" s="27"/>
      <c r="U173" s="27"/>
      <c r="V173" s="27"/>
      <c r="W173" s="12"/>
      <c r="X173" s="12"/>
      <c r="Y173" s="23" t="str" cm="1">
        <f t="array" ref="Y173">_xlfn.IFNA(_xlfn.IFS(R173&lt;&gt;0,R173,S173&lt;&gt;0,S173,U173&lt;&gt;0,U173,V173&lt;&gt;0,V173),"FALTAN DATOS DE ESCENARIO")</f>
        <v xml:space="preserve">ZPC EB-02 - Flix Ebre - CIP </v>
      </c>
      <c r="Z173" s="92" t="str">
        <f t="shared" ref="Z173:Z198" si="14">IF(IFERROR(FIND("ZPC",X173)&gt;=1,0),"ZPC","ZLLSM")</f>
        <v>ZLLSM</v>
      </c>
      <c r="AA173" s="92" t="str">
        <f t="shared" ref="AA173:AA198" si="15">+IF(OR(U173="Festa Major",U173="Menors d'edat",U173="Federació",Z173="ZLLSM"),"Exempt","Taxa")</f>
        <v>Exempt</v>
      </c>
    </row>
    <row r="174" spans="1:27" ht="15" customHeight="1" x14ac:dyDescent="0.3">
      <c r="A174" s="12">
        <v>213</v>
      </c>
      <c r="C174" s="28" t="s">
        <v>521</v>
      </c>
      <c r="D174" s="43" t="s">
        <v>1289</v>
      </c>
      <c r="E174" s="12" t="e" cm="1" vm="1">
        <f t="array" ref="E174">_xlfn.IFNA(_xlfn.IFS(X174&lt;&gt;"Pendent",SOCIETATS!$N$8),SOCIETATS!$N$9)</f>
        <v>#VALUE!</v>
      </c>
      <c r="F174" s="26" t="e" cm="1" vm="1">
        <f t="array" ref="F174">_xlfn.IFNA(_xlfn.IFS(G174&lt;&gt;G178,SOCIETATS!$N$8,J174&lt;&gt;J178,SOCIETATS!$N$8),SOCIETATS!$N$9)</f>
        <v>#VALUE!</v>
      </c>
      <c r="G174" s="23" t="str" cm="1">
        <f t="array" ref="G174">_xlfn.IFNA(_xlfn.IFS(R174&lt;&gt;0,R174,S174&lt;&gt;0,S174,U174&lt;&gt;0,U174,V174&lt;&gt;0,V174),"FALTAN DATOS DE ESCENARIO")</f>
        <v xml:space="preserve">ZPC EB-02 - Flix Ebre - CIP </v>
      </c>
      <c r="H174" s="255" t="s">
        <v>1545</v>
      </c>
      <c r="I174" s="255" t="s">
        <v>1562</v>
      </c>
      <c r="J174" s="246">
        <v>45107</v>
      </c>
      <c r="K174" s="247">
        <v>0.5</v>
      </c>
      <c r="L174" s="246">
        <v>45109</v>
      </c>
      <c r="M174" s="247">
        <v>0.58333333333333337</v>
      </c>
      <c r="N174" s="31" t="s">
        <v>1083</v>
      </c>
      <c r="O174" s="27" t="s">
        <v>1398</v>
      </c>
      <c r="P174" s="44">
        <v>48</v>
      </c>
      <c r="Q174" s="44" t="s">
        <v>11</v>
      </c>
      <c r="R174" s="17" t="s">
        <v>1034</v>
      </c>
      <c r="S174" s="27"/>
      <c r="T174" s="27"/>
      <c r="U174" s="27"/>
      <c r="V174" s="27"/>
      <c r="W174" s="12"/>
      <c r="X174" s="12"/>
      <c r="Y174" s="23" t="str" cm="1">
        <f t="array" ref="Y174">_xlfn.IFNA(_xlfn.IFS(R174&lt;&gt;0,R174,S174&lt;&gt;0,S174,U174&lt;&gt;0,U174,V174&lt;&gt;0,V174),"FALTAN DATOS DE ESCENARIO")</f>
        <v xml:space="preserve">ZPC EB-02 - Flix Ebre - CIP </v>
      </c>
      <c r="Z174" s="92" t="str">
        <f t="shared" si="14"/>
        <v>ZLLSM</v>
      </c>
      <c r="AA174" s="92" t="str">
        <f t="shared" si="15"/>
        <v>Exempt</v>
      </c>
    </row>
    <row r="175" spans="1:27" ht="15" customHeight="1" x14ac:dyDescent="0.3">
      <c r="A175" s="12">
        <v>233</v>
      </c>
      <c r="C175" s="28" t="s">
        <v>521</v>
      </c>
      <c r="D175" s="30" t="s">
        <v>1172</v>
      </c>
      <c r="E175" s="12" t="e" cm="1" vm="1">
        <f t="array" ref="E175">_xlfn.IFNA(_xlfn.IFS(X175&lt;&gt;"Pendent",SOCIETATS!$N$8),SOCIETATS!$N$9)</f>
        <v>#VALUE!</v>
      </c>
      <c r="F175" s="26" t="e" cm="1" vm="1">
        <f t="array" ref="F175">_xlfn.IFNA(_xlfn.IFS(G175&lt;&gt;G176,SOCIETATS!$N$8,J175&lt;&gt;J176,SOCIETATS!$N$8),SOCIETATS!$N$9)</f>
        <v>#VALUE!</v>
      </c>
      <c r="G175" s="23" t="str" cm="1">
        <f t="array" ref="G175">_xlfn.IFNA(_xlfn.IFS(R175&lt;&gt;0,R175,S175&lt;&gt;0,S175,U175&lt;&gt;0,U175,V175&lt;&gt;0,V175),"FALTAN DATOS DE ESCENARIO")</f>
        <v xml:space="preserve">ZPC EB-02 - Flix Ebre - CIP </v>
      </c>
      <c r="H175" s="255" t="s">
        <v>1545</v>
      </c>
      <c r="I175" s="255" t="s">
        <v>1562</v>
      </c>
      <c r="J175" s="98">
        <v>45114</v>
      </c>
      <c r="K175" s="248">
        <v>0.5</v>
      </c>
      <c r="L175" s="98">
        <v>45116</v>
      </c>
      <c r="M175" s="248">
        <v>0.5</v>
      </c>
      <c r="N175" s="31" t="s">
        <v>1083</v>
      </c>
      <c r="O175" s="31" t="s">
        <v>16</v>
      </c>
      <c r="P175" s="31">
        <v>26</v>
      </c>
      <c r="Q175" s="31" t="s">
        <v>11</v>
      </c>
      <c r="R175" s="17" t="s">
        <v>1034</v>
      </c>
      <c r="S175" s="27"/>
      <c r="T175" s="27"/>
      <c r="U175" s="27"/>
      <c r="V175" s="27"/>
      <c r="W175" s="12" t="str">
        <f>_xlfn.IFNA(VLOOKUP(X175,Municipis!$A$2:$B$118,2,FALSE),"Pendent")</f>
        <v>Pendent</v>
      </c>
      <c r="X175" s="12" t="str" cm="1">
        <f t="array" ref="X175">_xlfn.IFNA(_xlfn.IFS(R175&lt;&gt;0,R175,S175&lt;&gt;0,S175,U175&lt;&gt;0,U175,V175&lt;&gt;0,V175),"Pendent")</f>
        <v xml:space="preserve">ZPC EB-02 - Flix Ebre - CIP </v>
      </c>
      <c r="Y175" s="23" t="str" cm="1">
        <f t="array" ref="Y175">_xlfn.IFNA(_xlfn.IFS(R175&lt;&gt;0,R175,S175&lt;&gt;0,S175,U175&lt;&gt;0,U175,V175&lt;&gt;0,V175),"FALTAN DATOS DE ESCENARIO")</f>
        <v xml:space="preserve">ZPC EB-02 - Flix Ebre - CIP </v>
      </c>
      <c r="Z175" s="92" t="str">
        <f t="shared" si="14"/>
        <v>ZPC</v>
      </c>
      <c r="AA175" s="92" t="str">
        <f t="shared" si="15"/>
        <v>Taxa</v>
      </c>
    </row>
    <row r="176" spans="1:27" ht="14.25" customHeight="1" x14ac:dyDescent="0.3">
      <c r="A176" s="12">
        <v>300</v>
      </c>
      <c r="C176" s="28" t="s">
        <v>521</v>
      </c>
      <c r="D176" s="30" t="s">
        <v>1173</v>
      </c>
      <c r="E176" s="12" t="e" cm="1" vm="1">
        <f t="array" ref="E176">_xlfn.IFNA(_xlfn.IFS(X176&lt;&gt;"Pendent",SOCIETATS!$N$8),SOCIETATS!$N$9)</f>
        <v>#VALUE!</v>
      </c>
      <c r="F176" s="26" t="e" cm="1" vm="1">
        <f t="array" ref="F176">_xlfn.IFNA(_xlfn.IFS(G176&lt;&gt;G180,SOCIETATS!$N$8,J176&lt;&gt;J180,SOCIETATS!$N$8),SOCIETATS!$N$9)</f>
        <v>#VALUE!</v>
      </c>
      <c r="G176" s="23" t="str" cm="1">
        <f t="array" ref="G176">_xlfn.IFNA(_xlfn.IFS(R176&lt;&gt;0,R176,S176&lt;&gt;0,S176,U176&lt;&gt;0,U176,V176&lt;&gt;0,V176),"FALTAN DATOS DE ESCENARIO")</f>
        <v xml:space="preserve">ZPC EB-02 - Flix Ebre - CIP </v>
      </c>
      <c r="H176" s="255" t="s">
        <v>1545</v>
      </c>
      <c r="I176" s="255" t="s">
        <v>1562</v>
      </c>
      <c r="J176" s="98">
        <v>45142</v>
      </c>
      <c r="K176" s="248">
        <v>0.5</v>
      </c>
      <c r="L176" s="98">
        <v>45144</v>
      </c>
      <c r="M176" s="248">
        <v>0.5</v>
      </c>
      <c r="N176" s="31" t="s">
        <v>1083</v>
      </c>
      <c r="O176" s="31" t="s">
        <v>16</v>
      </c>
      <c r="P176" s="31">
        <v>26</v>
      </c>
      <c r="Q176" s="31" t="s">
        <v>11</v>
      </c>
      <c r="R176" s="17" t="s">
        <v>1034</v>
      </c>
      <c r="S176" s="27"/>
      <c r="T176" s="27"/>
      <c r="U176" s="27"/>
      <c r="V176" s="27"/>
      <c r="W176" s="12" t="str">
        <f>_xlfn.IFNA(VLOOKUP(X176,Municipis!$A$2:$B$118,2,FALSE),"Pendent")</f>
        <v>Pendent</v>
      </c>
      <c r="X176" s="12" t="str" cm="1">
        <f t="array" ref="X176">_xlfn.IFNA(_xlfn.IFS(R176&lt;&gt;0,R176,S176&lt;&gt;0,S176,U176&lt;&gt;0,U176,V176&lt;&gt;0,V176),"Pendent")</f>
        <v xml:space="preserve">ZPC EB-02 - Flix Ebre - CIP </v>
      </c>
      <c r="Y176" s="23" t="str" cm="1">
        <f t="array" ref="Y176">_xlfn.IFNA(_xlfn.IFS(R176&lt;&gt;0,R176,S176&lt;&gt;0,S176,U176&lt;&gt;0,U176,V176&lt;&gt;0,V176),"FALTAN DATOS DE ESCENARIO")</f>
        <v xml:space="preserve">ZPC EB-02 - Flix Ebre - CIP </v>
      </c>
      <c r="Z176" s="92" t="str">
        <f t="shared" si="14"/>
        <v>ZPC</v>
      </c>
      <c r="AA176" s="92" t="str">
        <f t="shared" si="15"/>
        <v>Taxa</v>
      </c>
    </row>
    <row r="177" spans="1:27" ht="16.5" customHeight="1" x14ac:dyDescent="0.3">
      <c r="A177" s="12">
        <v>377</v>
      </c>
      <c r="C177" s="28" t="s">
        <v>521</v>
      </c>
      <c r="D177" s="43" t="s">
        <v>1287</v>
      </c>
      <c r="E177" s="12" t="e" cm="1" vm="1">
        <f t="array" ref="E177">_xlfn.IFNA(_xlfn.IFS(X177&lt;&gt;"Pendent",SOCIETATS!$N$8),SOCIETATS!$N$9)</f>
        <v>#VALUE!</v>
      </c>
      <c r="F177" s="26" t="e" cm="1" vm="1">
        <f t="array" ref="F177">_xlfn.IFNA(_xlfn.IFS(G177&lt;&gt;G181,SOCIETATS!$N$8,J177&lt;&gt;J181,SOCIETATS!$N$8),SOCIETATS!$N$9)</f>
        <v>#VALUE!</v>
      </c>
      <c r="G177" s="23" t="str" cm="1">
        <f t="array" ref="G177">_xlfn.IFNA(_xlfn.IFS(R177&lt;&gt;0,R177,S177&lt;&gt;0,S177,U177&lt;&gt;0,U177,V177&lt;&gt;0,V177),"FALTAN DATOS DE ESCENARIO")</f>
        <v xml:space="preserve">ZPC EB-02 - Flix Ebre - CIP </v>
      </c>
      <c r="H177" s="255" t="s">
        <v>1545</v>
      </c>
      <c r="I177" s="255" t="s">
        <v>1562</v>
      </c>
      <c r="J177" s="246">
        <v>45184</v>
      </c>
      <c r="K177" s="247">
        <v>0.5</v>
      </c>
      <c r="L177" s="246">
        <v>45186</v>
      </c>
      <c r="M177" s="247">
        <v>0.5</v>
      </c>
      <c r="N177" s="31" t="s">
        <v>1083</v>
      </c>
      <c r="O177" s="44" t="s">
        <v>16</v>
      </c>
      <c r="P177" s="44">
        <v>26</v>
      </c>
      <c r="Q177" s="44" t="s">
        <v>11</v>
      </c>
      <c r="R177" s="17" t="s">
        <v>1034</v>
      </c>
      <c r="S177" s="27"/>
      <c r="T177" s="27"/>
      <c r="U177" s="27"/>
      <c r="V177" s="27"/>
      <c r="W177" s="12"/>
      <c r="X177" s="12"/>
      <c r="Y177" s="23" t="str" cm="1">
        <f t="array" ref="Y177">_xlfn.IFNA(_xlfn.IFS(R177&lt;&gt;0,R177,S177&lt;&gt;0,S177,U177&lt;&gt;0,U177,V177&lt;&gt;0,V177),"FALTAN DATOS DE ESCENARIO")</f>
        <v xml:space="preserve">ZPC EB-02 - Flix Ebre - CIP </v>
      </c>
      <c r="Z177" s="92" t="str">
        <f t="shared" si="14"/>
        <v>ZLLSM</v>
      </c>
      <c r="AA177" s="92" t="str">
        <f t="shared" si="15"/>
        <v>Exempt</v>
      </c>
    </row>
    <row r="178" spans="1:27" ht="15" customHeight="1" x14ac:dyDescent="0.3">
      <c r="A178" s="12">
        <v>10</v>
      </c>
      <c r="C178" s="36" t="s">
        <v>522</v>
      </c>
      <c r="D178" s="37" t="s">
        <v>8</v>
      </c>
      <c r="E178" s="12" t="e" cm="1" vm="1">
        <f t="array" ref="E178">_xlfn.IFNA(_xlfn.IFS(W178&lt;&gt;"Pendent",SOCIETATS!$N$8,X178&lt;&gt;"Pendent",SOCIETATS!$N$8),SOCIETATS!$N$9)</f>
        <v>#VALUE!</v>
      </c>
      <c r="F178" s="26" t="e" cm="1" vm="1">
        <f t="array" ref="F178">_xlfn.IFNA(_xlfn.IFS(G178&lt;&gt;G179,SOCIETATS!$N$8,J178&lt;&gt;J179,SOCIETATS!$N$8),SOCIETATS!$N$9)</f>
        <v>#VALUE!</v>
      </c>
      <c r="G178" s="23" t="str" cm="1">
        <f t="array" ref="G178">_xlfn.IFNA(_xlfn.IFS(R178&lt;&gt;0,R178,S178&lt;&gt;0,S178,U178&lt;&gt;0,U178,V178&lt;&gt;0,V178),"FALTAN DATOS DE ESCENARIO")</f>
        <v xml:space="preserve">ZPC LL-24 - Olesa i Esparreguera - CIP </v>
      </c>
      <c r="H178" s="255" t="str">
        <f t="shared" ref="H178:H187" si="16">IF(L178&gt;J178,"SI","NO")</f>
        <v>NO</v>
      </c>
      <c r="I178" s="255" t="s">
        <v>1545</v>
      </c>
      <c r="J178" s="234">
        <v>45018</v>
      </c>
      <c r="K178" s="104">
        <v>0.29166666666666669</v>
      </c>
      <c r="L178" s="234">
        <v>45018</v>
      </c>
      <c r="M178" s="104">
        <v>0.54166666666666696</v>
      </c>
      <c r="N178" s="17" t="s">
        <v>12</v>
      </c>
      <c r="O178" s="17" t="s">
        <v>8</v>
      </c>
      <c r="P178" s="17">
        <v>40</v>
      </c>
      <c r="Q178" s="17" t="s">
        <v>11</v>
      </c>
      <c r="R178" s="17" t="s">
        <v>100</v>
      </c>
      <c r="W178" s="12" t="str">
        <f>_xlfn.IFNA(VLOOKUP(X178,Municipis!$A$2:$B$118,2,FALSE),"Pendent")</f>
        <v>Navàs. Pinós, Cardona</v>
      </c>
      <c r="X178" s="12" t="str" cm="1">
        <f t="array" ref="X178">_xlfn.IFNA(_xlfn.IFS(R178&lt;&gt;0,R178,S178&lt;&gt;0,S178,U178&lt;&gt;0,U178,V178&lt;&gt;0,V178),"Pendent")</f>
        <v xml:space="preserve">ZPC LL-24 - Olesa i Esparreguera - CIP </v>
      </c>
      <c r="Y178" s="23" t="str" cm="1">
        <f t="array" ref="Y178">_xlfn.IFNA(_xlfn.IFS(R178&lt;&gt;0,R178,S178&lt;&gt;0,S178,U178&lt;&gt;0,U178,V178&lt;&gt;0,V178),"FALTAN DATOS DE ESCENARIO")</f>
        <v xml:space="preserve">ZPC LL-24 - Olesa i Esparreguera - CIP </v>
      </c>
      <c r="Z178" s="92" t="str">
        <f t="shared" si="14"/>
        <v>ZPC</v>
      </c>
      <c r="AA178" s="92" t="str">
        <f t="shared" si="15"/>
        <v>Taxa</v>
      </c>
    </row>
    <row r="179" spans="1:27" ht="15" customHeight="1" x14ac:dyDescent="0.3">
      <c r="A179" s="12">
        <v>37</v>
      </c>
      <c r="C179" s="36" t="s">
        <v>522</v>
      </c>
      <c r="D179" s="37" t="s">
        <v>8</v>
      </c>
      <c r="E179" s="12" t="e" cm="1" vm="1">
        <f t="array" ref="E179">_xlfn.IFNA(_xlfn.IFS(W179&lt;&gt;"Pendent",SOCIETATS!$N$8,X179&lt;&gt;"Pendent",SOCIETATS!$N$8),SOCIETATS!$N$9)</f>
        <v>#VALUE!</v>
      </c>
      <c r="F179" s="26" t="e" cm="1" vm="1">
        <f t="array" ref="F179">_xlfn.IFNA(_xlfn.IFS(G179&lt;&gt;G180,SOCIETATS!$N$8,J179&lt;&gt;J180,SOCIETATS!$N$8),SOCIETATS!$N$9)</f>
        <v>#VALUE!</v>
      </c>
      <c r="G179" s="23" t="str" cm="1">
        <f t="array" ref="G179">_xlfn.IFNA(_xlfn.IFS(R179&lt;&gt;0,R179,S179&lt;&gt;0,S179,U179&lt;&gt;0,U179,V179&lt;&gt;0,V179),"FALTAN DATOS DE ESCENARIO")</f>
        <v xml:space="preserve">ZPC LL-24 - Olesa i Esparreguera - CIP </v>
      </c>
      <c r="H179" s="255" t="str">
        <f t="shared" si="16"/>
        <v>NO</v>
      </c>
      <c r="I179" s="255" t="s">
        <v>1545</v>
      </c>
      <c r="J179" s="234">
        <v>45032</v>
      </c>
      <c r="K179" s="104">
        <v>0.29166666666666669</v>
      </c>
      <c r="L179" s="234">
        <v>45032</v>
      </c>
      <c r="M179" s="104">
        <v>0.54166666666666696</v>
      </c>
      <c r="N179" s="17" t="s">
        <v>12</v>
      </c>
      <c r="O179" s="17" t="s">
        <v>8</v>
      </c>
      <c r="P179" s="17">
        <v>40</v>
      </c>
      <c r="Q179" s="17" t="s">
        <v>11</v>
      </c>
      <c r="R179" s="17" t="s">
        <v>100</v>
      </c>
      <c r="W179" s="12" t="str">
        <f>_xlfn.IFNA(VLOOKUP(X179,Municipis!$A$2:$B$118,2,FALSE),"Pendent")</f>
        <v>Navàs. Pinós, Cardona</v>
      </c>
      <c r="X179" s="12" t="str" cm="1">
        <f t="array" ref="X179">_xlfn.IFNA(_xlfn.IFS(R179&lt;&gt;0,R179,S179&lt;&gt;0,S179,U179&lt;&gt;0,U179,V179&lt;&gt;0,V179),"Pendent")</f>
        <v xml:space="preserve">ZPC LL-24 - Olesa i Esparreguera - CIP </v>
      </c>
      <c r="Y179" s="23" t="str" cm="1">
        <f t="array" ref="Y179">_xlfn.IFNA(_xlfn.IFS(R179&lt;&gt;0,R179,S179&lt;&gt;0,S179,U179&lt;&gt;0,U179,V179&lt;&gt;0,V179),"FALTAN DATOS DE ESCENARIO")</f>
        <v xml:space="preserve">ZPC LL-24 - Olesa i Esparreguera - CIP </v>
      </c>
      <c r="Z179" s="92" t="str">
        <f t="shared" si="14"/>
        <v>ZPC</v>
      </c>
      <c r="AA179" s="92" t="str">
        <f t="shared" si="15"/>
        <v>Taxa</v>
      </c>
    </row>
    <row r="180" spans="1:27" ht="15" customHeight="1" x14ac:dyDescent="0.3">
      <c r="A180" s="12">
        <v>66</v>
      </c>
      <c r="C180" s="36" t="s">
        <v>522</v>
      </c>
      <c r="D180" s="37" t="s">
        <v>8</v>
      </c>
      <c r="E180" s="12" t="e" cm="1" vm="1">
        <f t="array" ref="E180">_xlfn.IFNA(_xlfn.IFS(W180&lt;&gt;"Pendent",SOCIETATS!$N$8,X180&lt;&gt;"Pendent",SOCIETATS!$N$8),SOCIETATS!$N$9)</f>
        <v>#VALUE!</v>
      </c>
      <c r="F180" s="26" t="e" cm="1" vm="1">
        <f t="array" ref="F180">_xlfn.IFNA(_xlfn.IFS(G180&lt;&gt;G181,SOCIETATS!$N$8,J180&lt;&gt;J181,SOCIETATS!$N$8),SOCIETATS!$N$9)</f>
        <v>#VALUE!</v>
      </c>
      <c r="G180" s="23" t="str" cm="1">
        <f t="array" ref="G180">_xlfn.IFNA(_xlfn.IFS(R180&lt;&gt;0,R180,S180&lt;&gt;0,S180,U180&lt;&gt;0,U180,V180&lt;&gt;0,V180),"FALTAN DATOS DE ESCENARIO")</f>
        <v xml:space="preserve">ZPC LL-24 - Olesa i Esparreguera - CIP </v>
      </c>
      <c r="H180" s="255" t="str">
        <f t="shared" si="16"/>
        <v>NO</v>
      </c>
      <c r="I180" s="255" t="s">
        <v>1545</v>
      </c>
      <c r="J180" s="234">
        <v>45046</v>
      </c>
      <c r="K180" s="104">
        <v>0.29166666666666669</v>
      </c>
      <c r="L180" s="234">
        <v>45046</v>
      </c>
      <c r="M180" s="104">
        <v>0.54166666666666696</v>
      </c>
      <c r="N180" s="17" t="s">
        <v>12</v>
      </c>
      <c r="O180" s="17" t="s">
        <v>8</v>
      </c>
      <c r="P180" s="17">
        <v>40</v>
      </c>
      <c r="Q180" s="17" t="s">
        <v>11</v>
      </c>
      <c r="R180" s="17" t="s">
        <v>100</v>
      </c>
      <c r="W180" s="12" t="str">
        <f>_xlfn.IFNA(VLOOKUP(X180,Municipis!$A$2:$B$118,2,FALSE),"Pendent")</f>
        <v>Navàs. Pinós, Cardona</v>
      </c>
      <c r="X180" s="12" t="str" cm="1">
        <f t="array" ref="X180">_xlfn.IFNA(_xlfn.IFS(R180&lt;&gt;0,R180,S180&lt;&gt;0,S180,U180&lt;&gt;0,U180,V180&lt;&gt;0,V180),"Pendent")</f>
        <v xml:space="preserve">ZPC LL-24 - Olesa i Esparreguera - CIP </v>
      </c>
      <c r="Y180" s="23" t="str" cm="1">
        <f t="array" ref="Y180">_xlfn.IFNA(_xlfn.IFS(R180&lt;&gt;0,R180,S180&lt;&gt;0,S180,U180&lt;&gt;0,U180,V180&lt;&gt;0,V180),"FALTAN DATOS DE ESCENARIO")</f>
        <v xml:space="preserve">ZPC LL-24 - Olesa i Esparreguera - CIP </v>
      </c>
      <c r="Z180" s="92" t="str">
        <f t="shared" si="14"/>
        <v>ZPC</v>
      </c>
      <c r="AA180" s="92" t="str">
        <f t="shared" si="15"/>
        <v>Taxa</v>
      </c>
    </row>
    <row r="181" spans="1:27" ht="14.25" customHeight="1" x14ac:dyDescent="0.3">
      <c r="A181" s="12">
        <v>69</v>
      </c>
      <c r="C181" s="36" t="s">
        <v>522</v>
      </c>
      <c r="D181" s="37" t="s">
        <v>1048</v>
      </c>
      <c r="E181" s="12" t="e" cm="1" vm="1">
        <f t="array" ref="E181">_xlfn.IFNA(_xlfn.IFS(W181&lt;&gt;"Pendent",SOCIETATS!$N$8,X181&lt;&gt;"Pendent",SOCIETATS!$N$8),SOCIETATS!$N$9)</f>
        <v>#VALUE!</v>
      </c>
      <c r="F181" s="26" t="e" cm="1" vm="1">
        <f t="array" ref="F181">_xlfn.IFNA(_xlfn.IFS(G181&lt;&gt;G182,SOCIETATS!$N$8,J181&lt;&gt;J182,SOCIETATS!$N$8),SOCIETATS!$N$9)</f>
        <v>#VALUE!</v>
      </c>
      <c r="G181" s="23" t="str" cm="1">
        <f t="array" ref="G181">_xlfn.IFNA(_xlfn.IFS(R181&lt;&gt;0,R181,S181&lt;&gt;0,S181,U181&lt;&gt;0,U181,V181&lt;&gt;0,V181),"FALTAN DATOS DE ESCENARIO")</f>
        <v xml:space="preserve">ZPC LL-24 - Olesa i Esparreguera - CIP </v>
      </c>
      <c r="H181" s="255" t="str">
        <f t="shared" si="16"/>
        <v>NO</v>
      </c>
      <c r="I181" s="255" t="s">
        <v>1545</v>
      </c>
      <c r="J181" s="234">
        <v>45047</v>
      </c>
      <c r="K181" s="104">
        <v>0.29166666666666669</v>
      </c>
      <c r="L181" s="234">
        <v>45047</v>
      </c>
      <c r="M181" s="104">
        <v>0.54166666666666696</v>
      </c>
      <c r="N181" s="17" t="s">
        <v>12</v>
      </c>
      <c r="O181" s="17" t="s">
        <v>8</v>
      </c>
      <c r="P181" s="17">
        <v>40</v>
      </c>
      <c r="Q181" s="17" t="s">
        <v>11</v>
      </c>
      <c r="R181" s="17" t="s">
        <v>100</v>
      </c>
      <c r="W181" s="12" t="str">
        <f>_xlfn.IFNA(VLOOKUP(X181,Municipis!$A$2:$B$118,2,FALSE),"Pendent")</f>
        <v>Navàs. Pinós, Cardona</v>
      </c>
      <c r="X181" s="12" t="str" cm="1">
        <f t="array" ref="X181">_xlfn.IFNA(_xlfn.IFS(R181&lt;&gt;0,R181,S181&lt;&gt;0,S181,U181&lt;&gt;0,U181,V181&lt;&gt;0,V181),"Pendent")</f>
        <v xml:space="preserve">ZPC LL-24 - Olesa i Esparreguera - CIP </v>
      </c>
      <c r="Y181" s="23" t="str" cm="1">
        <f t="array" ref="Y181">_xlfn.IFNA(_xlfn.IFS(R181&lt;&gt;0,R181,S181&lt;&gt;0,S181,U181&lt;&gt;0,U181,V181&lt;&gt;0,V181),"FALTAN DATOS DE ESCENARIO")</f>
        <v xml:space="preserve">ZPC LL-24 - Olesa i Esparreguera - CIP </v>
      </c>
      <c r="Z181" s="92" t="str">
        <f t="shared" si="14"/>
        <v>ZPC</v>
      </c>
      <c r="AA181" s="92" t="str">
        <f t="shared" si="15"/>
        <v>Taxa</v>
      </c>
    </row>
    <row r="182" spans="1:27" ht="15" customHeight="1" x14ac:dyDescent="0.3">
      <c r="A182" s="12">
        <v>106</v>
      </c>
      <c r="C182" s="36" t="s">
        <v>522</v>
      </c>
      <c r="D182" s="37" t="s">
        <v>8</v>
      </c>
      <c r="E182" s="12" t="e" cm="1" vm="1">
        <f t="array" ref="E182">_xlfn.IFNA(_xlfn.IFS(W182&lt;&gt;"Pendent",SOCIETATS!$N$8,X182&lt;&gt;"Pendent",SOCIETATS!$N$8),SOCIETATS!$N$9)</f>
        <v>#VALUE!</v>
      </c>
      <c r="F182" s="26" t="e" cm="1" vm="1">
        <f t="array" ref="F182">_xlfn.IFNA(_xlfn.IFS(G182&lt;&gt;G183,SOCIETATS!$N$8,J182&lt;&gt;J183,SOCIETATS!$N$8),SOCIETATS!$N$9)</f>
        <v>#VALUE!</v>
      </c>
      <c r="G182" s="23" t="str" cm="1">
        <f t="array" ref="G182">_xlfn.IFNA(_xlfn.IFS(R182&lt;&gt;0,R182,S182&lt;&gt;0,S182,U182&lt;&gt;0,U182,V182&lt;&gt;0,V182),"FALTAN DATOS DE ESCENARIO")</f>
        <v xml:space="preserve">ZPC LL-24 - Olesa i Esparreguera - CIP </v>
      </c>
      <c r="H182" s="255" t="str">
        <f t="shared" si="16"/>
        <v>NO</v>
      </c>
      <c r="I182" s="255" t="s">
        <v>1545</v>
      </c>
      <c r="J182" s="234">
        <v>45060</v>
      </c>
      <c r="K182" s="104">
        <v>0.29166666666666669</v>
      </c>
      <c r="L182" s="234">
        <v>45060</v>
      </c>
      <c r="M182" s="104">
        <v>0.54166666666666696</v>
      </c>
      <c r="N182" s="17" t="s">
        <v>12</v>
      </c>
      <c r="O182" s="17" t="s">
        <v>8</v>
      </c>
      <c r="P182" s="17">
        <v>40</v>
      </c>
      <c r="Q182" s="17" t="s">
        <v>11</v>
      </c>
      <c r="R182" s="17" t="s">
        <v>100</v>
      </c>
      <c r="W182" s="12" t="str">
        <f>_xlfn.IFNA(VLOOKUP(X182,Municipis!$A$2:$B$118,2,FALSE),"Pendent")</f>
        <v>Navàs. Pinós, Cardona</v>
      </c>
      <c r="X182" s="12" t="str" cm="1">
        <f t="array" ref="X182">_xlfn.IFNA(_xlfn.IFS(R182&lt;&gt;0,R182,S182&lt;&gt;0,S182,U182&lt;&gt;0,U182,V182&lt;&gt;0,V182),"Pendent")</f>
        <v xml:space="preserve">ZPC LL-24 - Olesa i Esparreguera - CIP </v>
      </c>
      <c r="Y182" s="23" t="str" cm="1">
        <f t="array" ref="Y182">_xlfn.IFNA(_xlfn.IFS(R182&lt;&gt;0,R182,S182&lt;&gt;0,S182,U182&lt;&gt;0,U182,V182&lt;&gt;0,V182),"FALTAN DATOS DE ESCENARIO")</f>
        <v xml:space="preserve">ZPC LL-24 - Olesa i Esparreguera - CIP </v>
      </c>
      <c r="Z182" s="92" t="str">
        <f t="shared" si="14"/>
        <v>ZPC</v>
      </c>
      <c r="AA182" s="92" t="str">
        <f t="shared" si="15"/>
        <v>Taxa</v>
      </c>
    </row>
    <row r="183" spans="1:27" ht="15" customHeight="1" x14ac:dyDescent="0.3">
      <c r="A183" s="12">
        <v>140</v>
      </c>
      <c r="C183" s="36" t="s">
        <v>522</v>
      </c>
      <c r="D183" s="37" t="s">
        <v>8</v>
      </c>
      <c r="E183" s="12" t="e" cm="1" vm="1">
        <f t="array" ref="E183">_xlfn.IFNA(_xlfn.IFS(W183&lt;&gt;"Pendent",SOCIETATS!$N$8,X183&lt;&gt;"Pendent",SOCIETATS!$N$8),SOCIETATS!$N$9)</f>
        <v>#VALUE!</v>
      </c>
      <c r="F183" s="26" t="e" cm="1" vm="1">
        <f t="array" ref="F183">_xlfn.IFNA(_xlfn.IFS(G183&lt;&gt;G184,SOCIETATS!$N$8,J183&lt;&gt;J184,SOCIETATS!$N$8),SOCIETATS!$N$9)</f>
        <v>#VALUE!</v>
      </c>
      <c r="G183" s="23" t="str" cm="1">
        <f t="array" ref="G183">_xlfn.IFNA(_xlfn.IFS(R183&lt;&gt;0,R183,S183&lt;&gt;0,S183,U183&lt;&gt;0,U183,V183&lt;&gt;0,V183),"FALTAN DATOS DE ESCENARIO")</f>
        <v xml:space="preserve">ZPC LL-24 - Olesa i Esparreguera - CIP </v>
      </c>
      <c r="H183" s="255" t="str">
        <f t="shared" si="16"/>
        <v>NO</v>
      </c>
      <c r="I183" s="255" t="s">
        <v>1545</v>
      </c>
      <c r="J183" s="234">
        <v>45074</v>
      </c>
      <c r="K183" s="104">
        <v>0.29166666666666669</v>
      </c>
      <c r="L183" s="234">
        <v>45074</v>
      </c>
      <c r="M183" s="104">
        <v>0.54166666666666696</v>
      </c>
      <c r="N183" s="17" t="s">
        <v>12</v>
      </c>
      <c r="O183" s="17" t="s">
        <v>8</v>
      </c>
      <c r="P183" s="17">
        <v>40</v>
      </c>
      <c r="Q183" s="17" t="s">
        <v>11</v>
      </c>
      <c r="R183" s="17" t="s">
        <v>100</v>
      </c>
      <c r="W183" s="12" t="str">
        <f>_xlfn.IFNA(VLOOKUP(X183,Municipis!$A$2:$B$118,2,FALSE),"Pendent")</f>
        <v>Navàs. Pinós, Cardona</v>
      </c>
      <c r="X183" s="12" t="str" cm="1">
        <f t="array" ref="X183">_xlfn.IFNA(_xlfn.IFS(R183&lt;&gt;0,R183,S183&lt;&gt;0,S183,U183&lt;&gt;0,U183,V183&lt;&gt;0,V183),"Pendent")</f>
        <v xml:space="preserve">ZPC LL-24 - Olesa i Esparreguera - CIP </v>
      </c>
      <c r="Y183" s="23" t="str" cm="1">
        <f t="array" ref="Y183">_xlfn.IFNA(_xlfn.IFS(R183&lt;&gt;0,R183,S183&lt;&gt;0,S183,U183&lt;&gt;0,U183,V183&lt;&gt;0,V183),"FALTAN DATOS DE ESCENARIO")</f>
        <v xml:space="preserve">ZPC LL-24 - Olesa i Esparreguera - CIP </v>
      </c>
      <c r="Z183" s="92" t="str">
        <f t="shared" si="14"/>
        <v>ZPC</v>
      </c>
      <c r="AA183" s="92" t="str">
        <f t="shared" si="15"/>
        <v>Taxa</v>
      </c>
    </row>
    <row r="184" spans="1:27" ht="15" customHeight="1" x14ac:dyDescent="0.3">
      <c r="A184" s="12">
        <v>179</v>
      </c>
      <c r="C184" s="36" t="s">
        <v>522</v>
      </c>
      <c r="D184" s="37" t="s">
        <v>8</v>
      </c>
      <c r="E184" s="12" t="e" cm="1" vm="1">
        <f t="array" ref="E184">_xlfn.IFNA(_xlfn.IFS(X184&lt;&gt;"Pendent",SOCIETATS!$N$8),SOCIETATS!$N$9)</f>
        <v>#VALUE!</v>
      </c>
      <c r="F184" s="26" t="e" cm="1" vm="1">
        <f t="array" ref="F184">_xlfn.IFNA(_xlfn.IFS(G184&lt;&gt;G185,SOCIETATS!$N$8,J184&lt;&gt;J185,SOCIETATS!$N$8),SOCIETATS!$N$9)</f>
        <v>#VALUE!</v>
      </c>
      <c r="G184" s="23" t="str" cm="1">
        <f t="array" ref="G184">_xlfn.IFNA(_xlfn.IFS(R184&lt;&gt;0,R184,S184&lt;&gt;0,S184,U184&lt;&gt;0,U184,V184&lt;&gt;0,V184),"FALTAN DATOS DE ESCENARIO")</f>
        <v xml:space="preserve">ZPC LL-24 - Olesa i Esparreguera - CIP </v>
      </c>
      <c r="H184" s="255" t="str">
        <f t="shared" si="16"/>
        <v>NO</v>
      </c>
      <c r="I184" s="255" t="s">
        <v>1545</v>
      </c>
      <c r="J184" s="234">
        <v>45088</v>
      </c>
      <c r="K184" s="104">
        <v>0.29166666666666669</v>
      </c>
      <c r="L184" s="234">
        <v>45088</v>
      </c>
      <c r="M184" s="104">
        <v>0.54166666666666696</v>
      </c>
      <c r="N184" s="17" t="s">
        <v>12</v>
      </c>
      <c r="O184" s="17" t="s">
        <v>8</v>
      </c>
      <c r="P184" s="17">
        <v>40</v>
      </c>
      <c r="Q184" s="17" t="s">
        <v>11</v>
      </c>
      <c r="R184" s="17" t="s">
        <v>100</v>
      </c>
      <c r="W184" s="12" t="str">
        <f>_xlfn.IFNA(VLOOKUP(X184,Municipis!$A$2:$B$118,2,FALSE),"Pendent")</f>
        <v>Navàs. Pinós, Cardona</v>
      </c>
      <c r="X184" s="12" t="str" cm="1">
        <f t="array" ref="X184">_xlfn.IFNA(_xlfn.IFS(R184&lt;&gt;0,R184,S184&lt;&gt;0,S184,U184&lt;&gt;0,U184,V184&lt;&gt;0,V184),"Pendent")</f>
        <v xml:space="preserve">ZPC LL-24 - Olesa i Esparreguera - CIP </v>
      </c>
      <c r="Y184" s="23" t="str" cm="1">
        <f t="array" ref="Y184">_xlfn.IFNA(_xlfn.IFS(R184&lt;&gt;0,R184,S184&lt;&gt;0,S184,U184&lt;&gt;0,U184,V184&lt;&gt;0,V184),"FALTAN DATOS DE ESCENARIO")</f>
        <v xml:space="preserve">ZPC LL-24 - Olesa i Esparreguera - CIP </v>
      </c>
      <c r="Z184" s="92" t="str">
        <f t="shared" si="14"/>
        <v>ZPC</v>
      </c>
      <c r="AA184" s="92" t="str">
        <f t="shared" si="15"/>
        <v>Taxa</v>
      </c>
    </row>
    <row r="185" spans="1:27" ht="15" customHeight="1" x14ac:dyDescent="0.3">
      <c r="A185" s="12">
        <v>207</v>
      </c>
      <c r="C185" s="36" t="s">
        <v>522</v>
      </c>
      <c r="D185" s="37" t="s">
        <v>8</v>
      </c>
      <c r="E185" s="12" t="e" cm="1" vm="1">
        <f t="array" ref="E185">_xlfn.IFNA(_xlfn.IFS(X185&lt;&gt;"Pendent",SOCIETATS!$N$8),SOCIETATS!$N$9)</f>
        <v>#VALUE!</v>
      </c>
      <c r="F185" s="26" t="e" cm="1" vm="1">
        <f t="array" ref="F185">_xlfn.IFNA(_xlfn.IFS(G185&lt;&gt;G186,SOCIETATS!$N$8,J185&lt;&gt;J186,SOCIETATS!$N$8),SOCIETATS!$N$9)</f>
        <v>#VALUE!</v>
      </c>
      <c r="G185" s="23" t="str" cm="1">
        <f t="array" ref="G185">_xlfn.IFNA(_xlfn.IFS(R185&lt;&gt;0,R185,S185&lt;&gt;0,S185,U185&lt;&gt;0,U185,V185&lt;&gt;0,V185),"FALTAN DATOS DE ESCENARIO")</f>
        <v xml:space="preserve">ZPC LL-24 - Olesa i Esparreguera - CIP </v>
      </c>
      <c r="H185" s="255" t="str">
        <f t="shared" si="16"/>
        <v>NO</v>
      </c>
      <c r="I185" s="255" t="s">
        <v>1545</v>
      </c>
      <c r="J185" s="234">
        <v>45102</v>
      </c>
      <c r="K185" s="104">
        <v>0.29166666666666669</v>
      </c>
      <c r="L185" s="234">
        <v>45102</v>
      </c>
      <c r="M185" s="104">
        <v>0.54166666666666696</v>
      </c>
      <c r="N185" s="17" t="s">
        <v>12</v>
      </c>
      <c r="O185" s="17" t="s">
        <v>8</v>
      </c>
      <c r="P185" s="17">
        <v>40</v>
      </c>
      <c r="Q185" s="17" t="s">
        <v>11</v>
      </c>
      <c r="R185" s="17" t="s">
        <v>100</v>
      </c>
      <c r="W185" s="12" t="str">
        <f>_xlfn.IFNA(VLOOKUP(X185,Municipis!$A$2:$B$118,2,FALSE),"Pendent")</f>
        <v>Navàs. Pinós, Cardona</v>
      </c>
      <c r="X185" s="12" t="str" cm="1">
        <f t="array" ref="X185">_xlfn.IFNA(_xlfn.IFS(R185&lt;&gt;0,R185,S185&lt;&gt;0,S185,U185&lt;&gt;0,U185,V185&lt;&gt;0,V185),"Pendent")</f>
        <v xml:space="preserve">ZPC LL-24 - Olesa i Esparreguera - CIP </v>
      </c>
      <c r="Y185" s="23" t="str" cm="1">
        <f t="array" ref="Y185">_xlfn.IFNA(_xlfn.IFS(R185&lt;&gt;0,R185,S185&lt;&gt;0,S185,U185&lt;&gt;0,U185,V185&lt;&gt;0,V185),"FALTAN DATOS DE ESCENARIO")</f>
        <v xml:space="preserve">ZPC LL-24 - Olesa i Esparreguera - CIP </v>
      </c>
      <c r="Z185" s="92" t="str">
        <f t="shared" si="14"/>
        <v>ZPC</v>
      </c>
      <c r="AA185" s="92" t="str">
        <f t="shared" si="15"/>
        <v>Taxa</v>
      </c>
    </row>
    <row r="186" spans="1:27" ht="15" customHeight="1" x14ac:dyDescent="0.3">
      <c r="A186" s="12">
        <v>240</v>
      </c>
      <c r="C186" s="36" t="s">
        <v>522</v>
      </c>
      <c r="D186" s="37" t="s">
        <v>1049</v>
      </c>
      <c r="E186" s="12" t="e" cm="1" vm="1">
        <f t="array" ref="E186">_xlfn.IFNA(_xlfn.IFS(X186&lt;&gt;"Pendent",SOCIETATS!$N$8),SOCIETATS!$N$9)</f>
        <v>#VALUE!</v>
      </c>
      <c r="F186" s="26" t="e" cm="1" vm="1">
        <f t="array" ref="F186">_xlfn.IFNA(_xlfn.IFS(G186&lt;&gt;G187,SOCIETATS!$N$8,J186&lt;&gt;J187,SOCIETATS!$N$8),SOCIETATS!$N$9)</f>
        <v>#VALUE!</v>
      </c>
      <c r="G186" s="23" t="str" cm="1">
        <f t="array" ref="G186">_xlfn.IFNA(_xlfn.IFS(R186&lt;&gt;0,R186,S186&lt;&gt;0,S186,U186&lt;&gt;0,U186,V186&lt;&gt;0,V186),"FALTAN DATOS DE ESCENARIO")</f>
        <v xml:space="preserve">ZPC LL-24 - Olesa i Esparreguera - CIP </v>
      </c>
      <c r="H186" s="255" t="str">
        <f t="shared" si="16"/>
        <v>NO</v>
      </c>
      <c r="I186" s="255" t="s">
        <v>1545</v>
      </c>
      <c r="J186" s="32">
        <v>45115</v>
      </c>
      <c r="K186" s="104">
        <v>0.29166666666666669</v>
      </c>
      <c r="L186" s="32">
        <v>45115</v>
      </c>
      <c r="M186" s="104">
        <v>0.54166666666666696</v>
      </c>
      <c r="N186" s="17" t="s">
        <v>12</v>
      </c>
      <c r="O186" s="17" t="s">
        <v>8</v>
      </c>
      <c r="P186" s="17">
        <v>80</v>
      </c>
      <c r="Q186" s="17" t="s">
        <v>11</v>
      </c>
      <c r="R186" s="17" t="s">
        <v>100</v>
      </c>
      <c r="W186" s="12" t="str">
        <f>_xlfn.IFNA(VLOOKUP(X186,Municipis!$A$2:$B$118,2,FALSE),"Pendent")</f>
        <v>Navàs. Pinós, Cardona</v>
      </c>
      <c r="X186" s="12" t="str" cm="1">
        <f t="array" ref="X186">_xlfn.IFNA(_xlfn.IFS(R186&lt;&gt;0,R186,S186&lt;&gt;0,S186,U186&lt;&gt;0,U186,V186&lt;&gt;0,V186),"Pendent")</f>
        <v xml:space="preserve">ZPC LL-24 - Olesa i Esparreguera - CIP </v>
      </c>
      <c r="Y186" s="23" t="str" cm="1">
        <f t="array" ref="Y186">_xlfn.IFNA(_xlfn.IFS(R186&lt;&gt;0,R186,S186&lt;&gt;0,S186,U186&lt;&gt;0,U186,V186&lt;&gt;0,V186),"FALTAN DATOS DE ESCENARIO")</f>
        <v xml:space="preserve">ZPC LL-24 - Olesa i Esparreguera - CIP </v>
      </c>
      <c r="Z186" s="92" t="str">
        <f t="shared" si="14"/>
        <v>ZPC</v>
      </c>
      <c r="AA186" s="92" t="str">
        <f t="shared" si="15"/>
        <v>Taxa</v>
      </c>
    </row>
    <row r="187" spans="1:27" ht="15" customHeight="1" x14ac:dyDescent="0.3">
      <c r="A187" s="12">
        <v>251</v>
      </c>
      <c r="C187" s="36" t="s">
        <v>522</v>
      </c>
      <c r="D187" s="37" t="s">
        <v>1050</v>
      </c>
      <c r="E187" s="12" t="e" cm="1" vm="1">
        <f t="array" ref="E187">_xlfn.IFNA(_xlfn.IFS(X187&lt;&gt;"Pendent",SOCIETATS!$N$8),SOCIETATS!$N$9)</f>
        <v>#VALUE!</v>
      </c>
      <c r="F187" s="26" t="e" cm="1" vm="1">
        <f t="array" ref="F187">_xlfn.IFNA(_xlfn.IFS(G187&lt;&gt;G188,SOCIETATS!$N$8,J187&lt;&gt;J188,SOCIETATS!$N$8),SOCIETATS!$N$9)</f>
        <v>#VALUE!</v>
      </c>
      <c r="G187" s="23" t="str" cm="1">
        <f t="array" ref="G187">_xlfn.IFNA(_xlfn.IFS(R187&lt;&gt;0,R187,S187&lt;&gt;0,S187,U187&lt;&gt;0,U187,V187&lt;&gt;0,V187),"FALTAN DATOS DE ESCENARIO")</f>
        <v xml:space="preserve">ZPC LL-24 - Olesa i Esparreguera - CIP </v>
      </c>
      <c r="H187" s="255" t="str">
        <f t="shared" si="16"/>
        <v>NO</v>
      </c>
      <c r="I187" s="255" t="s">
        <v>1545</v>
      </c>
      <c r="J187" s="32">
        <v>45116</v>
      </c>
      <c r="K187" s="104">
        <v>0.29166666666666669</v>
      </c>
      <c r="L187" s="32">
        <v>45116</v>
      </c>
      <c r="M187" s="104">
        <v>0.54166666666666696</v>
      </c>
      <c r="N187" s="17" t="s">
        <v>12</v>
      </c>
      <c r="O187" s="17" t="s">
        <v>8</v>
      </c>
      <c r="P187" s="17">
        <v>80</v>
      </c>
      <c r="Q187" s="17" t="s">
        <v>11</v>
      </c>
      <c r="R187" s="17" t="s">
        <v>100</v>
      </c>
      <c r="W187" s="12" t="str">
        <f>_xlfn.IFNA(VLOOKUP(X187,Municipis!$A$2:$B$118,2,FALSE),"Pendent")</f>
        <v>Navàs. Pinós, Cardona</v>
      </c>
      <c r="X187" s="12" t="str" cm="1">
        <f t="array" ref="X187">_xlfn.IFNA(_xlfn.IFS(R187&lt;&gt;0,R187,S187&lt;&gt;0,S187,U187&lt;&gt;0,U187,V187&lt;&gt;0,V187),"Pendent")</f>
        <v xml:space="preserve">ZPC LL-24 - Olesa i Esparreguera - CIP </v>
      </c>
      <c r="Y187" s="23" t="str" cm="1">
        <f t="array" ref="Y187">_xlfn.IFNA(_xlfn.IFS(R187&lt;&gt;0,R187,S187&lt;&gt;0,S187,U187&lt;&gt;0,U187,V187&lt;&gt;0,V187),"FALTAN DATOS DE ESCENARIO")</f>
        <v xml:space="preserve">ZPC LL-24 - Olesa i Esparreguera - CIP </v>
      </c>
      <c r="Z187" s="92" t="str">
        <f t="shared" si="14"/>
        <v>ZPC</v>
      </c>
      <c r="AA187" s="92" t="str">
        <f t="shared" si="15"/>
        <v>Taxa</v>
      </c>
    </row>
    <row r="188" spans="1:27" ht="15" customHeight="1" x14ac:dyDescent="0.3">
      <c r="A188" s="12">
        <v>260</v>
      </c>
      <c r="C188" s="36" t="s">
        <v>522</v>
      </c>
      <c r="D188" s="37" t="s">
        <v>1051</v>
      </c>
      <c r="E188" s="12" t="e" cm="1" vm="1">
        <f t="array" ref="E188">_xlfn.IFNA(_xlfn.IFS(X188&lt;&gt;"Pendent",SOCIETATS!$N$8),SOCIETATS!$N$9)</f>
        <v>#VALUE!</v>
      </c>
      <c r="F188" s="26" t="e" cm="1" vm="1">
        <f t="array" ref="F188">_xlfn.IFNA(_xlfn.IFS(G188&lt;&gt;G189,SOCIETATS!$N$8,J188&lt;&gt;J189,SOCIETATS!$N$8),SOCIETATS!$N$9)</f>
        <v>#VALUE!</v>
      </c>
      <c r="G188" s="23" t="str" cm="1">
        <f t="array" ref="G188">_xlfn.IFNA(_xlfn.IFS(R188&lt;&gt;0,R188,S188&lt;&gt;0,S188,U188&lt;&gt;0,U188,V188&lt;&gt;0,V188),"FALTAN DATOS DE ESCENARIO")</f>
        <v xml:space="preserve">ZPC LL-24 - Olesa i Esparreguera - CIP </v>
      </c>
      <c r="H188" s="255" t="s">
        <v>1545</v>
      </c>
      <c r="I188" s="255" t="s">
        <v>1562</v>
      </c>
      <c r="J188" s="32">
        <v>45123</v>
      </c>
      <c r="K188" s="104">
        <v>0.33333333333333331</v>
      </c>
      <c r="L188" s="32">
        <v>45123</v>
      </c>
      <c r="M188" s="104">
        <v>0.83333333333333337</v>
      </c>
      <c r="N188" s="17" t="s">
        <v>12</v>
      </c>
      <c r="O188" s="17" t="s">
        <v>8</v>
      </c>
      <c r="P188" s="17">
        <v>80</v>
      </c>
      <c r="Q188" s="17" t="s">
        <v>11</v>
      </c>
      <c r="R188" s="17" t="s">
        <v>100</v>
      </c>
      <c r="W188" s="12" t="str">
        <f>_xlfn.IFNA(VLOOKUP(X188,Municipis!$A$2:$B$118,2,FALSE),"Pendent")</f>
        <v>Navàs. Pinós, Cardona</v>
      </c>
      <c r="X188" s="12" t="str" cm="1">
        <f t="array" ref="X188">_xlfn.IFNA(_xlfn.IFS(R188&lt;&gt;0,R188,S188&lt;&gt;0,S188,U188&lt;&gt;0,U188,V188&lt;&gt;0,V188),"Pendent")</f>
        <v xml:space="preserve">ZPC LL-24 - Olesa i Esparreguera - CIP </v>
      </c>
      <c r="Y188" s="23" t="str" cm="1">
        <f t="array" ref="Y188">_xlfn.IFNA(_xlfn.IFS(R188&lt;&gt;0,R188,S188&lt;&gt;0,S188,U188&lt;&gt;0,U188,V188&lt;&gt;0,V188),"FALTAN DATOS DE ESCENARIO")</f>
        <v xml:space="preserve">ZPC LL-24 - Olesa i Esparreguera - CIP </v>
      </c>
      <c r="Z188" s="92" t="str">
        <f t="shared" si="14"/>
        <v>ZPC</v>
      </c>
      <c r="AA188" s="92" t="str">
        <f t="shared" si="15"/>
        <v>Taxa</v>
      </c>
    </row>
    <row r="189" spans="1:27" ht="15" customHeight="1" x14ac:dyDescent="0.3">
      <c r="A189" s="12">
        <v>349</v>
      </c>
      <c r="C189" s="36" t="s">
        <v>522</v>
      </c>
      <c r="D189" s="37" t="s">
        <v>8</v>
      </c>
      <c r="E189" s="12" t="e" cm="1" vm="1">
        <f t="array" ref="E189">_xlfn.IFNA(_xlfn.IFS(X189&lt;&gt;"Pendent",SOCIETATS!$N$8),SOCIETATS!$N$9)</f>
        <v>#VALUE!</v>
      </c>
      <c r="F189" s="26" t="e" cm="1" vm="1">
        <f t="array" ref="F189">_xlfn.IFNA(_xlfn.IFS(G189&lt;&gt;G190,SOCIETATS!$N$8,J189&lt;&gt;J190,SOCIETATS!$N$8),SOCIETATS!$N$9)</f>
        <v>#VALUE!</v>
      </c>
      <c r="G189" s="23" t="str" cm="1">
        <f t="array" ref="G189">_xlfn.IFNA(_xlfn.IFS(R189&lt;&gt;0,R189,S189&lt;&gt;0,S189,U189&lt;&gt;0,U189,V189&lt;&gt;0,V189),"FALTAN DATOS DE ESCENARIO")</f>
        <v xml:space="preserve">ZPC LL-24 - Olesa i Esparreguera - CIP </v>
      </c>
      <c r="H189" s="255" t="str">
        <f t="shared" ref="H189:H199" si="17">IF(L189&gt;J189,"SI","NO")</f>
        <v>NO</v>
      </c>
      <c r="I189" s="255" t="s">
        <v>1545</v>
      </c>
      <c r="J189" s="234">
        <v>45172</v>
      </c>
      <c r="K189" s="104">
        <v>0.29166666666666669</v>
      </c>
      <c r="L189" s="234">
        <v>45172</v>
      </c>
      <c r="M189" s="104">
        <v>0.54166666666666696</v>
      </c>
      <c r="N189" s="17" t="s">
        <v>12</v>
      </c>
      <c r="O189" s="17" t="s">
        <v>8</v>
      </c>
      <c r="P189" s="17">
        <v>40</v>
      </c>
      <c r="Q189" s="17" t="s">
        <v>11</v>
      </c>
      <c r="R189" s="17" t="s">
        <v>100</v>
      </c>
      <c r="W189" s="12" t="str">
        <f>_xlfn.IFNA(VLOOKUP(X189,Municipis!$A$2:$B$118,2,FALSE),"Pendent")</f>
        <v>Navàs. Pinós, Cardona</v>
      </c>
      <c r="X189" s="12" t="str" cm="1">
        <f t="array" ref="X189">_xlfn.IFNA(_xlfn.IFS(R189&lt;&gt;0,R189,S189&lt;&gt;0,S189,U189&lt;&gt;0,U189,V189&lt;&gt;0,V189),"Pendent")</f>
        <v xml:space="preserve">ZPC LL-24 - Olesa i Esparreguera - CIP </v>
      </c>
      <c r="Y189" s="23" t="str" cm="1">
        <f t="array" ref="Y189">_xlfn.IFNA(_xlfn.IFS(R189&lt;&gt;0,R189,S189&lt;&gt;0,S189,U189&lt;&gt;0,U189,V189&lt;&gt;0,V189),"FALTAN DATOS DE ESCENARIO")</f>
        <v xml:space="preserve">ZPC LL-24 - Olesa i Esparreguera - CIP </v>
      </c>
      <c r="Z189" s="92" t="str">
        <f t="shared" si="14"/>
        <v>ZPC</v>
      </c>
      <c r="AA189" s="92" t="str">
        <f t="shared" si="15"/>
        <v>Taxa</v>
      </c>
    </row>
    <row r="190" spans="1:27" ht="15" customHeight="1" x14ac:dyDescent="0.3">
      <c r="A190" s="12">
        <v>376</v>
      </c>
      <c r="C190" s="36" t="s">
        <v>522</v>
      </c>
      <c r="D190" s="37" t="s">
        <v>1052</v>
      </c>
      <c r="E190" s="12" t="e" cm="1" vm="1">
        <f t="array" ref="E190">_xlfn.IFNA(_xlfn.IFS(X190&lt;&gt;"Pendent",SOCIETATS!$N$8),SOCIETATS!$N$9)</f>
        <v>#VALUE!</v>
      </c>
      <c r="F190" s="26" t="e" cm="1" vm="1">
        <f t="array" ref="F190">_xlfn.IFNA(_xlfn.IFS(G190&lt;&gt;G191,SOCIETATS!$N$8,J190&lt;&gt;J191,SOCIETATS!$N$8),SOCIETATS!$N$9)</f>
        <v>#VALUE!</v>
      </c>
      <c r="G190" s="23" t="str" cm="1">
        <f t="array" ref="G190">_xlfn.IFNA(_xlfn.IFS(R190&lt;&gt;0,R190,S190&lt;&gt;0,S190,U190&lt;&gt;0,U190,V190&lt;&gt;0,V190),"FALTAN DATOS DE ESCENARIO")</f>
        <v xml:space="preserve">ZPC LL-24 - Olesa i Esparreguera - CIP </v>
      </c>
      <c r="H190" s="255" t="str">
        <f t="shared" si="17"/>
        <v>NO</v>
      </c>
      <c r="I190" s="255" t="s">
        <v>1545</v>
      </c>
      <c r="J190" s="32">
        <v>45180</v>
      </c>
      <c r="K190" s="104">
        <v>0.29166666666666669</v>
      </c>
      <c r="L190" s="32">
        <v>45180</v>
      </c>
      <c r="M190" s="104">
        <v>0.79166666666666696</v>
      </c>
      <c r="N190" s="17" t="s">
        <v>12</v>
      </c>
      <c r="O190" s="17" t="s">
        <v>8</v>
      </c>
      <c r="P190" s="17">
        <v>50</v>
      </c>
      <c r="Q190" s="17" t="s">
        <v>11</v>
      </c>
      <c r="R190" s="17" t="s">
        <v>100</v>
      </c>
      <c r="W190" s="12" t="str">
        <f>_xlfn.IFNA(VLOOKUP(X190,Municipis!$A$2:$B$118,2,FALSE),"Pendent")</f>
        <v>Navàs. Pinós, Cardona</v>
      </c>
      <c r="X190" s="12" t="str" cm="1">
        <f t="array" ref="X190">_xlfn.IFNA(_xlfn.IFS(R190&lt;&gt;0,R190,S190&lt;&gt;0,S190,U190&lt;&gt;0,U190,V190&lt;&gt;0,V190),"Pendent")</f>
        <v xml:space="preserve">ZPC LL-24 - Olesa i Esparreguera - CIP </v>
      </c>
      <c r="Y190" s="23" t="str" cm="1">
        <f t="array" ref="Y190">_xlfn.IFNA(_xlfn.IFS(R190&lt;&gt;0,R190,S190&lt;&gt;0,S190,U190&lt;&gt;0,U190,V190&lt;&gt;0,V190),"FALTAN DATOS DE ESCENARIO")</f>
        <v xml:space="preserve">ZPC LL-24 - Olesa i Esparreguera - CIP </v>
      </c>
      <c r="Z190" s="92" t="str">
        <f t="shared" si="14"/>
        <v>ZPC</v>
      </c>
      <c r="AA190" s="92" t="str">
        <f t="shared" si="15"/>
        <v>Taxa</v>
      </c>
    </row>
    <row r="191" spans="1:27" ht="15" customHeight="1" x14ac:dyDescent="0.3">
      <c r="A191" s="12">
        <v>397</v>
      </c>
      <c r="C191" s="36" t="s">
        <v>522</v>
      </c>
      <c r="D191" s="37" t="s">
        <v>8</v>
      </c>
      <c r="E191" s="12" t="e" cm="1" vm="1">
        <f t="array" ref="E191">_xlfn.IFNA(_xlfn.IFS(X191&lt;&gt;"Pendent",SOCIETATS!$N$8),SOCIETATS!$N$9)</f>
        <v>#VALUE!</v>
      </c>
      <c r="F191" s="26" t="e" cm="1" vm="1">
        <f t="array" ref="F191">_xlfn.IFNA(_xlfn.IFS(G191&lt;&gt;G192,SOCIETATS!$N$8,J191&lt;&gt;J192,SOCIETATS!$N$8),SOCIETATS!$N$9)</f>
        <v>#VALUE!</v>
      </c>
      <c r="G191" s="23" t="str" cm="1">
        <f t="array" ref="G191">_xlfn.IFNA(_xlfn.IFS(R191&lt;&gt;0,R191,S191&lt;&gt;0,S191,U191&lt;&gt;0,U191,V191&lt;&gt;0,V191),"FALTAN DATOS DE ESCENARIO")</f>
        <v xml:space="preserve">ZPC LL-24 - Olesa i Esparreguera - CIP </v>
      </c>
      <c r="H191" s="255" t="str">
        <f t="shared" si="17"/>
        <v>NO</v>
      </c>
      <c r="I191" s="255" t="s">
        <v>1545</v>
      </c>
      <c r="J191" s="32">
        <v>45186</v>
      </c>
      <c r="K191" s="104">
        <v>0.29166666666666669</v>
      </c>
      <c r="L191" s="32">
        <v>44821</v>
      </c>
      <c r="M191" s="104">
        <v>0.54166666666666696</v>
      </c>
      <c r="N191" s="17" t="s">
        <v>12</v>
      </c>
      <c r="O191" s="17" t="s">
        <v>8</v>
      </c>
      <c r="P191" s="17">
        <v>40</v>
      </c>
      <c r="Q191" s="17" t="s">
        <v>11</v>
      </c>
      <c r="R191" s="17" t="s">
        <v>100</v>
      </c>
      <c r="W191" s="12" t="str">
        <f>_xlfn.IFNA(VLOOKUP(X191,Municipis!$A$2:$B$118,2,FALSE),"Pendent")</f>
        <v>Navàs. Pinós, Cardona</v>
      </c>
      <c r="X191" s="12" t="str" cm="1">
        <f t="array" ref="X191">_xlfn.IFNA(_xlfn.IFS(R191&lt;&gt;0,R191,S191&lt;&gt;0,S191,U191&lt;&gt;0,U191,V191&lt;&gt;0,V191),"Pendent")</f>
        <v xml:space="preserve">ZPC LL-24 - Olesa i Esparreguera - CIP </v>
      </c>
      <c r="Y191" s="23" t="str" cm="1">
        <f t="array" ref="Y191">_xlfn.IFNA(_xlfn.IFS(R191&lt;&gt;0,R191,S191&lt;&gt;0,S191,U191&lt;&gt;0,U191,V191&lt;&gt;0,V191),"FALTAN DATOS DE ESCENARIO")</f>
        <v xml:space="preserve">ZPC LL-24 - Olesa i Esparreguera - CIP </v>
      </c>
      <c r="Z191" s="92" t="str">
        <f t="shared" si="14"/>
        <v>ZPC</v>
      </c>
      <c r="AA191" s="92" t="str">
        <f t="shared" si="15"/>
        <v>Taxa</v>
      </c>
    </row>
    <row r="192" spans="1:27" ht="15" customHeight="1" x14ac:dyDescent="0.3">
      <c r="A192" s="12">
        <v>436</v>
      </c>
      <c r="C192" s="36" t="s">
        <v>522</v>
      </c>
      <c r="D192" s="37" t="s">
        <v>8</v>
      </c>
      <c r="E192" s="12" t="e" cm="1" vm="1">
        <f t="array" ref="E192">_xlfn.IFNA(_xlfn.IFS(X192&lt;&gt;"Pendent",SOCIETATS!$N$8),SOCIETATS!$N$9)</f>
        <v>#VALUE!</v>
      </c>
      <c r="F192" s="26" t="e" cm="1" vm="1">
        <f t="array" ref="F192">_xlfn.IFNA(_xlfn.IFS(G192&lt;&gt;G193,SOCIETATS!$N$8,J192&lt;&gt;J193,SOCIETATS!$N$8),SOCIETATS!$N$9)</f>
        <v>#VALUE!</v>
      </c>
      <c r="G192" s="23" t="str" cm="1">
        <f t="array" ref="G192">_xlfn.IFNA(_xlfn.IFS(R192&lt;&gt;0,R192,S192&lt;&gt;0,S192,U192&lt;&gt;0,U192,V192&lt;&gt;0,V192),"FALTAN DATOS DE ESCENARIO")</f>
        <v xml:space="preserve">ZPC LL-24 - Olesa i Esparreguera - CIP </v>
      </c>
      <c r="H192" s="255" t="str">
        <f t="shared" si="17"/>
        <v>NO</v>
      </c>
      <c r="I192" s="255" t="s">
        <v>1545</v>
      </c>
      <c r="J192" s="32">
        <v>45200</v>
      </c>
      <c r="K192" s="104">
        <v>0.29166666666666669</v>
      </c>
      <c r="L192" s="32">
        <v>45200</v>
      </c>
      <c r="M192" s="104">
        <v>0.54166666666666696</v>
      </c>
      <c r="N192" s="17" t="s">
        <v>12</v>
      </c>
      <c r="O192" s="17" t="s">
        <v>8</v>
      </c>
      <c r="P192" s="17">
        <v>40</v>
      </c>
      <c r="Q192" s="17" t="s">
        <v>11</v>
      </c>
      <c r="R192" s="17" t="s">
        <v>100</v>
      </c>
      <c r="W192" s="12" t="str">
        <f>_xlfn.IFNA(VLOOKUP(X192,Municipis!$A$2:$B$118,2,FALSE),"Pendent")</f>
        <v>Navàs. Pinós, Cardona</v>
      </c>
      <c r="X192" s="12" t="str" cm="1">
        <f t="array" ref="X192">_xlfn.IFNA(_xlfn.IFS(R192&lt;&gt;0,R192,S192&lt;&gt;0,S192,U192&lt;&gt;0,U192,V192&lt;&gt;0,V192),"Pendent")</f>
        <v xml:space="preserve">ZPC LL-24 - Olesa i Esparreguera - CIP </v>
      </c>
      <c r="Y192" s="23" t="str" cm="1">
        <f t="array" ref="Y192">_xlfn.IFNA(_xlfn.IFS(R192&lt;&gt;0,R192,S192&lt;&gt;0,S192,U192&lt;&gt;0,U192,V192&lt;&gt;0,V192),"FALTAN DATOS DE ESCENARIO")</f>
        <v xml:space="preserve">ZPC LL-24 - Olesa i Esparreguera - CIP </v>
      </c>
      <c r="Z192" s="92" t="str">
        <f t="shared" si="14"/>
        <v>ZPC</v>
      </c>
      <c r="AA192" s="92" t="str">
        <f t="shared" si="15"/>
        <v>Taxa</v>
      </c>
    </row>
    <row r="193" spans="1:27" ht="15" customHeight="1" x14ac:dyDescent="0.3">
      <c r="A193" s="12">
        <v>464</v>
      </c>
      <c r="C193" s="36" t="s">
        <v>522</v>
      </c>
      <c r="D193" s="37" t="s">
        <v>1052</v>
      </c>
      <c r="E193" s="12" t="e" cm="1" vm="1">
        <f t="array" ref="E193">_xlfn.IFNA(_xlfn.IFS(X193&lt;&gt;"Pendent",SOCIETATS!$N$8),SOCIETATS!$N$9)</f>
        <v>#VALUE!</v>
      </c>
      <c r="F193" s="26" t="e" cm="1" vm="1">
        <f t="array" ref="F193">_xlfn.IFNA(_xlfn.IFS(G193&lt;&gt;G194,SOCIETATS!$N$8,J193&lt;&gt;J194,SOCIETATS!$N$8),SOCIETATS!$N$9)</f>
        <v>#VALUE!</v>
      </c>
      <c r="G193" s="23" t="str" cm="1">
        <f t="array" ref="G193">_xlfn.IFNA(_xlfn.IFS(R193&lt;&gt;0,R193,S193&lt;&gt;0,S193,U193&lt;&gt;0,U193,V193&lt;&gt;0,V193),"FALTAN DATOS DE ESCENARIO")</f>
        <v xml:space="preserve">ZPC LL-24 - Olesa i Esparreguera - CIP </v>
      </c>
      <c r="H193" s="255" t="str">
        <f t="shared" si="17"/>
        <v>NO</v>
      </c>
      <c r="I193" s="255" t="s">
        <v>1545</v>
      </c>
      <c r="J193" s="32">
        <v>45211</v>
      </c>
      <c r="K193" s="104">
        <v>0.29166666666666669</v>
      </c>
      <c r="L193" s="32">
        <v>45211</v>
      </c>
      <c r="M193" s="104">
        <v>0.79166666666666696</v>
      </c>
      <c r="N193" s="17" t="s">
        <v>12</v>
      </c>
      <c r="O193" s="17" t="s">
        <v>8</v>
      </c>
      <c r="P193" s="17">
        <v>50</v>
      </c>
      <c r="Q193" s="17" t="s">
        <v>11</v>
      </c>
      <c r="R193" s="17" t="s">
        <v>100</v>
      </c>
      <c r="W193" s="12" t="str">
        <f>_xlfn.IFNA(VLOOKUP(X193,Municipis!$A$2:$B$118,2,FALSE),"Pendent")</f>
        <v>Navàs. Pinós, Cardona</v>
      </c>
      <c r="X193" s="12" t="str" cm="1">
        <f t="array" ref="X193">_xlfn.IFNA(_xlfn.IFS(R193&lt;&gt;0,R193,S193&lt;&gt;0,S193,U193&lt;&gt;0,U193,V193&lt;&gt;0,V193),"Pendent")</f>
        <v xml:space="preserve">ZPC LL-24 - Olesa i Esparreguera - CIP </v>
      </c>
      <c r="Y193" s="23" t="str" cm="1">
        <f t="array" ref="Y193">_xlfn.IFNA(_xlfn.IFS(R193&lt;&gt;0,R193,S193&lt;&gt;0,S193,U193&lt;&gt;0,U193,V193&lt;&gt;0,V193),"FALTAN DATOS DE ESCENARIO")</f>
        <v xml:space="preserve">ZPC LL-24 - Olesa i Esparreguera - CIP </v>
      </c>
      <c r="Z193" s="92" t="str">
        <f t="shared" si="14"/>
        <v>ZPC</v>
      </c>
      <c r="AA193" s="92" t="str">
        <f t="shared" si="15"/>
        <v>Taxa</v>
      </c>
    </row>
    <row r="194" spans="1:27" ht="15" customHeight="1" x14ac:dyDescent="0.3">
      <c r="A194" s="12">
        <v>474</v>
      </c>
      <c r="C194" s="36" t="s">
        <v>522</v>
      </c>
      <c r="D194" s="37" t="s">
        <v>8</v>
      </c>
      <c r="E194" s="12" t="e" cm="1" vm="1">
        <f t="array" ref="E194">_xlfn.IFNA(_xlfn.IFS(X194&lt;&gt;"Pendent",SOCIETATS!$N$8),SOCIETATS!$N$9)</f>
        <v>#VALUE!</v>
      </c>
      <c r="F194" s="26" t="e" cm="1" vm="1">
        <f t="array" ref="F194">_xlfn.IFNA(_xlfn.IFS(G194&lt;&gt;G195,SOCIETATS!$N$8,J194&lt;&gt;J195,SOCIETATS!$N$8),SOCIETATS!$N$9)</f>
        <v>#VALUE!</v>
      </c>
      <c r="G194" s="23" t="str" cm="1">
        <f t="array" ref="G194">_xlfn.IFNA(_xlfn.IFS(R194&lt;&gt;0,R194,S194&lt;&gt;0,S194,U194&lt;&gt;0,U194,V194&lt;&gt;0,V194),"FALTAN DATOS DE ESCENARIO")</f>
        <v xml:space="preserve">ZPC LL-24 - Olesa i Esparreguera - CIP </v>
      </c>
      <c r="H194" s="255" t="str">
        <f t="shared" si="17"/>
        <v>NO</v>
      </c>
      <c r="I194" s="255" t="s">
        <v>1545</v>
      </c>
      <c r="J194" s="32">
        <v>45214</v>
      </c>
      <c r="K194" s="104">
        <v>0.29166666666666669</v>
      </c>
      <c r="L194" s="32">
        <v>45214</v>
      </c>
      <c r="M194" s="104">
        <v>0.54166666666666696</v>
      </c>
      <c r="N194" s="17" t="s">
        <v>12</v>
      </c>
      <c r="O194" s="17" t="s">
        <v>8</v>
      </c>
      <c r="P194" s="17">
        <v>40</v>
      </c>
      <c r="Q194" s="17" t="s">
        <v>11</v>
      </c>
      <c r="R194" s="17" t="s">
        <v>100</v>
      </c>
      <c r="W194" s="12" t="str">
        <f>_xlfn.IFNA(VLOOKUP(X194,Municipis!$A$2:$B$118,2,FALSE),"Pendent")</f>
        <v>Navàs. Pinós, Cardona</v>
      </c>
      <c r="X194" s="12" t="str" cm="1">
        <f t="array" ref="X194">_xlfn.IFNA(_xlfn.IFS(R194&lt;&gt;0,R194,S194&lt;&gt;0,S194,U194&lt;&gt;0,U194,V194&lt;&gt;0,V194),"Pendent")</f>
        <v xml:space="preserve">ZPC LL-24 - Olesa i Esparreguera - CIP </v>
      </c>
      <c r="Y194" s="23" t="str" cm="1">
        <f t="array" ref="Y194">_xlfn.IFNA(_xlfn.IFS(R194&lt;&gt;0,R194,S194&lt;&gt;0,S194,U194&lt;&gt;0,U194,V194&lt;&gt;0,V194),"FALTAN DATOS DE ESCENARIO")</f>
        <v xml:space="preserve">ZPC LL-24 - Olesa i Esparreguera - CIP </v>
      </c>
      <c r="Z194" s="92" t="str">
        <f t="shared" si="14"/>
        <v>ZPC</v>
      </c>
      <c r="AA194" s="92" t="str">
        <f t="shared" si="15"/>
        <v>Taxa</v>
      </c>
    </row>
    <row r="195" spans="1:27" ht="15" customHeight="1" x14ac:dyDescent="0.3">
      <c r="A195" s="12">
        <v>517</v>
      </c>
      <c r="C195" s="36" t="s">
        <v>522</v>
      </c>
      <c r="D195" s="37" t="s">
        <v>1053</v>
      </c>
      <c r="E195" s="12" t="e" cm="1" vm="1">
        <f t="array" ref="E195">_xlfn.IFNA(_xlfn.IFS(X195&lt;&gt;"Pendent",SOCIETATS!$N$8),SOCIETATS!$N$9)</f>
        <v>#VALUE!</v>
      </c>
      <c r="F195" s="26" t="e" cm="1" vm="1">
        <f t="array" ref="F195">_xlfn.IFNA(_xlfn.IFS(G195&lt;&gt;G196,SOCIETATS!$N$8,J195&lt;&gt;J196,SOCIETATS!$N$8),SOCIETATS!$N$9)</f>
        <v>#VALUE!</v>
      </c>
      <c r="G195" s="23" t="str" cm="1">
        <f t="array" ref="G195">_xlfn.IFNA(_xlfn.IFS(R195&lt;&gt;0,R195,S195&lt;&gt;0,S195,U195&lt;&gt;0,U195,V195&lt;&gt;0,V195),"FALTAN DATOS DE ESCENARIO")</f>
        <v xml:space="preserve">ZPC LL-24 - Olesa i Esparreguera - CIP </v>
      </c>
      <c r="H195" s="255" t="str">
        <f t="shared" si="17"/>
        <v>NO</v>
      </c>
      <c r="I195" s="255" t="s">
        <v>1545</v>
      </c>
      <c r="J195" s="32">
        <v>45235</v>
      </c>
      <c r="K195" s="104">
        <v>0.33333333333333298</v>
      </c>
      <c r="L195" s="32">
        <v>45235</v>
      </c>
      <c r="M195" s="104">
        <v>0.54166666666666696</v>
      </c>
      <c r="N195" s="17" t="s">
        <v>12</v>
      </c>
      <c r="O195" s="17" t="s">
        <v>8</v>
      </c>
      <c r="P195" s="17">
        <v>40</v>
      </c>
      <c r="Q195" s="17" t="s">
        <v>11</v>
      </c>
      <c r="R195" s="17" t="s">
        <v>100</v>
      </c>
      <c r="W195" s="12" t="str">
        <f>_xlfn.IFNA(VLOOKUP(X195,Municipis!$A$2:$B$118,2,FALSE),"Pendent")</f>
        <v>Navàs. Pinós, Cardona</v>
      </c>
      <c r="X195" s="12" t="str" cm="1">
        <f t="array" ref="X195">_xlfn.IFNA(_xlfn.IFS(R195&lt;&gt;0,R195,S195&lt;&gt;0,S195,U195&lt;&gt;0,U195,V195&lt;&gt;0,V195),"Pendent")</f>
        <v xml:space="preserve">ZPC LL-24 - Olesa i Esparreguera - CIP </v>
      </c>
      <c r="Y195" s="23" t="str" cm="1">
        <f t="array" ref="Y195">_xlfn.IFNA(_xlfn.IFS(R195&lt;&gt;0,R195,S195&lt;&gt;0,S195,U195&lt;&gt;0,U195,V195&lt;&gt;0,V195),"FALTAN DATOS DE ESCENARIO")</f>
        <v xml:space="preserve">ZPC LL-24 - Olesa i Esparreguera - CIP </v>
      </c>
      <c r="Z195" s="92" t="str">
        <f t="shared" si="14"/>
        <v>ZPC</v>
      </c>
      <c r="AA195" s="92" t="str">
        <f t="shared" si="15"/>
        <v>Taxa</v>
      </c>
    </row>
    <row r="196" spans="1:27" ht="15" customHeight="1" x14ac:dyDescent="0.3">
      <c r="A196" s="12">
        <v>528</v>
      </c>
      <c r="C196" s="36" t="s">
        <v>522</v>
      </c>
      <c r="D196" s="37" t="s">
        <v>1053</v>
      </c>
      <c r="E196" s="12" t="e" cm="1" vm="1">
        <f t="array" ref="E196">_xlfn.IFNA(_xlfn.IFS(X196&lt;&gt;"Pendent",SOCIETATS!$N$8),SOCIETATS!$N$9)</f>
        <v>#VALUE!</v>
      </c>
      <c r="F196" s="26" t="e" cm="1" vm="1">
        <f t="array" ref="F196">_xlfn.IFNA(_xlfn.IFS(G196&lt;&gt;G197,SOCIETATS!$N$8,J196&lt;&gt;J197,SOCIETATS!$N$8),SOCIETATS!$N$9)</f>
        <v>#VALUE!</v>
      </c>
      <c r="G196" s="23" t="str" cm="1">
        <f t="array" ref="G196">_xlfn.IFNA(_xlfn.IFS(R196&lt;&gt;0,R196,S196&lt;&gt;0,S196,U196&lt;&gt;0,U196,V196&lt;&gt;0,V196),"FALTAN DATOS DE ESCENARIO")</f>
        <v xml:space="preserve">ZPC LL-24 - Olesa i Esparreguera - CIP </v>
      </c>
      <c r="H196" s="255" t="str">
        <f t="shared" si="17"/>
        <v>NO</v>
      </c>
      <c r="I196" s="255" t="s">
        <v>1545</v>
      </c>
      <c r="J196" s="32">
        <v>45242</v>
      </c>
      <c r="K196" s="104">
        <v>0.33333333333333298</v>
      </c>
      <c r="L196" s="32">
        <v>45242</v>
      </c>
      <c r="M196" s="104">
        <v>0.54166666666666696</v>
      </c>
      <c r="N196" s="17" t="s">
        <v>12</v>
      </c>
      <c r="O196" s="17" t="s">
        <v>8</v>
      </c>
      <c r="P196" s="17">
        <v>40</v>
      </c>
      <c r="Q196" s="17" t="s">
        <v>11</v>
      </c>
      <c r="R196" s="17" t="s">
        <v>100</v>
      </c>
      <c r="W196" s="12" t="str">
        <f>_xlfn.IFNA(VLOOKUP(X196,Municipis!$A$2:$B$118,2,FALSE),"Pendent")</f>
        <v>Navàs. Pinós, Cardona</v>
      </c>
      <c r="X196" s="12" t="str" cm="1">
        <f t="array" ref="X196">_xlfn.IFNA(_xlfn.IFS(R196&lt;&gt;0,R196,S196&lt;&gt;0,S196,U196&lt;&gt;0,U196,V196&lt;&gt;0,V196),"Pendent")</f>
        <v xml:space="preserve">ZPC LL-24 - Olesa i Esparreguera - CIP </v>
      </c>
      <c r="Y196" s="23" t="str" cm="1">
        <f t="array" ref="Y196">_xlfn.IFNA(_xlfn.IFS(R196&lt;&gt;0,R196,S196&lt;&gt;0,S196,U196&lt;&gt;0,U196,V196&lt;&gt;0,V196),"FALTAN DATOS DE ESCENARIO")</f>
        <v xml:space="preserve">ZPC LL-24 - Olesa i Esparreguera - CIP </v>
      </c>
      <c r="Z196" s="92" t="str">
        <f t="shared" si="14"/>
        <v>ZPC</v>
      </c>
      <c r="AA196" s="92" t="str">
        <f t="shared" si="15"/>
        <v>Taxa</v>
      </c>
    </row>
    <row r="197" spans="1:27" ht="15" customHeight="1" x14ac:dyDescent="0.3">
      <c r="A197" s="12">
        <v>537</v>
      </c>
      <c r="C197" s="36" t="s">
        <v>522</v>
      </c>
      <c r="D197" s="37" t="s">
        <v>1053</v>
      </c>
      <c r="E197" s="12" t="e" cm="1" vm="1">
        <f t="array" ref="E197">_xlfn.IFNA(_xlfn.IFS(X197&lt;&gt;"Pendent",SOCIETATS!$N$8),SOCIETATS!$N$9)</f>
        <v>#VALUE!</v>
      </c>
      <c r="F197" s="26" t="e" cm="1" vm="1">
        <f t="array" ref="F197">_xlfn.IFNA(_xlfn.IFS(G197&lt;&gt;G198,SOCIETATS!$N$8,J197&lt;&gt;J198,SOCIETATS!$N$8),SOCIETATS!$N$9)</f>
        <v>#VALUE!</v>
      </c>
      <c r="G197" s="23" t="str" cm="1">
        <f t="array" ref="G197">_xlfn.IFNA(_xlfn.IFS(R197&lt;&gt;0,R197,S197&lt;&gt;0,S197,U197&lt;&gt;0,U197,V197&lt;&gt;0,V197),"FALTAN DATOS DE ESCENARIO")</f>
        <v xml:space="preserve">ZPC LL-24 - Olesa i Esparreguera - CIP </v>
      </c>
      <c r="H197" s="255" t="str">
        <f t="shared" si="17"/>
        <v>NO</v>
      </c>
      <c r="I197" s="255" t="s">
        <v>1545</v>
      </c>
      <c r="J197" s="32">
        <v>45249</v>
      </c>
      <c r="K197" s="104">
        <v>0.33333333333333298</v>
      </c>
      <c r="L197" s="32">
        <v>45249</v>
      </c>
      <c r="M197" s="104">
        <v>0.54166666666666696</v>
      </c>
      <c r="N197" s="17" t="s">
        <v>12</v>
      </c>
      <c r="O197" s="17" t="s">
        <v>8</v>
      </c>
      <c r="P197" s="17">
        <v>40</v>
      </c>
      <c r="Q197" s="17" t="s">
        <v>11</v>
      </c>
      <c r="R197" s="17" t="s">
        <v>100</v>
      </c>
      <c r="W197" s="12" t="str">
        <f>_xlfn.IFNA(VLOOKUP(X197,Municipis!$A$2:$B$118,2,FALSE),"Pendent")</f>
        <v>Navàs. Pinós, Cardona</v>
      </c>
      <c r="X197" s="12" t="str" cm="1">
        <f t="array" ref="X197">_xlfn.IFNA(_xlfn.IFS(R197&lt;&gt;0,R197,S197&lt;&gt;0,S197,U197&lt;&gt;0,U197,V197&lt;&gt;0,V197),"Pendent")</f>
        <v xml:space="preserve">ZPC LL-24 - Olesa i Esparreguera - CIP </v>
      </c>
      <c r="Y197" s="23" t="str" cm="1">
        <f t="array" ref="Y197">_xlfn.IFNA(_xlfn.IFS(R197&lt;&gt;0,R197,S197&lt;&gt;0,S197,U197&lt;&gt;0,U197,V197&lt;&gt;0,V197),"FALTAN DATOS DE ESCENARIO")</f>
        <v xml:space="preserve">ZPC LL-24 - Olesa i Esparreguera - CIP </v>
      </c>
      <c r="Z197" s="92" t="str">
        <f t="shared" si="14"/>
        <v>ZPC</v>
      </c>
      <c r="AA197" s="92" t="str">
        <f t="shared" si="15"/>
        <v>Taxa</v>
      </c>
    </row>
    <row r="198" spans="1:27" ht="15" customHeight="1" x14ac:dyDescent="0.3">
      <c r="A198" s="12">
        <v>547</v>
      </c>
      <c r="C198" s="36" t="s">
        <v>522</v>
      </c>
      <c r="D198" s="37" t="s">
        <v>1053</v>
      </c>
      <c r="E198" s="12" t="e" cm="1" vm="1">
        <f t="array" ref="E198">_xlfn.IFNA(_xlfn.IFS(X198&lt;&gt;"Pendent",SOCIETATS!$N$8),SOCIETATS!$N$9)</f>
        <v>#VALUE!</v>
      </c>
      <c r="F198" s="26" t="e" cm="1" vm="1">
        <f t="array" ref="F198">_xlfn.IFNA(_xlfn.IFS(G198&lt;&gt;G199,SOCIETATS!$N$8,J198&lt;&gt;J199,SOCIETATS!$N$8),SOCIETATS!$N$9)</f>
        <v>#VALUE!</v>
      </c>
      <c r="G198" s="23" t="str" cm="1">
        <f t="array" ref="G198">_xlfn.IFNA(_xlfn.IFS(R198&lt;&gt;0,R198,S198&lt;&gt;0,S198,U198&lt;&gt;0,U198,V198&lt;&gt;0,V198),"FALTAN DATOS DE ESCENARIO")</f>
        <v xml:space="preserve">ZPC LL-24 - Olesa i Esparreguera - CIP </v>
      </c>
      <c r="H198" s="255" t="str">
        <f t="shared" si="17"/>
        <v>NO</v>
      </c>
      <c r="I198" s="255" t="s">
        <v>1545</v>
      </c>
      <c r="J198" s="32">
        <v>45256</v>
      </c>
      <c r="K198" s="104">
        <v>0.33333333333333298</v>
      </c>
      <c r="L198" s="32">
        <v>45256</v>
      </c>
      <c r="M198" s="104">
        <v>0.54166666666666696</v>
      </c>
      <c r="N198" s="17" t="s">
        <v>12</v>
      </c>
      <c r="O198" s="17" t="s">
        <v>8</v>
      </c>
      <c r="P198" s="17">
        <v>40</v>
      </c>
      <c r="Q198" s="17" t="s">
        <v>11</v>
      </c>
      <c r="R198" s="17" t="s">
        <v>100</v>
      </c>
      <c r="W198" s="12" t="str">
        <f>_xlfn.IFNA(VLOOKUP(X198,Municipis!$A$2:$B$118,2,FALSE),"Pendent")</f>
        <v>Navàs. Pinós, Cardona</v>
      </c>
      <c r="X198" s="12" t="str" cm="1">
        <f t="array" ref="X198">_xlfn.IFNA(_xlfn.IFS(R198&lt;&gt;0,R198,S198&lt;&gt;0,S198,U198&lt;&gt;0,U198,V198&lt;&gt;0,V198),"Pendent")</f>
        <v xml:space="preserve">ZPC LL-24 - Olesa i Esparreguera - CIP </v>
      </c>
      <c r="Y198" s="23" t="str" cm="1">
        <f t="array" ref="Y198">_xlfn.IFNA(_xlfn.IFS(R198&lt;&gt;0,R198,S198&lt;&gt;0,S198,U198&lt;&gt;0,U198,V198&lt;&gt;0,V198),"FALTAN DATOS DE ESCENARIO")</f>
        <v xml:space="preserve">ZPC LL-24 - Olesa i Esparreguera - CIP </v>
      </c>
      <c r="Z198" s="92" t="str">
        <f t="shared" si="14"/>
        <v>ZPC</v>
      </c>
      <c r="AA198" s="92" t="str">
        <f t="shared" si="15"/>
        <v>Taxa</v>
      </c>
    </row>
    <row r="199" spans="1:27" ht="15" customHeight="1" x14ac:dyDescent="0.3">
      <c r="A199" s="12">
        <v>45</v>
      </c>
      <c r="C199" s="17" t="s">
        <v>1579</v>
      </c>
      <c r="D199" s="17" t="s">
        <v>1580</v>
      </c>
      <c r="E199" s="12" t="e" cm="1" vm="1">
        <f t="array" ref="E199">_xlfn.IFNA(_xlfn.IFS(X199&lt;&gt;"Pendent",SOCIETATS!$N$8),SOCIETATS!$N$9)</f>
        <v>#VALUE!</v>
      </c>
      <c r="F199" s="26" t="e" cm="1" vm="1">
        <f t="array" ref="F199">_xlfn.IFNA(_xlfn.IFS(G199&lt;&gt;G200,SOCIETATS!$N$8,J199&lt;&gt;J200,SOCIETATS!$N$8),SOCIETATS!$N$9)</f>
        <v>#VALUE!</v>
      </c>
      <c r="G199" s="23" t="str" cm="1">
        <f t="array" ref="G199">_xlfn.IFNA(_xlfn.IFS(R199&lt;&gt;0,R199,S199&lt;&gt;0,S199,U199&lt;&gt;0,U199,V199&lt;&gt;0,V199),"FALTAN DATOS DE ESCENARIO")</f>
        <v xml:space="preserve">ZPC EB-01 - Embassaments de Riba-roja i de Flix - CIP </v>
      </c>
      <c r="H199" s="255" t="str">
        <f t="shared" si="17"/>
        <v>SI</v>
      </c>
      <c r="I199" s="255" t="s">
        <v>1545</v>
      </c>
      <c r="J199" s="93">
        <v>45038</v>
      </c>
      <c r="K199" s="314">
        <v>0.33333333333333331</v>
      </c>
      <c r="L199" s="93" t="s">
        <v>1594</v>
      </c>
      <c r="M199" s="314">
        <v>0.70833333333333337</v>
      </c>
      <c r="N199" s="17" t="s">
        <v>1539</v>
      </c>
      <c r="O199" s="17" t="s">
        <v>1579</v>
      </c>
      <c r="P199" s="17">
        <v>40</v>
      </c>
      <c r="Q199" s="17" t="s">
        <v>11</v>
      </c>
      <c r="R199" s="17" t="s">
        <v>72</v>
      </c>
      <c r="W199" s="12" t="str">
        <f>_xlfn.IFNA(VLOOKUP(X199,Municipis!$A$2:$B$118,2,FALSE),"Pendent")</f>
        <v>La Granja d'Escarp, La Pobla de Massaluca, Flix, Riba-roja d'Ebre</v>
      </c>
      <c r="X199" s="12" t="str" cm="1">
        <f t="array" ref="X199">_xlfn.IFNA(_xlfn.IFS(R199&lt;&gt;0,R199,S199&lt;&gt;0,S199,U199&lt;&gt;0,U199,V199&lt;&gt;0,V199),"Pendent")</f>
        <v xml:space="preserve">ZPC EB-01 - Embassaments de Riba-roja i de Flix - CIP </v>
      </c>
    </row>
    <row r="200" spans="1:27" ht="15" customHeight="1" x14ac:dyDescent="0.3">
      <c r="A200" s="12">
        <v>57</v>
      </c>
      <c r="C200" s="17" t="s">
        <v>1579</v>
      </c>
      <c r="D200" s="17" t="s">
        <v>1581</v>
      </c>
      <c r="E200" s="12" t="e" cm="1" vm="1">
        <f t="array" ref="E200">_xlfn.IFNA(_xlfn.IFS(X200&lt;&gt;"Pendent",SOCIETATS!$N$8),SOCIETATS!$N$9)</f>
        <v>#VALUE!</v>
      </c>
      <c r="F200" s="26" t="e" cm="1" vm="1">
        <f t="array" ref="F200">_xlfn.IFNA(_xlfn.IFS(G200&lt;&gt;G201,SOCIETATS!$N$8,J200&lt;&gt;J201,SOCIETATS!$N$8),SOCIETATS!$N$9)</f>
        <v>#VALUE!</v>
      </c>
      <c r="G200" s="23" t="str" cm="1">
        <f t="array" ref="G200">_xlfn.IFNA(_xlfn.IFS(R200&lt;&gt;0,R200,S200&lt;&gt;0,S200,U200&lt;&gt;0,U200,V200&lt;&gt;0,V200),"FALTAN DATOS DE ESCENARIO")</f>
        <v xml:space="preserve">ZPC FU-03 - Serinyà - Vilert - CIP </v>
      </c>
      <c r="H200" s="255" t="s">
        <v>1562</v>
      </c>
      <c r="I200" s="255" t="s">
        <v>1545</v>
      </c>
      <c r="J200" s="93">
        <v>45045</v>
      </c>
      <c r="K200" s="314">
        <v>0.33333333333333331</v>
      </c>
      <c r="L200" s="93">
        <v>45046</v>
      </c>
      <c r="M200" s="314">
        <v>0.79166666666666663</v>
      </c>
      <c r="N200" s="17" t="s">
        <v>1539</v>
      </c>
      <c r="O200" s="17" t="s">
        <v>1579</v>
      </c>
      <c r="P200" s="17">
        <v>25</v>
      </c>
      <c r="Q200" s="17" t="s">
        <v>11</v>
      </c>
      <c r="R200" s="17" t="s">
        <v>76</v>
      </c>
      <c r="W200" s="12" t="str">
        <f>_xlfn.IFNA(VLOOKUP(X200,Municipis!$A$2:$B$118,2,FALSE),"Pendent")</f>
        <v>Olot</v>
      </c>
      <c r="X200" s="12" t="str" cm="1">
        <f t="array" ref="X200">_xlfn.IFNA(_xlfn.IFS(R200&lt;&gt;0,R200,S200&lt;&gt;0,S200,U200&lt;&gt;0,U200,V200&lt;&gt;0,V200),"Pendent")</f>
        <v xml:space="preserve">ZPC FU-03 - Serinyà - Vilert - CIP </v>
      </c>
    </row>
    <row r="201" spans="1:27" ht="15" customHeight="1" x14ac:dyDescent="0.3">
      <c r="A201" s="12">
        <v>77</v>
      </c>
      <c r="C201" s="17" t="s">
        <v>1579</v>
      </c>
      <c r="D201" s="17" t="s">
        <v>1582</v>
      </c>
      <c r="E201" s="12" t="e" cm="1" vm="1">
        <f t="array" ref="E201">_xlfn.IFNA(_xlfn.IFS(X201&lt;&gt;"Pendent",SOCIETATS!$N$8),SOCIETATS!$N$9)</f>
        <v>#VALUE!</v>
      </c>
      <c r="F201" s="26" t="e" cm="1" vm="1">
        <f t="array" ref="F201">_xlfn.IFNA(_xlfn.IFS(G201&lt;&gt;G202,SOCIETATS!$N$8,J201&lt;&gt;J202,SOCIETATS!$N$8),SOCIETATS!$N$9)</f>
        <v>#VALUE!</v>
      </c>
      <c r="G201" s="23" t="str" cm="1">
        <f t="array" ref="G201">_xlfn.IFNA(_xlfn.IFS(R201&lt;&gt;0,R201,S201&lt;&gt;0,S201,U201&lt;&gt;0,U201,V201&lt;&gt;0,V201),"FALTAN DATOS DE ESCENARIO")</f>
        <v xml:space="preserve">ZPC LL-24 - Olesa i Esparreguera - CIP </v>
      </c>
      <c r="H201" s="255" t="s">
        <v>1562</v>
      </c>
      <c r="I201" s="255" t="s">
        <v>1545</v>
      </c>
      <c r="J201" s="93">
        <v>45052</v>
      </c>
      <c r="K201" s="314">
        <v>0.33333333333333331</v>
      </c>
      <c r="L201" s="93">
        <v>45053</v>
      </c>
      <c r="M201" s="314">
        <v>0.70833333333333337</v>
      </c>
      <c r="N201" s="17" t="s">
        <v>1539</v>
      </c>
      <c r="O201" s="17" t="s">
        <v>1579</v>
      </c>
      <c r="P201" s="17">
        <v>35</v>
      </c>
      <c r="Q201" s="17" t="s">
        <v>11</v>
      </c>
      <c r="R201" s="17" t="s">
        <v>100</v>
      </c>
      <c r="W201" s="12" t="str">
        <f>_xlfn.IFNA(VLOOKUP(X201,Municipis!$A$2:$B$118,2,FALSE),"Pendent")</f>
        <v>Navàs. Pinós, Cardona</v>
      </c>
      <c r="X201" s="12" t="str" cm="1">
        <f t="array" ref="X201">_xlfn.IFNA(_xlfn.IFS(R201&lt;&gt;0,R201,S201&lt;&gt;0,S201,U201&lt;&gt;0,U201,V201&lt;&gt;0,V201),"Pendent")</f>
        <v xml:space="preserve">ZPC LL-24 - Olesa i Esparreguera - CIP </v>
      </c>
    </row>
    <row r="202" spans="1:27" ht="15" customHeight="1" x14ac:dyDescent="0.3">
      <c r="A202" s="12">
        <v>79</v>
      </c>
      <c r="C202" s="17" t="s">
        <v>1579</v>
      </c>
      <c r="D202" s="17" t="s">
        <v>1583</v>
      </c>
      <c r="E202" s="12" t="e" cm="1" vm="1">
        <f t="array" ref="E202">_xlfn.IFNA(_xlfn.IFS(X202&lt;&gt;"Pendent",SOCIETATS!$N$8),SOCIETATS!$N$9)</f>
        <v>#VALUE!</v>
      </c>
      <c r="F202" s="26" t="e" cm="1" vm="1">
        <f t="array" ref="F202">_xlfn.IFNA(_xlfn.IFS(G202&lt;&gt;G203,SOCIETATS!$N$8,J202&lt;&gt;J203,SOCIETATS!$N$8),SOCIETATS!$N$9)</f>
        <v>#VALUE!</v>
      </c>
      <c r="G202" s="23" t="str" cm="1">
        <f t="array" ref="G202">_xlfn.IFNA(_xlfn.IFS(R202&lt;&gt;0,R202,S202&lt;&gt;0,S202,U202&lt;&gt;0,U202,V202&lt;&gt;0,V202),"FALTAN DATOS DE ESCENARIO")</f>
        <v>ZPC SE-19 - Utxesa - Torres de Segre - CIP</v>
      </c>
      <c r="H202" s="255" t="str">
        <f>IF(L202&gt;J202,"SI","NO")</f>
        <v>SI</v>
      </c>
      <c r="I202" s="255" t="s">
        <v>1545</v>
      </c>
      <c r="J202" s="93">
        <v>45052</v>
      </c>
      <c r="K202" s="314">
        <v>0.33333333333333331</v>
      </c>
      <c r="L202" s="93" t="s">
        <v>1590</v>
      </c>
      <c r="M202" s="314">
        <v>0.70833333333333337</v>
      </c>
      <c r="N202" s="17" t="s">
        <v>1539</v>
      </c>
      <c r="O202" s="17" t="s">
        <v>1579</v>
      </c>
      <c r="P202" s="17">
        <v>35</v>
      </c>
      <c r="Q202" s="17" t="s">
        <v>11</v>
      </c>
      <c r="R202" s="17" t="s">
        <v>125</v>
      </c>
      <c r="W202" s="12" t="str">
        <f>_xlfn.IFNA(VLOOKUP(X202,Municipis!$A$2:$B$118,2,FALSE),"Pendent")</f>
        <v>Torres de Segre, Soses, Seròs</v>
      </c>
      <c r="X202" s="12" t="str" cm="1">
        <f t="array" ref="X202">_xlfn.IFNA(_xlfn.IFS(R202&lt;&gt;0,R202,S202&lt;&gt;0,S202,U202&lt;&gt;0,U202,V202&lt;&gt;0,V202),"Pendent")</f>
        <v>ZPC SE-19 - Utxesa - Torres de Segre - CIP</v>
      </c>
    </row>
    <row r="203" spans="1:27" ht="15" customHeight="1" x14ac:dyDescent="0.3">
      <c r="A203" s="12">
        <v>220</v>
      </c>
      <c r="C203" s="17" t="s">
        <v>1579</v>
      </c>
      <c r="D203" s="17" t="s">
        <v>1584</v>
      </c>
      <c r="E203" s="12" t="e" cm="1" vm="1">
        <f t="array" ref="E203">_xlfn.IFNA(_xlfn.IFS(X203&lt;&gt;"Pendent",SOCIETATS!$N$8),SOCIETATS!$N$9)</f>
        <v>#VALUE!</v>
      </c>
      <c r="F203" s="26" t="e" cm="1" vm="1">
        <f t="array" ref="F203">_xlfn.IFNA(_xlfn.IFS(G203&lt;&gt;G204,SOCIETATS!$N$8,J203&lt;&gt;J204,SOCIETATS!$N$8),SOCIETATS!$N$9)</f>
        <v>#VALUE!</v>
      </c>
      <c r="G203" s="23" t="str" cm="1">
        <f t="array" ref="G203">_xlfn.IFNA(_xlfn.IFS(R203&lt;&gt;0,R203,S203&lt;&gt;0,S203,U203&lt;&gt;0,U203,V203&lt;&gt;0,V203),"FALTAN DATOS DE ESCENARIO")</f>
        <v xml:space="preserve">ZPC LL-24 - Olesa i Esparreguera - CIP </v>
      </c>
      <c r="H203" s="255" t="str">
        <f>IF(L203&gt;J203,"SI","NO")</f>
        <v>SI</v>
      </c>
      <c r="I203" s="255" t="s">
        <v>1545</v>
      </c>
      <c r="J203" s="93">
        <v>45108</v>
      </c>
      <c r="K203" s="314">
        <v>0.33333333333333331</v>
      </c>
      <c r="L203" s="93" t="s">
        <v>1591</v>
      </c>
      <c r="M203" s="314">
        <v>0.79166666666666663</v>
      </c>
      <c r="N203" s="17" t="s">
        <v>1539</v>
      </c>
      <c r="O203" s="17" t="s">
        <v>1579</v>
      </c>
      <c r="P203" s="17">
        <v>40</v>
      </c>
      <c r="Q203" s="17" t="s">
        <v>11</v>
      </c>
      <c r="R203" s="17" t="s">
        <v>100</v>
      </c>
      <c r="W203" s="12" t="str">
        <f>_xlfn.IFNA(VLOOKUP(X203,Municipis!$A$2:$B$118,2,FALSE),"Pendent")</f>
        <v>Navàs. Pinós, Cardona</v>
      </c>
      <c r="X203" s="12" t="str" cm="1">
        <f t="array" ref="X203">_xlfn.IFNA(_xlfn.IFS(R203&lt;&gt;0,R203,S203&lt;&gt;0,S203,U203&lt;&gt;0,U203,V203&lt;&gt;0,V203),"Pendent")</f>
        <v xml:space="preserve">ZPC LL-24 - Olesa i Esparreguera - CIP </v>
      </c>
    </row>
    <row r="204" spans="1:27" ht="15" customHeight="1" x14ac:dyDescent="0.3">
      <c r="A204" s="12">
        <v>277</v>
      </c>
      <c r="C204" s="17" t="s">
        <v>1579</v>
      </c>
      <c r="D204" s="17" t="s">
        <v>1585</v>
      </c>
      <c r="E204" s="12" t="e" cm="1" vm="1">
        <f t="array" ref="E204">_xlfn.IFNA(_xlfn.IFS(X204&lt;&gt;"Pendent",SOCIETATS!$N$8),SOCIETATS!$N$9)</f>
        <v>#VALUE!</v>
      </c>
      <c r="F204" s="26" t="e" cm="1" vm="1">
        <f t="array" ref="F204">_xlfn.IFNA(_xlfn.IFS(G204&lt;&gt;G205,SOCIETATS!$N$8,J204&lt;&gt;J205,SOCIETATS!$N$8),SOCIETATS!$N$9)</f>
        <v>#VALUE!</v>
      </c>
      <c r="G204" s="23" t="str" cm="1">
        <f t="array" ref="G204">_xlfn.IFNA(_xlfn.IFS(R204&lt;&gt;0,R204,S204&lt;&gt;0,S204,U204&lt;&gt;0,U204,V204&lt;&gt;0,V204),"FALTAN DATOS DE ESCENARIO")</f>
        <v>ZPC SE-19 - Utxesa - Torres de Segre - CIP</v>
      </c>
      <c r="H204" s="255" t="s">
        <v>1562</v>
      </c>
      <c r="I204" s="255" t="s">
        <v>1545</v>
      </c>
      <c r="J204" s="93">
        <v>45129</v>
      </c>
      <c r="K204" s="314">
        <v>0.33333333333333331</v>
      </c>
      <c r="L204" s="93">
        <v>45130</v>
      </c>
      <c r="M204" s="314">
        <v>0.79166666666666663</v>
      </c>
      <c r="N204" s="17" t="s">
        <v>1539</v>
      </c>
      <c r="O204" s="17" t="s">
        <v>1579</v>
      </c>
      <c r="P204" s="17">
        <v>35</v>
      </c>
      <c r="Q204" s="17" t="s">
        <v>11</v>
      </c>
      <c r="R204" s="17" t="s">
        <v>125</v>
      </c>
      <c r="W204" s="12" t="str">
        <f>_xlfn.IFNA(VLOOKUP(X204,Municipis!$A$2:$B$118,2,FALSE),"Pendent")</f>
        <v>Torres de Segre, Soses, Seròs</v>
      </c>
      <c r="X204" s="12" t="str" cm="1">
        <f t="array" ref="X204">_xlfn.IFNA(_xlfn.IFS(R204&lt;&gt;0,R204,S204&lt;&gt;0,S204,U204&lt;&gt;0,U204,V204&lt;&gt;0,V204),"Pendent")</f>
        <v>ZPC SE-19 - Utxesa - Torres de Segre - CIP</v>
      </c>
    </row>
    <row r="205" spans="1:27" ht="15" customHeight="1" x14ac:dyDescent="0.3">
      <c r="A205" s="12">
        <v>384</v>
      </c>
      <c r="C205" s="17" t="s">
        <v>1579</v>
      </c>
      <c r="D205" s="17" t="s">
        <v>1586</v>
      </c>
      <c r="E205" s="12" t="e" cm="1" vm="1">
        <f t="array" ref="E205">_xlfn.IFNA(_xlfn.IFS(X205&lt;&gt;"Pendent",SOCIETATS!$N$8),SOCIETATS!$N$9)</f>
        <v>#VALUE!</v>
      </c>
      <c r="F205" s="26" t="e" cm="1" vm="1">
        <f t="array" ref="F205">_xlfn.IFNA(_xlfn.IFS(G205&lt;&gt;G206,SOCIETATS!$N$8,J205&lt;&gt;J206,SOCIETATS!$N$8),SOCIETATS!$N$9)</f>
        <v>#VALUE!</v>
      </c>
      <c r="G205" s="23" t="str" cm="1">
        <f t="array" ref="G205">_xlfn.IFNA(_xlfn.IFS(R205&lt;&gt;0,R205,S205&lt;&gt;0,S205,U205&lt;&gt;0,U205,V205&lt;&gt;0,V205),"FALTAN DATOS DE ESCENARIO")</f>
        <v xml:space="preserve">ZPC EB-01 - Embassaments de Riba-roja i de Flix - CIP </v>
      </c>
      <c r="H205" s="255" t="s">
        <v>1562</v>
      </c>
      <c r="I205" s="255" t="s">
        <v>1545</v>
      </c>
      <c r="J205" s="93">
        <v>45185</v>
      </c>
      <c r="K205" s="314">
        <v>0.33333333333333331</v>
      </c>
      <c r="L205" s="93">
        <v>45186</v>
      </c>
      <c r="M205" s="314">
        <v>0.79166666666666663</v>
      </c>
      <c r="N205" s="17" t="s">
        <v>1539</v>
      </c>
      <c r="O205" s="17" t="s">
        <v>1579</v>
      </c>
      <c r="P205" s="17">
        <v>35</v>
      </c>
      <c r="Q205" s="17" t="s">
        <v>11</v>
      </c>
      <c r="R205" s="17" t="s">
        <v>72</v>
      </c>
      <c r="W205" s="12" t="str">
        <f>_xlfn.IFNA(VLOOKUP(X205,Municipis!$A$2:$B$118,2,FALSE),"Pendent")</f>
        <v>La Granja d'Escarp, La Pobla de Massaluca, Flix, Riba-roja d'Ebre</v>
      </c>
      <c r="X205" s="12" t="str" cm="1">
        <f t="array" ref="X205">_xlfn.IFNA(_xlfn.IFS(R205&lt;&gt;0,R205,S205&lt;&gt;0,S205,U205&lt;&gt;0,U205,V205&lt;&gt;0,V205),"Pendent")</f>
        <v xml:space="preserve">ZPC EB-01 - Embassaments de Riba-roja i de Flix - CIP </v>
      </c>
    </row>
    <row r="206" spans="1:27" ht="15" customHeight="1" x14ac:dyDescent="0.3">
      <c r="A206" s="12">
        <v>428</v>
      </c>
      <c r="C206" s="17" t="s">
        <v>1579</v>
      </c>
      <c r="D206" s="17" t="s">
        <v>1587</v>
      </c>
      <c r="E206" s="12" t="e" cm="1" vm="1">
        <f t="array" ref="E206">_xlfn.IFNA(_xlfn.IFS(X206&lt;&gt;"Pendent",SOCIETATS!$N$8),SOCIETATS!$N$9)</f>
        <v>#VALUE!</v>
      </c>
      <c r="F206" s="26" t="e" cm="1" vm="1">
        <f t="array" ref="F206">_xlfn.IFNA(_xlfn.IFS(G206&lt;&gt;G207,SOCIETATS!$N$8,J206&lt;&gt;J207,SOCIETATS!$N$8),SOCIETATS!$N$9)</f>
        <v>#VALUE!</v>
      </c>
      <c r="G206" s="23" t="str" cm="1">
        <f t="array" ref="G206">_xlfn.IFNA(_xlfn.IFS(R206&lt;&gt;0,R206,S206&lt;&gt;0,S206,U206&lt;&gt;0,U206,V206&lt;&gt;0,V206),"FALTAN DATOS DE ESCENARIO")</f>
        <v>ZPC SE-19 - Utxesa - Torres de Segre - CIP</v>
      </c>
      <c r="H206" s="255" t="s">
        <v>1562</v>
      </c>
      <c r="I206" s="255" t="s">
        <v>1545</v>
      </c>
      <c r="J206" s="93">
        <v>45199</v>
      </c>
      <c r="K206" s="314">
        <v>0.33333333333333331</v>
      </c>
      <c r="L206" s="17" t="s">
        <v>1592</v>
      </c>
      <c r="M206" s="314">
        <v>0.79166666666666663</v>
      </c>
      <c r="N206" s="17" t="s">
        <v>1539</v>
      </c>
      <c r="O206" s="17" t="s">
        <v>1579</v>
      </c>
      <c r="P206" s="17">
        <v>25</v>
      </c>
      <c r="Q206" s="17" t="s">
        <v>11</v>
      </c>
      <c r="R206" s="17" t="s">
        <v>125</v>
      </c>
      <c r="W206" s="12" t="str">
        <f>_xlfn.IFNA(VLOOKUP(X206,Municipis!$A$2:$B$118,2,FALSE),"Pendent")</f>
        <v>Torres de Segre, Soses, Seròs</v>
      </c>
      <c r="X206" s="12" t="str" cm="1">
        <f t="array" ref="X206">_xlfn.IFNA(_xlfn.IFS(R206&lt;&gt;0,R206,S206&lt;&gt;0,S206,U206&lt;&gt;0,U206,V206&lt;&gt;0,V206),"Pendent")</f>
        <v>ZPC SE-19 - Utxesa - Torres de Segre - CIP</v>
      </c>
    </row>
    <row r="207" spans="1:27" ht="15" customHeight="1" x14ac:dyDescent="0.3">
      <c r="A207" s="12">
        <v>445</v>
      </c>
      <c r="C207" s="17" t="s">
        <v>1579</v>
      </c>
      <c r="D207" s="17" t="s">
        <v>1588</v>
      </c>
      <c r="E207" s="12" t="e" cm="1" vm="1">
        <f t="array" ref="E207">_xlfn.IFNA(_xlfn.IFS(X207&lt;&gt;"Pendent",SOCIETATS!$N$8),SOCIETATS!$N$9)</f>
        <v>#VALUE!</v>
      </c>
      <c r="F207" s="26" t="e" cm="1" vm="1">
        <f t="array" ref="F207">_xlfn.IFNA(_xlfn.IFS(G207&lt;&gt;G208,SOCIETATS!$N$8,J207&lt;&gt;J208,SOCIETATS!$N$8),SOCIETATS!$N$9)</f>
        <v>#VALUE!</v>
      </c>
      <c r="G207" s="23" t="str" cm="1">
        <f t="array" ref="G207">_xlfn.IFNA(_xlfn.IFS(R207&lt;&gt;0,R207,S207&lt;&gt;0,S207,U207&lt;&gt;0,U207,V207&lt;&gt;0,V207),"FALTAN DATOS DE ESCENARIO")</f>
        <v xml:space="preserve">ZPC EB-01 - Embassaments de Riba-roja i de Flix - CIP </v>
      </c>
      <c r="H207" s="255" t="s">
        <v>1562</v>
      </c>
      <c r="I207" s="255" t="s">
        <v>1545</v>
      </c>
      <c r="J207" s="93">
        <v>45206</v>
      </c>
      <c r="K207" s="314">
        <v>0.33333333333333331</v>
      </c>
      <c r="L207" s="17" t="s">
        <v>1595</v>
      </c>
      <c r="M207" s="314">
        <v>0.79166666666666663</v>
      </c>
      <c r="N207" s="17" t="s">
        <v>1539</v>
      </c>
      <c r="O207" s="17" t="s">
        <v>1579</v>
      </c>
      <c r="P207" s="17">
        <v>35</v>
      </c>
      <c r="Q207" s="17" t="s">
        <v>11</v>
      </c>
      <c r="R207" s="17" t="s">
        <v>72</v>
      </c>
      <c r="W207" s="12" t="str">
        <f>_xlfn.IFNA(VLOOKUP(X207,Municipis!$A$2:$B$118,2,FALSE),"Pendent")</f>
        <v>La Granja d'Escarp, La Pobla de Massaluca, Flix, Riba-roja d'Ebre</v>
      </c>
      <c r="X207" s="12" t="str" cm="1">
        <f t="array" ref="X207">_xlfn.IFNA(_xlfn.IFS(R207&lt;&gt;0,R207,S207&lt;&gt;0,S207,U207&lt;&gt;0,U207,V207&lt;&gt;0,V207),"Pendent")</f>
        <v xml:space="preserve">ZPC EB-01 - Embassaments de Riba-roja i de Flix - CIP </v>
      </c>
    </row>
    <row r="208" spans="1:27" ht="15" customHeight="1" x14ac:dyDescent="0.3">
      <c r="A208" s="12">
        <v>500</v>
      </c>
      <c r="C208" s="17" t="s">
        <v>1579</v>
      </c>
      <c r="D208" s="17" t="s">
        <v>1584</v>
      </c>
      <c r="E208" s="12" t="e" cm="1" vm="1">
        <f t="array" ref="E208">_xlfn.IFNA(_xlfn.IFS(X208&lt;&gt;"Pendent",SOCIETATS!$N$8),SOCIETATS!$N$9)</f>
        <v>#VALUE!</v>
      </c>
      <c r="F208" s="26" t="e" cm="1" vm="1">
        <f t="array" ref="F208">_xlfn.IFNA(_xlfn.IFS(G208&lt;&gt;G209,SOCIETATS!$N$8,J208&lt;&gt;J209,SOCIETATS!$N$8),SOCIETATS!$N$9)</f>
        <v>#VALUE!</v>
      </c>
      <c r="G208" s="23" t="str" cm="1">
        <f t="array" ref="G208">_xlfn.IFNA(_xlfn.IFS(R208&lt;&gt;0,R208,S208&lt;&gt;0,S208,U208&lt;&gt;0,U208,V208&lt;&gt;0,V208),"FALTAN DATOS DE ESCENARIO")</f>
        <v xml:space="preserve">ZPC EB-01 - Embassaments de Riba-roja i de Flix - CIP </v>
      </c>
      <c r="H208" s="255" t="s">
        <v>1562</v>
      </c>
      <c r="I208" s="255" t="s">
        <v>1545</v>
      </c>
      <c r="J208" s="93">
        <v>45227</v>
      </c>
      <c r="K208" s="314">
        <v>0.33333333333333331</v>
      </c>
      <c r="L208" s="17" t="s">
        <v>1596</v>
      </c>
      <c r="M208" s="314">
        <v>0.79166666666666663</v>
      </c>
      <c r="N208" s="17" t="s">
        <v>1539</v>
      </c>
      <c r="O208" s="17" t="s">
        <v>1579</v>
      </c>
      <c r="P208" s="17">
        <v>40</v>
      </c>
      <c r="Q208" s="17" t="s">
        <v>11</v>
      </c>
      <c r="R208" s="17" t="s">
        <v>72</v>
      </c>
      <c r="W208" s="12" t="str">
        <f>_xlfn.IFNA(VLOOKUP(X208,Municipis!$A$2:$B$118,2,FALSE),"Pendent")</f>
        <v>La Granja d'Escarp, La Pobla de Massaluca, Flix, Riba-roja d'Ebre</v>
      </c>
      <c r="X208" s="12" t="str" cm="1">
        <f t="array" ref="X208">_xlfn.IFNA(_xlfn.IFS(R208&lt;&gt;0,R208,S208&lt;&gt;0,S208,U208&lt;&gt;0,U208,V208&lt;&gt;0,V208),"Pendent")</f>
        <v xml:space="preserve">ZPC EB-01 - Embassaments de Riba-roja i de Flix - CIP </v>
      </c>
    </row>
    <row r="209" spans="1:27" ht="15" customHeight="1" x14ac:dyDescent="0.3">
      <c r="A209" s="12">
        <v>511</v>
      </c>
      <c r="C209" s="17" t="s">
        <v>1579</v>
      </c>
      <c r="D209" s="17" t="s">
        <v>1589</v>
      </c>
      <c r="E209" s="12" t="e" cm="1" vm="1">
        <f t="array" ref="E209">_xlfn.IFNA(_xlfn.IFS(X209&lt;&gt;"Pendent",SOCIETATS!$N$8),SOCIETATS!$N$9)</f>
        <v>#VALUE!</v>
      </c>
      <c r="F209" s="26" t="e" cm="1" vm="1">
        <f t="array" ref="F209">_xlfn.IFNA(_xlfn.IFS(G209&lt;&gt;G210,SOCIETATS!$N$8,J209&lt;&gt;J210,SOCIETATS!$N$8),SOCIETATS!$N$9)</f>
        <v>#VALUE!</v>
      </c>
      <c r="G209" s="23" t="str" cm="1">
        <f t="array" ref="G209">_xlfn.IFNA(_xlfn.IFS(R209&lt;&gt;0,R209,S209&lt;&gt;0,S209,U209&lt;&gt;0,U209,V209&lt;&gt;0,V209),"FALTAN DATOS DE ESCENARIO")</f>
        <v xml:space="preserve">ZPC FU-03 - Serinyà - Vilert - CIP </v>
      </c>
      <c r="H209" s="255" t="str">
        <f>IF(L209&gt;J209,"SI","NO")</f>
        <v>SI</v>
      </c>
      <c r="I209" s="255" t="s">
        <v>1545</v>
      </c>
      <c r="J209" s="93">
        <v>45234</v>
      </c>
      <c r="K209" s="314">
        <v>0.33333333333333331</v>
      </c>
      <c r="L209" s="17" t="s">
        <v>1597</v>
      </c>
      <c r="M209" s="314">
        <v>0.79166666666666663</v>
      </c>
      <c r="N209" s="17" t="s">
        <v>1539</v>
      </c>
      <c r="O209" s="17" t="s">
        <v>1579</v>
      </c>
      <c r="P209" s="17">
        <v>25</v>
      </c>
      <c r="Q209" s="17" t="s">
        <v>11</v>
      </c>
      <c r="R209" s="17" t="s">
        <v>76</v>
      </c>
      <c r="W209" s="12" t="str">
        <f>_xlfn.IFNA(VLOOKUP(X209,Municipis!$A$2:$B$118,2,FALSE),"Pendent")</f>
        <v>Olot</v>
      </c>
      <c r="X209" s="12" t="str" cm="1">
        <f t="array" ref="X209">_xlfn.IFNA(_xlfn.IFS(R209&lt;&gt;0,R209,S209&lt;&gt;0,S209,U209&lt;&gt;0,U209,V209&lt;&gt;0,V209),"Pendent")</f>
        <v xml:space="preserve">ZPC FU-03 - Serinyà - Vilert - CIP </v>
      </c>
    </row>
    <row r="210" spans="1:27" ht="15" customHeight="1" x14ac:dyDescent="0.3">
      <c r="A210" s="12">
        <v>257</v>
      </c>
      <c r="C210" s="17" t="s">
        <v>404</v>
      </c>
      <c r="D210" s="49" t="s">
        <v>1476</v>
      </c>
      <c r="E210" s="12" t="e" cm="1" vm="1">
        <f t="array" ref="E210">_xlfn.IFNA(_xlfn.IFS(X210&lt;&gt;"Pendent",SOCIETATS!$N$8),SOCIETATS!$N$9)</f>
        <v>#VALUE!</v>
      </c>
      <c r="F210" s="26" t="e" cm="1" vm="1">
        <f t="array" ref="F210">_xlfn.IFNA(_xlfn.IFS(G210&lt;&gt;G211,SOCIETATS!$N$8,J210&lt;&gt;J211,SOCIETATS!$N$8),SOCIETATS!$N$9)</f>
        <v>#VALUE!</v>
      </c>
      <c r="G210" s="23" t="str" cm="1">
        <f t="array" ref="G210">_xlfn.IFNA(_xlfn.IFS(R210&lt;&gt;0,R210,S210&lt;&gt;0,S210,U210&lt;&gt;0,U210,V210&lt;&gt;0,V210),"FALTAN DATOS DE ESCENARIO")</f>
        <v xml:space="preserve">ZLLSM-TE-29 - el Ter - Anglès/Girona/Torroella de Montgrí </v>
      </c>
      <c r="H210" s="255" t="s">
        <v>1545</v>
      </c>
      <c r="I210" s="255" t="s">
        <v>1545</v>
      </c>
      <c r="J210" s="93">
        <v>45122</v>
      </c>
      <c r="K210" s="101">
        <v>0.66666666666666696</v>
      </c>
      <c r="L210" s="93">
        <v>45122</v>
      </c>
      <c r="M210" s="101">
        <v>0.83333333333333404</v>
      </c>
      <c r="N210" s="17" t="s">
        <v>12</v>
      </c>
      <c r="O210" s="17" t="s">
        <v>10</v>
      </c>
      <c r="P210" s="17">
        <v>30</v>
      </c>
      <c r="Q210" s="17" t="s">
        <v>11</v>
      </c>
      <c r="U210" s="17" t="s">
        <v>69</v>
      </c>
      <c r="W210" s="12" t="str">
        <f>_xlfn.IFNA(VLOOKUP(X210,Municipis!$A$2:$B$118,2,FALSE),"Pendent")</f>
        <v>Anglès, Girona, Torroella de Montgrí</v>
      </c>
      <c r="X210" s="12" t="str" cm="1">
        <f t="array" ref="X210">_xlfn.IFNA(_xlfn.IFS(R210&lt;&gt;0,R210,S210&lt;&gt;0,S210,U210&lt;&gt;0,U210,V210&lt;&gt;0,V210),"Pendent")</f>
        <v xml:space="preserve">ZLLSM-TE-29 - el Ter - Anglès/Girona/Torroella de Montgrí </v>
      </c>
    </row>
    <row r="211" spans="1:27" ht="15" customHeight="1" x14ac:dyDescent="0.3">
      <c r="A211" s="12">
        <v>346</v>
      </c>
      <c r="C211" s="17" t="s">
        <v>404</v>
      </c>
      <c r="D211" s="249" t="s">
        <v>1477</v>
      </c>
      <c r="E211" s="12" t="e" cm="1" vm="1">
        <f t="array" ref="E211">_xlfn.IFNA(_xlfn.IFS(X211&lt;&gt;"Pendent",SOCIETATS!$N$8),SOCIETATS!$N$9)</f>
        <v>#VALUE!</v>
      </c>
      <c r="F211" s="238" t="e" cm="1" vm="1">
        <f t="array" ref="F211">_xlfn.IFNA(_xlfn.IFS(G211&lt;&gt;G212,SOCIETATS!$N$8,J211&lt;&gt;J212,SOCIETATS!$N$8),SOCIETATS!$N$9)</f>
        <v>#VALUE!</v>
      </c>
      <c r="G211" s="23" t="str" cm="1">
        <f t="array" ref="G211">_xlfn.IFNA(_xlfn.IFS(R211&lt;&gt;0,R211,S211&lt;&gt;0,S211,U211&lt;&gt;0,U211,V211&lt;&gt;0,V211),"FALTAN DATOS DE ESCENARIO")</f>
        <v xml:space="preserve">ZLLSM-TE-29 - el Ter - Anglès/Girona/Torroella de Montgrí </v>
      </c>
      <c r="H211" s="255" t="str">
        <f>IF(L211&gt;J211,"SI","NO")</f>
        <v>NO</v>
      </c>
      <c r="I211" s="255" t="s">
        <v>1545</v>
      </c>
      <c r="J211" s="93">
        <v>45172</v>
      </c>
      <c r="K211" s="101">
        <v>0.29166666666666669</v>
      </c>
      <c r="L211" s="93">
        <v>45172</v>
      </c>
      <c r="M211" s="101">
        <v>0.5</v>
      </c>
      <c r="N211" s="17" t="s">
        <v>12</v>
      </c>
      <c r="O211" s="17" t="s">
        <v>16</v>
      </c>
      <c r="P211" s="17">
        <v>30</v>
      </c>
      <c r="Q211" s="17" t="s">
        <v>11</v>
      </c>
      <c r="U211" s="17" t="s">
        <v>69</v>
      </c>
      <c r="W211" s="12" t="str">
        <f>_xlfn.IFNA(VLOOKUP(X211,Municipis!$A$2:$B$118,2,FALSE),"Pendent")</f>
        <v>Anglès, Girona, Torroella de Montgrí</v>
      </c>
      <c r="X211" s="12" t="str" cm="1">
        <f t="array" ref="X211">_xlfn.IFNA(_xlfn.IFS(R211&lt;&gt;0,R211,S211&lt;&gt;0,S211,U211&lt;&gt;0,U211,V211&lt;&gt;0,V211),"Pendent")</f>
        <v xml:space="preserve">ZLLSM-TE-29 - el Ter - Anglès/Girona/Torroella de Montgrí </v>
      </c>
    </row>
    <row r="212" spans="1:27" ht="15" customHeight="1" x14ac:dyDescent="0.3">
      <c r="A212" s="12">
        <v>502</v>
      </c>
      <c r="C212" s="17" t="s">
        <v>404</v>
      </c>
      <c r="D212" s="249" t="s">
        <v>1478</v>
      </c>
      <c r="E212" s="12" t="e" cm="1" vm="1">
        <f t="array" ref="E212">_xlfn.IFNA(_xlfn.IFS(X212&lt;&gt;"Pendent",SOCIETATS!$N$8),SOCIETATS!$N$9)</f>
        <v>#VALUE!</v>
      </c>
      <c r="F212" s="26" t="e" cm="1" vm="1">
        <f t="array" ref="F212">_xlfn.IFNA(_xlfn.IFS(G212&lt;&gt;G213,SOCIETATS!$N$8,J212&lt;&gt;J213,SOCIETATS!$N$8),SOCIETATS!$N$9)</f>
        <v>#VALUE!</v>
      </c>
      <c r="G212" s="23" t="str" cm="1">
        <f t="array" ref="G212">_xlfn.IFNA(_xlfn.IFS(R212&lt;&gt;0,R212,S212&lt;&gt;0,S212,U212&lt;&gt;0,U212,V212&lt;&gt;0,V212),"FALTAN DATOS DE ESCENARIO")</f>
        <v xml:space="preserve">Privades T1 - Basses del Golf de Girona </v>
      </c>
      <c r="H212" s="255" t="str">
        <f>IF(L212&gt;J212,"SI","NO")</f>
        <v>NO</v>
      </c>
      <c r="I212" s="255" t="s">
        <v>1545</v>
      </c>
      <c r="J212" s="93">
        <v>45228</v>
      </c>
      <c r="K212" s="118">
        <v>0.29166666666666669</v>
      </c>
      <c r="L212" s="93">
        <v>45228</v>
      </c>
      <c r="M212" s="118">
        <v>0.45833333333333298</v>
      </c>
      <c r="N212" s="17" t="s">
        <v>12</v>
      </c>
      <c r="O212" s="17" t="s">
        <v>16</v>
      </c>
      <c r="P212" s="17">
        <v>30</v>
      </c>
      <c r="Q212" s="17" t="s">
        <v>11</v>
      </c>
      <c r="V212" s="17" t="s">
        <v>39</v>
      </c>
      <c r="W212" s="12" t="str">
        <f>_xlfn.IFNA(VLOOKUP(X212,Municipis!$A$2:$B$118,2,FALSE),"Pendent")</f>
        <v>Sant Julià de Ramis</v>
      </c>
      <c r="X212" s="12" t="str" cm="1">
        <f t="array" ref="X212">_xlfn.IFNA(_xlfn.IFS(R212&lt;&gt;0,R212,S212&lt;&gt;0,S212,U212&lt;&gt;0,U212,V212&lt;&gt;0,V212),"Pendent")</f>
        <v xml:space="preserve">Privades T1 - Basses del Golf de Girona </v>
      </c>
    </row>
    <row r="213" spans="1:27" ht="15" customHeight="1" x14ac:dyDescent="0.3">
      <c r="A213" s="12">
        <v>504</v>
      </c>
      <c r="C213" s="17" t="s">
        <v>404</v>
      </c>
      <c r="D213" s="249" t="s">
        <v>1478</v>
      </c>
      <c r="E213" s="12" t="e" cm="1" vm="1">
        <f t="array" ref="E213">_xlfn.IFNA(_xlfn.IFS(X213&lt;&gt;"Pendent",SOCIETATS!$N$8),SOCIETATS!$N$9)</f>
        <v>#VALUE!</v>
      </c>
      <c r="F213" s="26" t="e" cm="1" vm="1">
        <f t="array" ref="F213">_xlfn.IFNA(_xlfn.IFS(G213&lt;&gt;G214,SOCIETATS!$N$8,J213&lt;&gt;J214,SOCIETATS!$N$8),SOCIETATS!$N$9)</f>
        <v>#VALUE!</v>
      </c>
      <c r="G213" s="23" t="str" cm="1">
        <f t="array" ref="G213">_xlfn.IFNA(_xlfn.IFS(R213&lt;&gt;0,R213,S213&lt;&gt;0,S213,U213&lt;&gt;0,U213,V213&lt;&gt;0,V213),"FALTAN DATOS DE ESCENARIO")</f>
        <v xml:space="preserve">ZLLSM-TE-29 - el Ter - Anglès/Girona/Torroella de Montgrí </v>
      </c>
      <c r="H213" s="255" t="str">
        <f>IF(L213&gt;J213,"SI","NO")</f>
        <v>NO</v>
      </c>
      <c r="I213" s="255" t="s">
        <v>1545</v>
      </c>
      <c r="J213" s="93">
        <v>45228</v>
      </c>
      <c r="K213" s="101">
        <v>0.29166666666666669</v>
      </c>
      <c r="L213" s="93">
        <v>45228</v>
      </c>
      <c r="M213" s="101">
        <v>0.45833333333333298</v>
      </c>
      <c r="N213" s="17" t="s">
        <v>12</v>
      </c>
      <c r="O213" s="17" t="s">
        <v>16</v>
      </c>
      <c r="P213" s="17">
        <v>30</v>
      </c>
      <c r="Q213" s="17" t="s">
        <v>11</v>
      </c>
      <c r="U213" s="17" t="s">
        <v>69</v>
      </c>
      <c r="W213" s="12" t="str">
        <f>_xlfn.IFNA(VLOOKUP(X213,Municipis!$A$2:$B$118,2,FALSE),"Pendent")</f>
        <v>Anglès, Girona, Torroella de Montgrí</v>
      </c>
      <c r="X213" s="12" t="str" cm="1">
        <f t="array" ref="X213">_xlfn.IFNA(_xlfn.IFS(R213&lt;&gt;0,R213,S213&lt;&gt;0,S213,U213&lt;&gt;0,U213,V213&lt;&gt;0,V213),"Pendent")</f>
        <v xml:space="preserve">ZLLSM-TE-29 - el Ter - Anglès/Girona/Torroella de Montgrí </v>
      </c>
    </row>
    <row r="214" spans="1:27" ht="15" customHeight="1" x14ac:dyDescent="0.3">
      <c r="A214" s="12">
        <v>44</v>
      </c>
      <c r="C214" s="49" t="s">
        <v>480</v>
      </c>
      <c r="D214" s="49" t="s">
        <v>1546</v>
      </c>
      <c r="E214" s="12" t="e" cm="1" vm="1">
        <f t="array" ref="E214">_xlfn.IFNA(_xlfn.IFS(W214&lt;&gt;"Pendent",SOCIETATS!$N$8,X214&lt;&gt;"Pendent",SOCIETATS!$N$8),SOCIETATS!$N$9)</f>
        <v>#VALUE!</v>
      </c>
      <c r="F214" s="26" t="e" cm="1" vm="1">
        <f t="array" ref="F214">_xlfn.IFNA(_xlfn.IFS(G214&lt;&gt;G215,SOCIETATS!$N$8,J214&lt;&gt;J215,SOCIETATS!$N$8),SOCIETATS!$N$9)</f>
        <v>#VALUE!</v>
      </c>
      <c r="G214" s="23" t="str" cm="1">
        <f t="array" ref="G214">_xlfn.IFNA(_xlfn.IFS(R214&lt;&gt;0,R214,S214&lt;&gt;0,S214,U214&lt;&gt;0,U214,V214&lt;&gt;0,V214),"FALTAN DATOS DE ESCENARIO")</f>
        <v xml:space="preserve">ZPC LL-15 - Embassament de Sant Ponç - CIP </v>
      </c>
      <c r="H214" s="255" t="s">
        <v>1545</v>
      </c>
      <c r="I214" s="255" t="s">
        <v>1562</v>
      </c>
      <c r="J214" s="21">
        <v>45037</v>
      </c>
      <c r="K214" s="104">
        <v>0.70833333333333304</v>
      </c>
      <c r="L214" s="21">
        <v>45039</v>
      </c>
      <c r="M214" s="104">
        <v>0.5</v>
      </c>
      <c r="N214" s="17" t="s">
        <v>1083</v>
      </c>
      <c r="O214" s="27" t="s">
        <v>8</v>
      </c>
      <c r="P214" s="17">
        <v>30</v>
      </c>
      <c r="Q214" s="17" t="s">
        <v>11</v>
      </c>
      <c r="R214" s="17" t="s">
        <v>89</v>
      </c>
      <c r="W214" s="12" t="str">
        <f>_xlfn.IFNA(VLOOKUP(X214,Municipis!$A$2:$B$118,2,FALSE),"Pendent")</f>
        <v>Sant Joan de Vilatorrada, Callús</v>
      </c>
      <c r="X214" s="12" t="str" cm="1">
        <f t="array" ref="X214">_xlfn.IFNA(_xlfn.IFS(R214&lt;&gt;0,R214,S214&lt;&gt;0,S214,U214&lt;&gt;0,U214,V214&lt;&gt;0,V214),"Pendent")</f>
        <v xml:space="preserve">ZPC LL-15 - Embassament de Sant Ponç - CIP </v>
      </c>
      <c r="Y214" s="23" t="str" cm="1">
        <f t="array" ref="Y214">_xlfn.IFNA(_xlfn.IFS(R214&lt;&gt;0,R214,S214&lt;&gt;0,S214,U214&lt;&gt;0,U214,V214&lt;&gt;0,V214),"FALTAN DATOS DE ESCENARIO")</f>
        <v xml:space="preserve">ZPC LL-15 - Embassament de Sant Ponç - CIP </v>
      </c>
      <c r="Z214" s="92" t="str">
        <f t="shared" ref="Z214:Z221" si="18">IF(IFERROR(FIND("ZPC",X214)&gt;=1,0),"ZPC","ZLLSM")</f>
        <v>ZPC</v>
      </c>
      <c r="AA214" s="92" t="str">
        <f t="shared" ref="AA214:AA221" si="19">+IF(OR(U214="Festa Major",U214="Menors d'edat",U214="Federació",Z214="ZLLSM"),"Exempt","Taxa")</f>
        <v>Taxa</v>
      </c>
    </row>
    <row r="215" spans="1:27" ht="15" customHeight="1" x14ac:dyDescent="0.3">
      <c r="A215" s="12">
        <v>109</v>
      </c>
      <c r="C215" s="49" t="s">
        <v>480</v>
      </c>
      <c r="D215" s="49" t="s">
        <v>1547</v>
      </c>
      <c r="E215" s="12" t="e" cm="1" vm="1">
        <f t="array" ref="E215">_xlfn.IFNA(_xlfn.IFS(W215&lt;&gt;"Pendent",SOCIETATS!$N$8,X215&lt;&gt;"Pendent",SOCIETATS!$N$8),SOCIETATS!$N$9)</f>
        <v>#VALUE!</v>
      </c>
      <c r="F215" s="26" t="e" cm="1" vm="1">
        <f t="array" ref="F215">_xlfn.IFNA(_xlfn.IFS(G215&lt;&gt;G216,SOCIETATS!$N$8,J215&lt;&gt;J216,SOCIETATS!$N$8),SOCIETATS!$N$9)</f>
        <v>#VALUE!</v>
      </c>
      <c r="G215" s="23" t="str" cm="1">
        <f t="array" ref="G215">_xlfn.IFNA(_xlfn.IFS(R215&lt;&gt;0,R215,S215&lt;&gt;0,S215,U215&lt;&gt;0,U215,V215&lt;&gt;0,V215),"FALTAN DATOS DE ESCENARIO")</f>
        <v xml:space="preserve">ZPC EB-01 - Embassaments de Riba-roja i de Flix - CIP, ZLLSM-EB-01 - l'Ebre </v>
      </c>
      <c r="H215" s="255" t="s">
        <v>1545</v>
      </c>
      <c r="I215" s="255" t="s">
        <v>1562</v>
      </c>
      <c r="J215" s="21">
        <v>45065</v>
      </c>
      <c r="K215" s="104">
        <v>0.70833333333333304</v>
      </c>
      <c r="L215" s="21">
        <v>45006</v>
      </c>
      <c r="M215" s="104">
        <v>0.5</v>
      </c>
      <c r="N215" s="17" t="s">
        <v>1083</v>
      </c>
      <c r="O215" s="27" t="s">
        <v>8</v>
      </c>
      <c r="P215" s="17">
        <v>30</v>
      </c>
      <c r="Q215" s="17" t="s">
        <v>11</v>
      </c>
      <c r="R215" s="17" t="s">
        <v>73</v>
      </c>
      <c r="W215" s="12" t="str">
        <f>_xlfn.IFNA(VLOOKUP(X215,Municipis!$A$2:$B$118,2,FALSE),"Pendent")</f>
        <v>Granja E., Pobla Massaluca, Riba-roja, Flix, Ascó, Móra d'Ebre, Tortosa, Amposta, Deltebre</v>
      </c>
      <c r="X215" s="12" t="str" cm="1">
        <f t="array" ref="X215">_xlfn.IFNA(_xlfn.IFS(R215&lt;&gt;0,R215,S215&lt;&gt;0,S215,U215&lt;&gt;0,U215,V215&lt;&gt;0,V215),"Pendent")</f>
        <v xml:space="preserve">ZPC EB-01 - Embassaments de Riba-roja i de Flix - CIP, ZLLSM-EB-01 - l'Ebre </v>
      </c>
      <c r="Y215" s="23" t="str" cm="1">
        <f t="array" ref="Y215">_xlfn.IFNA(_xlfn.IFS(R215&lt;&gt;0,R215,S215&lt;&gt;0,S215,U215&lt;&gt;0,U215,V215&lt;&gt;0,V215),"FALTAN DATOS DE ESCENARIO")</f>
        <v xml:space="preserve">ZPC EB-01 - Embassaments de Riba-roja i de Flix - CIP, ZLLSM-EB-01 - l'Ebre </v>
      </c>
      <c r="Z215" s="92" t="str">
        <f t="shared" si="18"/>
        <v>ZPC</v>
      </c>
      <c r="AA215" s="92" t="str">
        <f t="shared" si="19"/>
        <v>Taxa</v>
      </c>
    </row>
    <row r="216" spans="1:27" ht="15" customHeight="1" x14ac:dyDescent="0.3">
      <c r="A216" s="12">
        <v>185</v>
      </c>
      <c r="C216" s="49" t="s">
        <v>480</v>
      </c>
      <c r="D216" s="49" t="s">
        <v>1548</v>
      </c>
      <c r="E216" s="12" t="e" cm="1" vm="1">
        <f t="array" ref="E216">_xlfn.IFNA(_xlfn.IFS(X216&lt;&gt;"Pendent",SOCIETATS!$N$8),SOCIETATS!$N$9)</f>
        <v>#VALUE!</v>
      </c>
      <c r="F216" s="26" t="e" cm="1" vm="1">
        <f t="array" ref="F216">_xlfn.IFNA(_xlfn.IFS(G216&lt;&gt;G217,SOCIETATS!$N$8,J216&lt;&gt;J217,SOCIETATS!$N$8),SOCIETATS!$N$9)</f>
        <v>#VALUE!</v>
      </c>
      <c r="G216" s="23" t="str" cm="1">
        <f t="array" ref="G216">_xlfn.IFNA(_xlfn.IFS(R216&lt;&gt;0,R216,S216&lt;&gt;0,S216,U216&lt;&gt;0,U216,V216&lt;&gt;0,V216),"FALTAN DATOS DE ESCENARIO")</f>
        <v>ZPC SE-19 - Utxesa - Torres de Segre - CIP, ZPC SE-07 - Embassament d'Oliana - CIP</v>
      </c>
      <c r="H216" s="255" t="s">
        <v>1545</v>
      </c>
      <c r="I216" s="255" t="s">
        <v>1562</v>
      </c>
      <c r="J216" s="21">
        <v>45093</v>
      </c>
      <c r="K216" s="104">
        <v>0.70833333333333304</v>
      </c>
      <c r="L216" s="21">
        <v>45095</v>
      </c>
      <c r="M216" s="104">
        <v>0.5</v>
      </c>
      <c r="N216" s="17" t="s">
        <v>1083</v>
      </c>
      <c r="O216" s="27" t="s">
        <v>8</v>
      </c>
      <c r="P216" s="17">
        <v>30</v>
      </c>
      <c r="Q216" s="17" t="s">
        <v>11</v>
      </c>
      <c r="R216" s="17" t="s">
        <v>127</v>
      </c>
      <c r="W216" s="12" t="str">
        <f>_xlfn.IFNA(VLOOKUP(X216,Municipis!$A$2:$B$118,2,FALSE),"Pendent")</f>
        <v>Aitona</v>
      </c>
      <c r="X216" s="12" t="str" cm="1">
        <f t="array" ref="X216">_xlfn.IFNA(_xlfn.IFS(R216&lt;&gt;0,R216,S216&lt;&gt;0,S216,U216&lt;&gt;0,U216,V216&lt;&gt;0,V216),"Pendent")</f>
        <v>ZPC SE-19 - Utxesa - Torres de Segre - CIP, ZPC SE-07 - Embassament d'Oliana - CIP</v>
      </c>
      <c r="Y216" s="23" t="str" cm="1">
        <f t="array" ref="Y216">_xlfn.IFNA(_xlfn.IFS(R216&lt;&gt;0,R216,S216&lt;&gt;0,S216,U216&lt;&gt;0,U216,V216&lt;&gt;0,V216),"FALTAN DATOS DE ESCENARIO")</f>
        <v>ZPC SE-19 - Utxesa - Torres de Segre - CIP, ZPC SE-07 - Embassament d'Oliana - CIP</v>
      </c>
      <c r="Z216" s="92" t="str">
        <f t="shared" si="18"/>
        <v>ZPC</v>
      </c>
      <c r="AA216" s="92" t="str">
        <f t="shared" si="19"/>
        <v>Taxa</v>
      </c>
    </row>
    <row r="217" spans="1:27" ht="15" customHeight="1" x14ac:dyDescent="0.3">
      <c r="A217" s="12">
        <v>236</v>
      </c>
      <c r="C217" s="49" t="s">
        <v>480</v>
      </c>
      <c r="D217" s="49" t="s">
        <v>1549</v>
      </c>
      <c r="E217" s="12" t="e" cm="1" vm="1">
        <f t="array" ref="E217">_xlfn.IFNA(_xlfn.IFS(X217&lt;&gt;"Pendent",SOCIETATS!$N$8),SOCIETATS!$N$9)</f>
        <v>#VALUE!</v>
      </c>
      <c r="F217" s="26" t="e" cm="1" vm="1">
        <f t="array" ref="F217">_xlfn.IFNA(_xlfn.IFS(G217&lt;&gt;G218,SOCIETATS!$N$8,J217&lt;&gt;J218,SOCIETATS!$N$8),SOCIETATS!$N$9)</f>
        <v>#VALUE!</v>
      </c>
      <c r="G217" s="23" t="str" cm="1">
        <f t="array" ref="G217">_xlfn.IFNA(_xlfn.IFS(R217&lt;&gt;0,R217,S217&lt;&gt;0,S217,U217&lt;&gt;0,U217,V217&lt;&gt;0,V217),"FALTAN DATOS DE ESCENARIO")</f>
        <v>ZPC TE-11 - Ter - Sant Quirze de Besora - CIP, ZPC TE-20 - Manlleu - Roda de Ter - CIP</v>
      </c>
      <c r="H217" s="255" t="s">
        <v>1545</v>
      </c>
      <c r="I217" s="255" t="s">
        <v>1562</v>
      </c>
      <c r="J217" s="21">
        <v>45114</v>
      </c>
      <c r="K217" s="104">
        <v>0.70833333333333304</v>
      </c>
      <c r="L217" s="21">
        <v>45116</v>
      </c>
      <c r="M217" s="104">
        <v>0.5</v>
      </c>
      <c r="N217" s="17" t="s">
        <v>1083</v>
      </c>
      <c r="O217" s="27" t="s">
        <v>8</v>
      </c>
      <c r="P217" s="17">
        <v>30</v>
      </c>
      <c r="Q217" s="17" t="s">
        <v>11</v>
      </c>
      <c r="R217" s="17" t="s">
        <v>134</v>
      </c>
      <c r="W217" s="12" t="str">
        <f>_xlfn.IFNA(VLOOKUP(X217,Municipis!$A$2:$B$118,2,FALSE),"Pendent")</f>
        <v>Vilanova de Sau, Tavertet, Les Masies de Roda</v>
      </c>
      <c r="X217" s="12" t="str" cm="1">
        <f t="array" ref="X217">_xlfn.IFNA(_xlfn.IFS(R217&lt;&gt;0,R217,S217&lt;&gt;0,S217,U217&lt;&gt;0,U217,V217&lt;&gt;0,V217),"Pendent")</f>
        <v>ZPC TE-11 - Ter - Sant Quirze de Besora - CIP, ZPC TE-20 - Manlleu - Roda de Ter - CIP</v>
      </c>
      <c r="Y217" s="23" t="str" cm="1">
        <f t="array" ref="Y217">_xlfn.IFNA(_xlfn.IFS(R217&lt;&gt;0,R217,S217&lt;&gt;0,S217,U217&lt;&gt;0,U217,V217&lt;&gt;0,V217),"FALTAN DATOS DE ESCENARIO")</f>
        <v>ZPC TE-11 - Ter - Sant Quirze de Besora - CIP, ZPC TE-20 - Manlleu - Roda de Ter - CIP</v>
      </c>
      <c r="Z217" s="92" t="str">
        <f t="shared" si="18"/>
        <v>ZPC</v>
      </c>
      <c r="AA217" s="92" t="str">
        <f t="shared" si="19"/>
        <v>Taxa</v>
      </c>
    </row>
    <row r="218" spans="1:27" ht="15" customHeight="1" x14ac:dyDescent="0.3">
      <c r="A218" s="12">
        <v>405</v>
      </c>
      <c r="C218" s="49" t="s">
        <v>480</v>
      </c>
      <c r="D218" s="49" t="s">
        <v>1550</v>
      </c>
      <c r="E218" s="12" t="e" cm="1" vm="1">
        <f t="array" ref="E218">_xlfn.IFNA(_xlfn.IFS(X218&lt;&gt;"Pendent",SOCIETATS!$N$8),SOCIETATS!$N$9)</f>
        <v>#VALUE!</v>
      </c>
      <c r="F218" s="26" t="e" cm="1" vm="1">
        <f t="array" ref="F218">_xlfn.IFNA(_xlfn.IFS(G218&lt;&gt;G219,SOCIETATS!$N$8,J218&lt;&gt;J219,SOCIETATS!$N$8),SOCIETATS!$N$9)</f>
        <v>#VALUE!</v>
      </c>
      <c r="G218" s="23" t="str" cm="1">
        <f t="array" ref="G218">_xlfn.IFNA(_xlfn.IFS(R218&lt;&gt;0,R218,S218&lt;&gt;0,S218,U218&lt;&gt;0,U218,V218&lt;&gt;0,V218),"FALTAN DATOS DE ESCENARIO")</f>
        <v xml:space="preserve">ZPC SE-09 - Embassament de Rialb - CIP </v>
      </c>
      <c r="H218" s="255" t="s">
        <v>1545</v>
      </c>
      <c r="I218" s="255" t="s">
        <v>1562</v>
      </c>
      <c r="J218" s="21">
        <v>45191</v>
      </c>
      <c r="K218" s="104">
        <v>0.70833333333333304</v>
      </c>
      <c r="L218" s="21">
        <v>45193</v>
      </c>
      <c r="M218" s="104">
        <v>0.5</v>
      </c>
      <c r="N218" s="17" t="s">
        <v>1083</v>
      </c>
      <c r="O218" s="27" t="s">
        <v>8</v>
      </c>
      <c r="P218" s="17">
        <v>30</v>
      </c>
      <c r="Q218" s="17" t="s">
        <v>11</v>
      </c>
      <c r="R218" s="17" t="s">
        <v>120</v>
      </c>
      <c r="W218" s="12" t="str">
        <f>_xlfn.IFNA(VLOOKUP(X218,Municipis!$A$2:$B$118,2,FALSE),"Pendent")</f>
        <v>Ponts, La Baronia de Rialb</v>
      </c>
      <c r="X218" s="12" t="str" cm="1">
        <f t="array" ref="X218">_xlfn.IFNA(_xlfn.IFS(R218&lt;&gt;0,R218,S218&lt;&gt;0,S218,U218&lt;&gt;0,U218,V218&lt;&gt;0,V218),"Pendent")</f>
        <v xml:space="preserve">ZPC SE-09 - Embassament de Rialb - CIP </v>
      </c>
      <c r="Y218" s="23" t="str" cm="1">
        <f t="array" ref="Y218">_xlfn.IFNA(_xlfn.IFS(R218&lt;&gt;0,R218,S218&lt;&gt;0,S218,U218&lt;&gt;0,U218,V218&lt;&gt;0,V218),"FALTAN DATOS DE ESCENARIO")</f>
        <v xml:space="preserve">ZPC SE-09 - Embassament de Rialb - CIP </v>
      </c>
      <c r="Z218" s="92" t="str">
        <f t="shared" si="18"/>
        <v>ZPC</v>
      </c>
      <c r="AA218" s="92" t="str">
        <f t="shared" si="19"/>
        <v>Taxa</v>
      </c>
    </row>
    <row r="219" spans="1:27" ht="15" customHeight="1" x14ac:dyDescent="0.3">
      <c r="A219" s="12">
        <v>478</v>
      </c>
      <c r="C219" s="49" t="s">
        <v>480</v>
      </c>
      <c r="D219" s="49" t="s">
        <v>1551</v>
      </c>
      <c r="E219" s="12" t="e" cm="1" vm="1">
        <f t="array" ref="E219">_xlfn.IFNA(_xlfn.IFS(X219&lt;&gt;"Pendent",SOCIETATS!$N$8),SOCIETATS!$N$9)</f>
        <v>#VALUE!</v>
      </c>
      <c r="F219" s="26" t="e" cm="1" vm="1">
        <f t="array" ref="F219">_xlfn.IFNA(_xlfn.IFS(G219&lt;&gt;G220,SOCIETATS!$N$8,J219&lt;&gt;J220,SOCIETATS!$N$8),SOCIETATS!$N$9)</f>
        <v>#VALUE!</v>
      </c>
      <c r="G219" s="23" t="str" cm="1">
        <f t="array" ref="G219">_xlfn.IFNA(_xlfn.IFS(R219&lt;&gt;0,R219,S219&lt;&gt;0,S219,U219&lt;&gt;0,U219,V219&lt;&gt;0,V219),"FALTAN DATOS DE ESCENARIO")</f>
        <v xml:space="preserve">ZPC EB-01 - Embassaments de Riba-roja i de Flix - CIP </v>
      </c>
      <c r="H219" s="255" t="s">
        <v>1545</v>
      </c>
      <c r="I219" s="255" t="s">
        <v>1562</v>
      </c>
      <c r="J219" s="21">
        <v>45219</v>
      </c>
      <c r="K219" s="104">
        <v>0.70833333333333304</v>
      </c>
      <c r="L219" s="21">
        <v>45221</v>
      </c>
      <c r="M219" s="104">
        <v>0.5</v>
      </c>
      <c r="N219" s="17" t="s">
        <v>1083</v>
      </c>
      <c r="O219" s="27" t="s">
        <v>8</v>
      </c>
      <c r="P219" s="17">
        <v>30</v>
      </c>
      <c r="Q219" s="17" t="s">
        <v>11</v>
      </c>
      <c r="R219" s="17" t="s">
        <v>72</v>
      </c>
      <c r="W219" s="12" t="str">
        <f>_xlfn.IFNA(VLOOKUP(X219,Municipis!$A$2:$B$118,2,FALSE),"Pendent")</f>
        <v>La Granja d'Escarp, La Pobla de Massaluca, Flix, Riba-roja d'Ebre</v>
      </c>
      <c r="X219" s="12" t="str" cm="1">
        <f t="array" ref="X219">_xlfn.IFNA(_xlfn.IFS(R219&lt;&gt;0,R219,S219&lt;&gt;0,S219,U219&lt;&gt;0,U219,V219&lt;&gt;0,V219),"Pendent")</f>
        <v xml:space="preserve">ZPC EB-01 - Embassaments de Riba-roja i de Flix - CIP </v>
      </c>
      <c r="Y219" s="23" t="str" cm="1">
        <f t="array" ref="Y219">_xlfn.IFNA(_xlfn.IFS(R219&lt;&gt;0,R219,S219&lt;&gt;0,S219,U219&lt;&gt;0,U219,V219&lt;&gt;0,V219),"FALTAN DATOS DE ESCENARIO")</f>
        <v xml:space="preserve">ZPC EB-01 - Embassaments de Riba-roja i de Flix - CIP </v>
      </c>
      <c r="Z219" s="92" t="str">
        <f t="shared" si="18"/>
        <v>ZPC</v>
      </c>
      <c r="AA219" s="92" t="str">
        <f t="shared" si="19"/>
        <v>Taxa</v>
      </c>
    </row>
    <row r="220" spans="1:27" ht="15" customHeight="1" x14ac:dyDescent="0.3">
      <c r="A220" s="12">
        <v>531</v>
      </c>
      <c r="C220" s="49" t="s">
        <v>480</v>
      </c>
      <c r="D220" s="49" t="s">
        <v>1552</v>
      </c>
      <c r="E220" s="12" t="e" cm="1" vm="1">
        <f t="array" ref="E220">_xlfn.IFNA(_xlfn.IFS(X220&lt;&gt;"Pendent",SOCIETATS!$N$8),SOCIETATS!$N$9)</f>
        <v>#VALUE!</v>
      </c>
      <c r="F220" s="26" t="e" cm="1" vm="1">
        <f t="array" ref="F220">_xlfn.IFNA(_xlfn.IFS(G220&lt;&gt;G221,SOCIETATS!$N$8,J220&lt;&gt;J221,SOCIETATS!$N$8),SOCIETATS!$N$9)</f>
        <v>#VALUE!</v>
      </c>
      <c r="G220" s="23" t="str" cm="1">
        <f t="array" ref="G220">_xlfn.IFNA(_xlfn.IFS(R220&lt;&gt;0,R220,S220&lt;&gt;0,S220,U220&lt;&gt;0,U220,V220&lt;&gt;0,V220),"FALTAN DATOS DE ESCENARIO")</f>
        <v xml:space="preserve">ZPC LL-21 - Castellbell i el Vilar - CIP </v>
      </c>
      <c r="H220" s="255" t="s">
        <v>1545</v>
      </c>
      <c r="I220" s="255" t="s">
        <v>1562</v>
      </c>
      <c r="J220" s="21">
        <v>45247</v>
      </c>
      <c r="K220" s="104">
        <v>0.70833333333333304</v>
      </c>
      <c r="L220" s="21">
        <v>45249</v>
      </c>
      <c r="M220" s="104">
        <v>0.5</v>
      </c>
      <c r="N220" s="17" t="s">
        <v>1083</v>
      </c>
      <c r="O220" s="27" t="s">
        <v>8</v>
      </c>
      <c r="P220" s="17">
        <v>30</v>
      </c>
      <c r="Q220" s="17" t="s">
        <v>11</v>
      </c>
      <c r="R220" s="308" t="s">
        <v>95</v>
      </c>
      <c r="W220" s="12" t="str">
        <f>_xlfn.IFNA(VLOOKUP(X220,Municipis!$A$2:$B$118,2,FALSE),"Pendent")</f>
        <v>Castellbell i el Vilar, Monistrol del Montserrat, Olesa de Montserrat, Esparreguera</v>
      </c>
      <c r="X220" s="12" t="str" cm="1">
        <f t="array" ref="X220">_xlfn.IFNA(_xlfn.IFS(R220&lt;&gt;0,R220,S220&lt;&gt;0,S220,U220&lt;&gt;0,U220,V220&lt;&gt;0,V220),"Pendent")</f>
        <v xml:space="preserve">ZPC LL-21 - Castellbell i el Vilar - CIP </v>
      </c>
      <c r="Y220" s="23" t="str" cm="1">
        <f t="array" ref="Y220">_xlfn.IFNA(_xlfn.IFS(R220&lt;&gt;0,R220,S220&lt;&gt;0,S220,U220&lt;&gt;0,U220,V220&lt;&gt;0,V220),"FALTAN DATOS DE ESCENARIO")</f>
        <v xml:space="preserve">ZPC LL-21 - Castellbell i el Vilar - CIP </v>
      </c>
      <c r="Z220" s="92" t="str">
        <f t="shared" si="18"/>
        <v>ZPC</v>
      </c>
      <c r="AA220" s="92" t="str">
        <f t="shared" si="19"/>
        <v>Taxa</v>
      </c>
    </row>
    <row r="221" spans="1:27" ht="15" customHeight="1" x14ac:dyDescent="0.3">
      <c r="A221" s="12">
        <v>549</v>
      </c>
      <c r="C221" s="49" t="s">
        <v>480</v>
      </c>
      <c r="D221" s="49" t="s">
        <v>1553</v>
      </c>
      <c r="E221" s="12" t="e" cm="1" vm="1">
        <f t="array" ref="E221">_xlfn.IFNA(_xlfn.IFS(X221&lt;&gt;"Pendent",SOCIETATS!$N$8),SOCIETATS!$N$9)</f>
        <v>#VALUE!</v>
      </c>
      <c r="F221" s="26" t="e" cm="1" vm="1">
        <f t="array" ref="F221">_xlfn.IFNA(_xlfn.IFS(G221&lt;&gt;G222,SOCIETATS!$N$8,J221&lt;&gt;J222,SOCIETATS!$N$8),SOCIETATS!$N$9)</f>
        <v>#VALUE!</v>
      </c>
      <c r="G221" s="23" t="str" cm="1">
        <f t="array" ref="G221">_xlfn.IFNA(_xlfn.IFS(R221&lt;&gt;0,R221,S221&lt;&gt;0,S221,U221&lt;&gt;0,U221,V221&lt;&gt;0,V221),"FALTAN DATOS DE ESCENARIO")</f>
        <v xml:space="preserve">ZPC EB-01 - Embassaments de Riba-roja i de Flix - CIP </v>
      </c>
      <c r="H221" s="255" t="s">
        <v>1545</v>
      </c>
      <c r="I221" s="255" t="s">
        <v>1562</v>
      </c>
      <c r="J221" s="21">
        <v>45261</v>
      </c>
      <c r="K221" s="104">
        <v>0.70833333333333304</v>
      </c>
      <c r="L221" s="21">
        <v>45263</v>
      </c>
      <c r="M221" s="104">
        <v>0.5</v>
      </c>
      <c r="N221" s="17" t="s">
        <v>1083</v>
      </c>
      <c r="O221" s="27" t="s">
        <v>8</v>
      </c>
      <c r="P221" s="17">
        <v>30</v>
      </c>
      <c r="Q221" s="17" t="s">
        <v>11</v>
      </c>
      <c r="R221" s="17" t="s">
        <v>72</v>
      </c>
      <c r="W221" s="12" t="str">
        <f>_xlfn.IFNA(VLOOKUP(X221,Municipis!$A$2:$B$118,2,FALSE),"Pendent")</f>
        <v>La Granja d'Escarp, La Pobla de Massaluca, Flix, Riba-roja d'Ebre</v>
      </c>
      <c r="X221" s="12" t="str" cm="1">
        <f t="array" ref="X221">_xlfn.IFNA(_xlfn.IFS(R221&lt;&gt;0,R221,S221&lt;&gt;0,S221,U221&lt;&gt;0,U221,V221&lt;&gt;0,V221),"Pendent")</f>
        <v xml:space="preserve">ZPC EB-01 - Embassaments de Riba-roja i de Flix - CIP </v>
      </c>
      <c r="Y221" s="23" t="str" cm="1">
        <f t="array" ref="Y221">_xlfn.IFNA(_xlfn.IFS(R221&lt;&gt;0,R221,S221&lt;&gt;0,S221,U221&lt;&gt;0,U221,V221&lt;&gt;0,V221),"FALTAN DATOS DE ESCENARIO")</f>
        <v xml:space="preserve">ZPC EB-01 - Embassaments de Riba-roja i de Flix - CIP </v>
      </c>
      <c r="Z221" s="92" t="str">
        <f t="shared" si="18"/>
        <v>ZPC</v>
      </c>
      <c r="AA221" s="92" t="str">
        <f t="shared" si="19"/>
        <v>Taxa</v>
      </c>
    </row>
    <row r="222" spans="1:27" ht="15" customHeight="1" x14ac:dyDescent="0.3">
      <c r="A222" s="12">
        <v>316</v>
      </c>
      <c r="C222" s="17" t="s">
        <v>442</v>
      </c>
      <c r="D222" s="16" t="s">
        <v>1598</v>
      </c>
      <c r="E222" s="12" t="e" cm="1" vm="1">
        <f t="array" ref="E222">_xlfn.IFNA(_xlfn.IFS(X222&lt;&gt;"Pendent",SOCIETATS!$N$8),SOCIETATS!$N$9)</f>
        <v>#VALUE!</v>
      </c>
      <c r="F222" s="26" t="e" cm="1" vm="1">
        <f t="array" ref="F222">_xlfn.IFNA(_xlfn.IFS(G222&lt;&gt;G223,SOCIETATS!$N$8,J222&lt;&gt;J223,SOCIETATS!$N$8),SOCIETATS!$N$9)</f>
        <v>#VALUE!</v>
      </c>
      <c r="G222" s="23" t="str" cm="1">
        <f t="array" ref="G222">_xlfn.IFNA(_xlfn.IFS(R222&lt;&gt;0,R222,S222&lt;&gt;0,S222,U222&lt;&gt;0,U222,V222&lt;&gt;0,V222),"FALTAN DATOS DE ESCENARIO")</f>
        <v xml:space="preserve">ZLLSM-EB-01 - l'Ebre </v>
      </c>
      <c r="H222" s="255" t="str">
        <f t="shared" ref="H222:H253" si="20">IF(L222&gt;J222,"SI","NO")</f>
        <v>NO</v>
      </c>
      <c r="I222" s="255" t="s">
        <v>1545</v>
      </c>
      <c r="J222" s="94">
        <v>45151</v>
      </c>
      <c r="K222" s="95">
        <v>0.375</v>
      </c>
      <c r="L222" s="94">
        <v>45151</v>
      </c>
      <c r="M222" s="95">
        <v>0.54166666666666696</v>
      </c>
      <c r="N222" s="27" t="s">
        <v>12</v>
      </c>
      <c r="O222" s="27" t="s">
        <v>16</v>
      </c>
      <c r="P222" s="27">
        <v>20</v>
      </c>
      <c r="Q222" s="27" t="s">
        <v>11</v>
      </c>
      <c r="R222" s="27"/>
      <c r="S222" s="27"/>
      <c r="T222" s="27"/>
      <c r="U222" s="27" t="s">
        <v>40</v>
      </c>
      <c r="W222" s="12" t="str">
        <f>_xlfn.IFNA(VLOOKUP(X222,Municipis!$A$2:$B$118,2,FALSE),"Pendent")</f>
        <v>Flix, Ascó, Móra d'Ebre, Tortosa, Amposta, Deltebre</v>
      </c>
      <c r="X222" s="12" t="str" cm="1">
        <f t="array" ref="X222">_xlfn.IFNA(_xlfn.IFS(R222&lt;&gt;0,R222,S222&lt;&gt;0,S222,U222&lt;&gt;0,U222,V222&lt;&gt;0,V222),"Pendent")</f>
        <v xml:space="preserve">ZLLSM-EB-01 - l'Ebre </v>
      </c>
    </row>
    <row r="223" spans="1:27" ht="15" customHeight="1" x14ac:dyDescent="0.3">
      <c r="A223" s="12">
        <v>61</v>
      </c>
      <c r="C223" s="17" t="s">
        <v>409</v>
      </c>
      <c r="D223" s="242" t="s">
        <v>1280</v>
      </c>
      <c r="E223" s="12" t="e" cm="1" vm="1">
        <f t="array" ref="E223">_xlfn.IFNA(_xlfn.IFS(X223&lt;&gt;"Pendent",SOCIETATS!$N$8),SOCIETATS!$N$9)</f>
        <v>#VALUE!</v>
      </c>
      <c r="F223" s="26" t="e" cm="1" vm="1">
        <f t="array" ref="F223">_xlfn.IFNA(_xlfn.IFS(G223&lt;&gt;G224,SOCIETATS!$N$8,J223&lt;&gt;J224,SOCIETATS!$N$8),SOCIETATS!$N$9)</f>
        <v>#VALUE!</v>
      </c>
      <c r="G223" s="23" t="str" cm="1">
        <f t="array" ref="G223">_xlfn.IFNA(_xlfn.IFS(R223&lt;&gt;0,R223,S223&lt;&gt;0,S223,U223&lt;&gt;0,U223,V223&lt;&gt;0,V223),"FALTAN DATOS DE ESCENARIO")</f>
        <v>Escenari de Foix</v>
      </c>
      <c r="H223" s="255" t="str">
        <f t="shared" si="20"/>
        <v>NO</v>
      </c>
      <c r="I223" s="255" t="s">
        <v>1545</v>
      </c>
      <c r="J223" s="243">
        <v>45046</v>
      </c>
      <c r="K223" s="118">
        <v>0.33333333333333331</v>
      </c>
      <c r="L223" s="243">
        <v>45046</v>
      </c>
      <c r="M223" s="118">
        <v>0.58333333333333337</v>
      </c>
      <c r="N223" s="17" t="s">
        <v>12</v>
      </c>
      <c r="O223" s="17" t="s">
        <v>8</v>
      </c>
      <c r="P223" s="17">
        <v>15</v>
      </c>
      <c r="Q223" s="17" t="s">
        <v>11</v>
      </c>
      <c r="U223" s="17" t="s">
        <v>29</v>
      </c>
      <c r="W223" s="12" t="s">
        <v>550</v>
      </c>
      <c r="X223" s="12" t="s">
        <v>29</v>
      </c>
    </row>
    <row r="224" spans="1:27" ht="15" customHeight="1" x14ac:dyDescent="0.3">
      <c r="A224" s="12">
        <v>95</v>
      </c>
      <c r="C224" s="17" t="s">
        <v>409</v>
      </c>
      <c r="D224" s="242" t="s">
        <v>1492</v>
      </c>
      <c r="E224" s="12" t="e" cm="1" vm="1">
        <f t="array" ref="E224">_xlfn.IFNA(_xlfn.IFS(X224&lt;&gt;"Pendent",SOCIETATS!$N$8),SOCIETATS!$N$9)</f>
        <v>#VALUE!</v>
      </c>
      <c r="F224" s="26" t="e" cm="1" vm="1">
        <f t="array" ref="F224">_xlfn.IFNA(_xlfn.IFS(G224&lt;&gt;G225,SOCIETATS!$N$8,J224&lt;&gt;J225,SOCIETATS!$N$8),SOCIETATS!$N$9)</f>
        <v>#VALUE!</v>
      </c>
      <c r="G224" s="23" t="str" cm="1">
        <f t="array" ref="G224">_xlfn.IFNA(_xlfn.IFS(R224&lt;&gt;0,R224,S224&lt;&gt;0,S224,U224&lt;&gt;0,U224,V224&lt;&gt;0,V224),"FALTAN DATOS DE ESCENARIO")</f>
        <v>ZPC LL-23 - Súria - CIP</v>
      </c>
      <c r="H224" s="255" t="str">
        <f t="shared" si="20"/>
        <v>NO</v>
      </c>
      <c r="I224" s="255" t="s">
        <v>1545</v>
      </c>
      <c r="J224" s="243">
        <v>45059</v>
      </c>
      <c r="K224" s="118">
        <v>0.33333333333333331</v>
      </c>
      <c r="L224" s="243">
        <v>45059</v>
      </c>
      <c r="M224" s="118">
        <v>0.58333333333333337</v>
      </c>
      <c r="N224" s="17" t="s">
        <v>12</v>
      </c>
      <c r="O224" s="17" t="s">
        <v>8</v>
      </c>
      <c r="P224" s="17">
        <v>15</v>
      </c>
      <c r="Q224" s="17" t="s">
        <v>11</v>
      </c>
      <c r="R224" s="17" t="s">
        <v>1493</v>
      </c>
      <c r="W224" s="12" t="s">
        <v>620</v>
      </c>
      <c r="X224" s="12" t="s">
        <v>1493</v>
      </c>
    </row>
    <row r="225" spans="1:27" ht="15" customHeight="1" x14ac:dyDescent="0.3">
      <c r="A225" s="12">
        <v>134</v>
      </c>
      <c r="C225" s="17" t="s">
        <v>409</v>
      </c>
      <c r="D225" s="242" t="s">
        <v>1280</v>
      </c>
      <c r="E225" s="12" t="e" cm="1" vm="1">
        <f t="array" ref="E225">_xlfn.IFNA(_xlfn.IFS(X225&lt;&gt;"Pendent",SOCIETATS!$N$8),SOCIETATS!$N$9)</f>
        <v>#VALUE!</v>
      </c>
      <c r="F225" s="26" t="e" cm="1" vm="1">
        <f t="array" ref="F225">_xlfn.IFNA(_xlfn.IFS(G225&lt;&gt;G226,SOCIETATS!$N$8,J225&lt;&gt;J226,SOCIETATS!$N$8),SOCIETATS!$N$9)</f>
        <v>#VALUE!</v>
      </c>
      <c r="G225" s="23" t="str" cm="1">
        <f t="array" ref="G225">_xlfn.IFNA(_xlfn.IFS(R225&lt;&gt;0,R225,S225&lt;&gt;0,S225,U225&lt;&gt;0,U225,V225&lt;&gt;0,V225),"FALTAN DATOS DE ESCENARIO")</f>
        <v>Escenari de Foix</v>
      </c>
      <c r="H225" s="255" t="str">
        <f t="shared" si="20"/>
        <v>NO</v>
      </c>
      <c r="I225" s="255" t="s">
        <v>1545</v>
      </c>
      <c r="J225" s="243">
        <v>45074</v>
      </c>
      <c r="K225" s="118">
        <v>0.33333333333333331</v>
      </c>
      <c r="L225" s="243">
        <v>45074</v>
      </c>
      <c r="M225" s="118">
        <v>0.58333333333333337</v>
      </c>
      <c r="N225" s="17" t="s">
        <v>12</v>
      </c>
      <c r="O225" s="17" t="s">
        <v>8</v>
      </c>
      <c r="P225" s="17">
        <v>15</v>
      </c>
      <c r="Q225" s="17" t="s">
        <v>11</v>
      </c>
      <c r="U225" s="17" t="s">
        <v>29</v>
      </c>
      <c r="W225" s="12" t="s">
        <v>550</v>
      </c>
      <c r="X225" s="12" t="s">
        <v>29</v>
      </c>
    </row>
    <row r="226" spans="1:27" ht="15" customHeight="1" x14ac:dyDescent="0.3">
      <c r="A226" s="12">
        <v>178</v>
      </c>
      <c r="C226" s="17" t="s">
        <v>409</v>
      </c>
      <c r="D226" s="242" t="s">
        <v>1280</v>
      </c>
      <c r="E226" s="12" t="e" cm="1" vm="1">
        <f t="array" ref="E226">_xlfn.IFNA(_xlfn.IFS(X226&lt;&gt;"Pendent",SOCIETATS!$N$8),SOCIETATS!$N$9)</f>
        <v>#VALUE!</v>
      </c>
      <c r="F226" s="26" t="e" cm="1" vm="1">
        <f t="array" ref="F226">_xlfn.IFNA(_xlfn.IFS(G226&lt;&gt;G227,SOCIETATS!$N$8,J226&lt;&gt;J227,SOCIETATS!$N$8),SOCIETATS!$N$9)</f>
        <v>#VALUE!</v>
      </c>
      <c r="G226" s="23" t="str" cm="1">
        <f t="array" ref="G226">_xlfn.IFNA(_xlfn.IFS(R226&lt;&gt;0,R226,S226&lt;&gt;0,S226,U226&lt;&gt;0,U226,V226&lt;&gt;0,V226),"FALTAN DATOS DE ESCENARIO")</f>
        <v>ZPC LL-23 - Súria - CIP</v>
      </c>
      <c r="H226" s="255" t="str">
        <f t="shared" si="20"/>
        <v>NO</v>
      </c>
      <c r="I226" s="255" t="s">
        <v>1545</v>
      </c>
      <c r="J226" s="243">
        <v>45088</v>
      </c>
      <c r="K226" s="118">
        <v>0.33333333333333331</v>
      </c>
      <c r="L226" s="243">
        <v>45088</v>
      </c>
      <c r="M226" s="118">
        <v>0.58333333333333337</v>
      </c>
      <c r="N226" s="17" t="s">
        <v>12</v>
      </c>
      <c r="O226" s="17" t="s">
        <v>8</v>
      </c>
      <c r="P226" s="17">
        <v>15</v>
      </c>
      <c r="Q226" s="17" t="s">
        <v>11</v>
      </c>
      <c r="R226" s="17" t="s">
        <v>1493</v>
      </c>
      <c r="W226" s="12" t="s">
        <v>620</v>
      </c>
      <c r="X226" s="12" t="s">
        <v>1493</v>
      </c>
    </row>
    <row r="227" spans="1:27" ht="15" customHeight="1" x14ac:dyDescent="0.3">
      <c r="A227" s="12">
        <v>199</v>
      </c>
      <c r="C227" s="17" t="s">
        <v>409</v>
      </c>
      <c r="D227" s="242" t="s">
        <v>1280</v>
      </c>
      <c r="E227" s="12" t="e" cm="1" vm="1">
        <f t="array" ref="E227">_xlfn.IFNA(_xlfn.IFS(X227&lt;&gt;"Pendent",SOCIETATS!$N$8),SOCIETATS!$N$9)</f>
        <v>#VALUE!</v>
      </c>
      <c r="F227" s="26" t="e" cm="1" vm="1">
        <f t="array" ref="F227">_xlfn.IFNA(_xlfn.IFS(G227&lt;&gt;G228,SOCIETATS!$N$8,J227&lt;&gt;J228,SOCIETATS!$N$8),SOCIETATS!$N$9)</f>
        <v>#VALUE!</v>
      </c>
      <c r="G227" s="23" t="str" cm="1">
        <f t="array" ref="G227">_xlfn.IFNA(_xlfn.IFS(R227&lt;&gt;0,R227,S227&lt;&gt;0,S227,U227&lt;&gt;0,U227,V227&lt;&gt;0,V227),"FALTAN DATOS DE ESCENARIO")</f>
        <v>ZPC SE-07 - Embassament d'Oliana - CIP</v>
      </c>
      <c r="H227" s="255" t="str">
        <f t="shared" si="20"/>
        <v>NO</v>
      </c>
      <c r="I227" s="255" t="s">
        <v>1545</v>
      </c>
      <c r="J227" s="243">
        <v>45095</v>
      </c>
      <c r="K227" s="118">
        <v>0.33333333333333331</v>
      </c>
      <c r="L227" s="243">
        <v>45095</v>
      </c>
      <c r="M227" s="118">
        <v>0.58333333333333337</v>
      </c>
      <c r="N227" s="17" t="s">
        <v>12</v>
      </c>
      <c r="O227" s="17" t="s">
        <v>8</v>
      </c>
      <c r="P227" s="17">
        <v>15</v>
      </c>
      <c r="Q227" s="17" t="s">
        <v>11</v>
      </c>
      <c r="R227" s="17" t="s">
        <v>117</v>
      </c>
      <c r="W227" s="12" t="s">
        <v>635</v>
      </c>
      <c r="X227" s="12" t="s">
        <v>117</v>
      </c>
    </row>
    <row r="228" spans="1:27" ht="15" customHeight="1" x14ac:dyDescent="0.3">
      <c r="A228" s="12">
        <v>227</v>
      </c>
      <c r="C228" s="17" t="s">
        <v>409</v>
      </c>
      <c r="D228" s="242" t="s">
        <v>1280</v>
      </c>
      <c r="E228" s="12" t="e" cm="1" vm="1">
        <f t="array" ref="E228">_xlfn.IFNA(_xlfn.IFS(X228&lt;&gt;"Pendent",SOCIETATS!$N$8),SOCIETATS!$N$9)</f>
        <v>#VALUE!</v>
      </c>
      <c r="F228" s="26" t="e" cm="1" vm="1">
        <f t="array" ref="F228">_xlfn.IFNA(_xlfn.IFS(G228&lt;&gt;G229,SOCIETATS!$N$8,J228&lt;&gt;J229,SOCIETATS!$N$8),SOCIETATS!$N$9)</f>
        <v>#VALUE!</v>
      </c>
      <c r="G228" s="23" t="str" cm="1">
        <f t="array" ref="G228">_xlfn.IFNA(_xlfn.IFS(R228&lt;&gt;0,R228,S228&lt;&gt;0,S228,U228&lt;&gt;0,U228,V228&lt;&gt;0,V228),"FALTAN DATOS DE ESCENARIO")</f>
        <v>ZPC LL-23 - Súria - CIP</v>
      </c>
      <c r="H228" s="255" t="str">
        <f t="shared" si="20"/>
        <v>NO</v>
      </c>
      <c r="I228" s="255" t="s">
        <v>1545</v>
      </c>
      <c r="J228" s="243">
        <v>45109</v>
      </c>
      <c r="K228" s="118">
        <v>0.33333333333333331</v>
      </c>
      <c r="L228" s="243">
        <v>45109</v>
      </c>
      <c r="M228" s="118">
        <v>0.58333333333333337</v>
      </c>
      <c r="N228" s="17" t="s">
        <v>12</v>
      </c>
      <c r="O228" s="17" t="s">
        <v>8</v>
      </c>
      <c r="P228" s="17">
        <v>15</v>
      </c>
      <c r="Q228" s="17" t="s">
        <v>11</v>
      </c>
      <c r="R228" s="17" t="s">
        <v>1493</v>
      </c>
      <c r="W228" s="12" t="s">
        <v>620</v>
      </c>
      <c r="X228" s="12" t="s">
        <v>1493</v>
      </c>
    </row>
    <row r="229" spans="1:27" ht="15" customHeight="1" x14ac:dyDescent="0.3">
      <c r="A229" s="12">
        <v>269</v>
      </c>
      <c r="C229" s="17" t="s">
        <v>409</v>
      </c>
      <c r="D229" s="242" t="s">
        <v>1280</v>
      </c>
      <c r="E229" s="12" t="e" cm="1" vm="1">
        <f t="array" ref="E229">_xlfn.IFNA(_xlfn.IFS(X229&lt;&gt;"Pendent",SOCIETATS!$N$8),SOCIETATS!$N$9)</f>
        <v>#VALUE!</v>
      </c>
      <c r="F229" s="26" t="e" cm="1" vm="1">
        <f t="array" ref="F229">_xlfn.IFNA(_xlfn.IFS(G229&lt;&gt;G230,SOCIETATS!$N$8,J229&lt;&gt;J230,SOCIETATS!$N$8),SOCIETATS!$N$9)</f>
        <v>#VALUE!</v>
      </c>
      <c r="G229" s="23" t="str" cm="1">
        <f t="array" ref="G229">_xlfn.IFNA(_xlfn.IFS(R229&lt;&gt;0,R229,S229&lt;&gt;0,S229,U229&lt;&gt;0,U229,V229&lt;&gt;0,V229),"FALTAN DATOS DE ESCENARIO")</f>
        <v>ZPC SE-07 - Embassament d'Oliana - CIP</v>
      </c>
      <c r="H229" s="255" t="str">
        <f t="shared" si="20"/>
        <v>NO</v>
      </c>
      <c r="I229" s="255" t="s">
        <v>1545</v>
      </c>
      <c r="J229" s="243">
        <v>45123</v>
      </c>
      <c r="K229" s="118">
        <v>0.33333333333333331</v>
      </c>
      <c r="L229" s="243">
        <v>45123</v>
      </c>
      <c r="M229" s="118">
        <v>0.58333333333333337</v>
      </c>
      <c r="N229" s="17" t="s">
        <v>12</v>
      </c>
      <c r="O229" s="17" t="s">
        <v>8</v>
      </c>
      <c r="P229" s="17">
        <v>15</v>
      </c>
      <c r="Q229" s="17" t="s">
        <v>11</v>
      </c>
      <c r="R229" s="17" t="s">
        <v>117</v>
      </c>
      <c r="W229" s="12" t="s">
        <v>635</v>
      </c>
      <c r="X229" s="12" t="s">
        <v>117</v>
      </c>
    </row>
    <row r="230" spans="1:27" ht="15" customHeight="1" x14ac:dyDescent="0.3">
      <c r="A230" s="12">
        <v>347</v>
      </c>
      <c r="C230" s="17" t="s">
        <v>409</v>
      </c>
      <c r="D230" s="242" t="s">
        <v>1280</v>
      </c>
      <c r="E230" s="12" t="e" cm="1" vm="1">
        <f t="array" ref="E230">_xlfn.IFNA(_xlfn.IFS(X230&lt;&gt;"Pendent",SOCIETATS!$N$8),SOCIETATS!$N$9)</f>
        <v>#VALUE!</v>
      </c>
      <c r="F230" s="238" t="e" cm="1" vm="1">
        <f t="array" ref="F230">_xlfn.IFNA(_xlfn.IFS(G230&lt;&gt;G231,SOCIETATS!$N$8,J230&lt;&gt;J231,SOCIETATS!$N$8),SOCIETATS!$N$9)</f>
        <v>#VALUE!</v>
      </c>
      <c r="G230" s="23" t="str" cm="1">
        <f t="array" ref="G230">_xlfn.IFNA(_xlfn.IFS(R230&lt;&gt;0,R230,S230&lt;&gt;0,S230,U230&lt;&gt;0,U230,V230&lt;&gt;0,V230),"FALTAN DATOS DE ESCENARIO")</f>
        <v>ZPC LL-18 - Sant Joan de Vilatorrada - Callús - CIP</v>
      </c>
      <c r="H230" s="255" t="str">
        <f t="shared" si="20"/>
        <v>NO</v>
      </c>
      <c r="I230" s="255" t="s">
        <v>1545</v>
      </c>
      <c r="J230" s="243">
        <v>45172</v>
      </c>
      <c r="K230" s="118">
        <v>0.33333333333333331</v>
      </c>
      <c r="L230" s="243">
        <v>45172</v>
      </c>
      <c r="M230" s="118">
        <v>0.58333333333333337</v>
      </c>
      <c r="N230" s="17" t="s">
        <v>12</v>
      </c>
      <c r="O230" s="17" t="s">
        <v>8</v>
      </c>
      <c r="P230" s="17">
        <v>15</v>
      </c>
      <c r="Q230" s="17" t="s">
        <v>11</v>
      </c>
      <c r="R230" s="17" t="s">
        <v>1494</v>
      </c>
      <c r="W230" s="92" t="s">
        <v>613</v>
      </c>
      <c r="X230" s="12" t="s">
        <v>1494</v>
      </c>
    </row>
    <row r="231" spans="1:27" ht="15" customHeight="1" x14ac:dyDescent="0.3">
      <c r="A231" s="12">
        <v>396</v>
      </c>
      <c r="C231" s="17" t="s">
        <v>409</v>
      </c>
      <c r="D231" s="242" t="s">
        <v>1280</v>
      </c>
      <c r="E231" s="12" t="e" cm="1" vm="1">
        <f t="array" ref="E231">_xlfn.IFNA(_xlfn.IFS(X231&lt;&gt;"Pendent",SOCIETATS!$N$8),SOCIETATS!$N$9)</f>
        <v>#VALUE!</v>
      </c>
      <c r="F231" s="26" t="e" cm="1" vm="1">
        <f t="array" ref="F231">_xlfn.IFNA(_xlfn.IFS(G231&lt;&gt;G232,SOCIETATS!$N$8,J231&lt;&gt;J232,SOCIETATS!$N$8),SOCIETATS!$N$9)</f>
        <v>#VALUE!</v>
      </c>
      <c r="G231" s="23" t="str" cm="1">
        <f t="array" ref="G231">_xlfn.IFNA(_xlfn.IFS(R231&lt;&gt;0,R231,S231&lt;&gt;0,S231,U231&lt;&gt;0,U231,V231&lt;&gt;0,V231),"FALTAN DATOS DE ESCENARIO")</f>
        <v>ZPC LL-23 - Súria - CIP</v>
      </c>
      <c r="H231" s="255" t="str">
        <f t="shared" si="20"/>
        <v>NO</v>
      </c>
      <c r="I231" s="255" t="s">
        <v>1545</v>
      </c>
      <c r="J231" s="243">
        <v>45186</v>
      </c>
      <c r="K231" s="118">
        <v>0.33333333333333331</v>
      </c>
      <c r="L231" s="243">
        <v>45186</v>
      </c>
      <c r="M231" s="118">
        <v>0.58333333333333337</v>
      </c>
      <c r="N231" s="17" t="s">
        <v>12</v>
      </c>
      <c r="O231" s="17" t="s">
        <v>10</v>
      </c>
      <c r="P231" s="17">
        <v>20</v>
      </c>
      <c r="Q231" s="17" t="s">
        <v>11</v>
      </c>
      <c r="R231" s="17" t="s">
        <v>1493</v>
      </c>
      <c r="W231" s="12" t="s">
        <v>620</v>
      </c>
      <c r="X231" s="12" t="s">
        <v>1493</v>
      </c>
    </row>
    <row r="232" spans="1:27" ht="15" customHeight="1" x14ac:dyDescent="0.3">
      <c r="A232" s="12">
        <v>18</v>
      </c>
      <c r="C232" s="29" t="s">
        <v>464</v>
      </c>
      <c r="D232" s="49" t="s">
        <v>1039</v>
      </c>
      <c r="E232" s="12" t="e" cm="1" vm="1">
        <f t="array" ref="E232">_xlfn.IFNA(_xlfn.IFS(W232&lt;&gt;"Pendent",SOCIETATS!$N$8,X232&lt;&gt;"Pendent",SOCIETATS!$N$8),SOCIETATS!$N$9)</f>
        <v>#VALUE!</v>
      </c>
      <c r="F232" s="26" t="e" cm="1" vm="1">
        <f t="array" ref="F232">_xlfn.IFNA(_xlfn.IFS(G232&lt;&gt;G233,SOCIETATS!$N$8,J232&lt;&gt;J233,SOCIETATS!$N$8),SOCIETATS!$N$9)</f>
        <v>#VALUE!</v>
      </c>
      <c r="G232" s="23" t="str" cm="1">
        <f t="array" ref="G232">_xlfn.IFNA(_xlfn.IFS(R232&lt;&gt;0,R232,S232&lt;&gt;0,S232,U232&lt;&gt;0,U232,V232&lt;&gt;0,V232),"FALTAN DATOS DE ESCENARIO")</f>
        <v xml:space="preserve">ZPC LL-24 - Olesa i Esparreguera - CIP </v>
      </c>
      <c r="H232" s="255" t="str">
        <f t="shared" si="20"/>
        <v>NO</v>
      </c>
      <c r="I232" s="255" t="s">
        <v>1545</v>
      </c>
      <c r="J232" s="234">
        <v>45025</v>
      </c>
      <c r="K232" s="104">
        <v>0.29166666666666669</v>
      </c>
      <c r="L232" s="234">
        <v>45025</v>
      </c>
      <c r="M232" s="104">
        <v>0.58333333333333304</v>
      </c>
      <c r="N232" s="17" t="s">
        <v>12</v>
      </c>
      <c r="O232" s="17" t="s">
        <v>8</v>
      </c>
      <c r="P232" s="17">
        <v>30</v>
      </c>
      <c r="Q232" s="17" t="s">
        <v>11</v>
      </c>
      <c r="R232" s="17" t="s">
        <v>100</v>
      </c>
      <c r="W232" s="12" t="str">
        <f>_xlfn.IFNA(VLOOKUP(X232,Municipis!$A$2:$B$118,2,FALSE),"Pendent")</f>
        <v>Navàs. Pinós, Cardona</v>
      </c>
      <c r="X232" s="12" t="str" cm="1">
        <f t="array" ref="X232">_xlfn.IFNA(_xlfn.IFS(R232&lt;&gt;0,R232,S232&lt;&gt;0,S232,U232&lt;&gt;0,U232,V232&lt;&gt;0,V232),"Pendent")</f>
        <v xml:space="preserve">ZPC LL-24 - Olesa i Esparreguera - CIP </v>
      </c>
      <c r="Y232" s="23" t="str" cm="1">
        <f t="array" ref="Y232">_xlfn.IFNA(_xlfn.IFS(R232&lt;&gt;0,R232,S232&lt;&gt;0,S232,U232&lt;&gt;0,U232,V232&lt;&gt;0,V232),"FALTAN DATOS DE ESCENARIO")</f>
        <v xml:space="preserve">ZPC LL-24 - Olesa i Esparreguera - CIP </v>
      </c>
      <c r="Z232" s="92" t="str">
        <f t="shared" ref="Z232:Z276" si="21">IF(IFERROR(FIND("ZPC",X232)&gt;=1,0),"ZPC","ZLLSM")</f>
        <v>ZPC</v>
      </c>
      <c r="AA232" s="92" t="str">
        <f t="shared" ref="AA232:AA276" si="22">+IF(OR(U232="Festa Major",U232="Menors d'edat",U232="Federació",Z232="ZLLSM"),"Exempt","Taxa")</f>
        <v>Taxa</v>
      </c>
    </row>
    <row r="233" spans="1:27" ht="14.25" customHeight="1" x14ac:dyDescent="0.3">
      <c r="A233" s="12">
        <v>52</v>
      </c>
      <c r="C233" s="29" t="s">
        <v>464</v>
      </c>
      <c r="D233" s="49" t="s">
        <v>1040</v>
      </c>
      <c r="E233" s="12" t="e" cm="1" vm="1">
        <f t="array" ref="E233">_xlfn.IFNA(_xlfn.IFS(W233&lt;&gt;"Pendent",SOCIETATS!$N$8,X233&lt;&gt;"Pendent",SOCIETATS!$N$8),SOCIETATS!$N$9)</f>
        <v>#VALUE!</v>
      </c>
      <c r="F233" s="26" t="e" cm="1" vm="1">
        <f t="array" ref="F233">_xlfn.IFNA(_xlfn.IFS(G233&lt;&gt;G234,SOCIETATS!$N$8,J233&lt;&gt;J234,SOCIETATS!$N$8),SOCIETATS!$N$9)</f>
        <v>#VALUE!</v>
      </c>
      <c r="G233" s="23" t="str" cm="1">
        <f t="array" ref="G233">_xlfn.IFNA(_xlfn.IFS(R233&lt;&gt;0,R233,S233&lt;&gt;0,S233,U233&lt;&gt;0,U233,V233&lt;&gt;0,V233),"FALTAN DATOS DE ESCENARIO")</f>
        <v xml:space="preserve">ZPC LL-24 - Olesa i Esparreguera - CIP </v>
      </c>
      <c r="H233" s="255" t="str">
        <f t="shared" si="20"/>
        <v>NO</v>
      </c>
      <c r="I233" s="255" t="s">
        <v>1545</v>
      </c>
      <c r="J233" s="234">
        <v>45039</v>
      </c>
      <c r="K233" s="104">
        <v>0.29166666666666669</v>
      </c>
      <c r="L233" s="234">
        <v>45039</v>
      </c>
      <c r="M233" s="104">
        <v>0.58333333333333304</v>
      </c>
      <c r="N233" s="17" t="s">
        <v>12</v>
      </c>
      <c r="O233" s="17" t="s">
        <v>8</v>
      </c>
      <c r="P233" s="17">
        <v>15</v>
      </c>
      <c r="Q233" s="17" t="s">
        <v>11</v>
      </c>
      <c r="R233" s="17" t="s">
        <v>100</v>
      </c>
      <c r="W233" s="12" t="str">
        <f>_xlfn.IFNA(VLOOKUP(X233,Municipis!$A$2:$B$118,2,FALSE),"Pendent")</f>
        <v>Navàs. Pinós, Cardona</v>
      </c>
      <c r="X233" s="12" t="str" cm="1">
        <f t="array" ref="X233">_xlfn.IFNA(_xlfn.IFS(R233&lt;&gt;0,R233,S233&lt;&gt;0,S233,U233&lt;&gt;0,U233,V233&lt;&gt;0,V233),"Pendent")</f>
        <v xml:space="preserve">ZPC LL-24 - Olesa i Esparreguera - CIP </v>
      </c>
      <c r="Y233" s="23" t="str" cm="1">
        <f t="array" ref="Y233">_xlfn.IFNA(_xlfn.IFS(R233&lt;&gt;0,R233,S233&lt;&gt;0,S233,U233&lt;&gt;0,U233,V233&lt;&gt;0,V233),"FALTAN DATOS DE ESCENARIO")</f>
        <v xml:space="preserve">ZPC LL-24 - Olesa i Esparreguera - CIP </v>
      </c>
      <c r="Z233" s="92" t="str">
        <f t="shared" si="21"/>
        <v>ZPC</v>
      </c>
      <c r="AA233" s="92" t="str">
        <f t="shared" si="22"/>
        <v>Taxa</v>
      </c>
    </row>
    <row r="234" spans="1:27" ht="15" customHeight="1" x14ac:dyDescent="0.3">
      <c r="A234" s="12">
        <v>85</v>
      </c>
      <c r="C234" s="29" t="s">
        <v>464</v>
      </c>
      <c r="D234" s="49" t="s">
        <v>1041</v>
      </c>
      <c r="E234" s="12" t="e" cm="1" vm="1">
        <f t="array" ref="E234">_xlfn.IFNA(_xlfn.IFS(W234&lt;&gt;"Pendent",SOCIETATS!$N$8,X234&lt;&gt;"Pendent",SOCIETATS!$N$8),SOCIETATS!$N$9)</f>
        <v>#VALUE!</v>
      </c>
      <c r="F234" s="26" t="e" cm="1" vm="1">
        <f t="array" ref="F234">_xlfn.IFNA(_xlfn.IFS(G234&lt;&gt;G235,SOCIETATS!$N$8,J234&lt;&gt;J235,SOCIETATS!$N$8),SOCIETATS!$N$9)</f>
        <v>#VALUE!</v>
      </c>
      <c r="G234" s="23" t="str" cm="1">
        <f t="array" ref="G234">_xlfn.IFNA(_xlfn.IFS(R234&lt;&gt;0,R234,S234&lt;&gt;0,S234,U234&lt;&gt;0,U234,V234&lt;&gt;0,V234),"FALTAN DATOS DE ESCENARIO")</f>
        <v xml:space="preserve">ZPC LL-24 - Olesa i Esparreguera - CIP </v>
      </c>
      <c r="H234" s="255" t="str">
        <f t="shared" si="20"/>
        <v>NO</v>
      </c>
      <c r="I234" s="255" t="s">
        <v>1545</v>
      </c>
      <c r="J234" s="234">
        <v>45053</v>
      </c>
      <c r="K234" s="104">
        <v>0.29166666666666669</v>
      </c>
      <c r="L234" s="234">
        <v>45053</v>
      </c>
      <c r="M234" s="104">
        <v>0.58333333333333304</v>
      </c>
      <c r="N234" s="17" t="s">
        <v>12</v>
      </c>
      <c r="O234" s="17" t="s">
        <v>8</v>
      </c>
      <c r="P234" s="17">
        <v>15</v>
      </c>
      <c r="Q234" s="17" t="s">
        <v>11</v>
      </c>
      <c r="R234" s="17" t="s">
        <v>100</v>
      </c>
      <c r="W234" s="12" t="str">
        <f>_xlfn.IFNA(VLOOKUP(X234,Municipis!$A$2:$B$118,2,FALSE),"Pendent")</f>
        <v>Navàs. Pinós, Cardona</v>
      </c>
      <c r="X234" s="12" t="str" cm="1">
        <f t="array" ref="X234">_xlfn.IFNA(_xlfn.IFS(R234&lt;&gt;0,R234,S234&lt;&gt;0,S234,U234&lt;&gt;0,U234,V234&lt;&gt;0,V234),"Pendent")</f>
        <v xml:space="preserve">ZPC LL-24 - Olesa i Esparreguera - CIP </v>
      </c>
      <c r="Y234" s="23" t="str" cm="1">
        <f t="array" ref="Y234">_xlfn.IFNA(_xlfn.IFS(R234&lt;&gt;0,R234,S234&lt;&gt;0,S234,U234&lt;&gt;0,U234,V234&lt;&gt;0,V234),"FALTAN DATOS DE ESCENARIO")</f>
        <v xml:space="preserve">ZPC LL-24 - Olesa i Esparreguera - CIP </v>
      </c>
      <c r="Z234" s="92" t="str">
        <f t="shared" si="21"/>
        <v>ZPC</v>
      </c>
      <c r="AA234" s="92" t="str">
        <f t="shared" si="22"/>
        <v>Taxa</v>
      </c>
    </row>
    <row r="235" spans="1:27" ht="15" customHeight="1" x14ac:dyDescent="0.3">
      <c r="A235" s="12">
        <v>121</v>
      </c>
      <c r="C235" s="29" t="s">
        <v>464</v>
      </c>
      <c r="D235" s="49" t="s">
        <v>1042</v>
      </c>
      <c r="E235" s="12" t="e" cm="1" vm="1">
        <f t="array" ref="E235">_xlfn.IFNA(_xlfn.IFS(W235&lt;&gt;"Pendent",SOCIETATS!$N$8,X235&lt;&gt;"Pendent",SOCIETATS!$N$8),SOCIETATS!$N$9)</f>
        <v>#VALUE!</v>
      </c>
      <c r="F235" s="26" t="e" cm="1" vm="1">
        <f t="array" ref="F235">_xlfn.IFNA(_xlfn.IFS(G235&lt;&gt;G236,SOCIETATS!$N$8,J235&lt;&gt;J236,SOCIETATS!$N$8),SOCIETATS!$N$9)</f>
        <v>#VALUE!</v>
      </c>
      <c r="G235" s="23" t="str" cm="1">
        <f t="array" ref="G235">_xlfn.IFNA(_xlfn.IFS(R235&lt;&gt;0,R235,S235&lt;&gt;0,S235,U235&lt;&gt;0,U235,V235&lt;&gt;0,V235),"FALTAN DATOS DE ESCENARIO")</f>
        <v xml:space="preserve">ZPC LL-24 - Olesa i Esparreguera - CIP </v>
      </c>
      <c r="H235" s="255" t="str">
        <f t="shared" si="20"/>
        <v>NO</v>
      </c>
      <c r="I235" s="255" t="s">
        <v>1545</v>
      </c>
      <c r="J235" s="234">
        <v>45067</v>
      </c>
      <c r="K235" s="104">
        <v>0.29166666666666669</v>
      </c>
      <c r="L235" s="234">
        <v>45067</v>
      </c>
      <c r="M235" s="104">
        <v>0.58333333333333304</v>
      </c>
      <c r="N235" s="17" t="s">
        <v>12</v>
      </c>
      <c r="O235" s="17" t="s">
        <v>8</v>
      </c>
      <c r="P235" s="17">
        <v>15</v>
      </c>
      <c r="Q235" s="17" t="s">
        <v>11</v>
      </c>
      <c r="R235" s="17" t="s">
        <v>100</v>
      </c>
      <c r="W235" s="12" t="str">
        <f>_xlfn.IFNA(VLOOKUP(X235,Municipis!$A$2:$B$118,2,FALSE),"Pendent")</f>
        <v>Navàs. Pinós, Cardona</v>
      </c>
      <c r="X235" s="12" t="str" cm="1">
        <f t="array" ref="X235">_xlfn.IFNA(_xlfn.IFS(R235&lt;&gt;0,R235,S235&lt;&gt;0,S235,U235&lt;&gt;0,U235,V235&lt;&gt;0,V235),"Pendent")</f>
        <v xml:space="preserve">ZPC LL-24 - Olesa i Esparreguera - CIP </v>
      </c>
      <c r="Y235" s="23" t="str" cm="1">
        <f t="array" ref="Y235">_xlfn.IFNA(_xlfn.IFS(R235&lt;&gt;0,R235,S235&lt;&gt;0,S235,U235&lt;&gt;0,U235,V235&lt;&gt;0,V235),"FALTAN DATOS DE ESCENARIO")</f>
        <v xml:space="preserve">ZPC LL-24 - Olesa i Esparreguera - CIP </v>
      </c>
      <c r="Z235" s="92" t="str">
        <f t="shared" si="21"/>
        <v>ZPC</v>
      </c>
      <c r="AA235" s="92" t="str">
        <f t="shared" si="22"/>
        <v>Taxa</v>
      </c>
    </row>
    <row r="236" spans="1:27" ht="16.5" customHeight="1" x14ac:dyDescent="0.3">
      <c r="A236" s="12">
        <v>160</v>
      </c>
      <c r="C236" s="29" t="s">
        <v>464</v>
      </c>
      <c r="D236" s="49" t="s">
        <v>1043</v>
      </c>
      <c r="E236" s="12" t="e" cm="1" vm="1">
        <f t="array" ref="E236">_xlfn.IFNA(_xlfn.IFS(X236&lt;&gt;"Pendent",SOCIETATS!$N$8),SOCIETATS!$N$9)</f>
        <v>#VALUE!</v>
      </c>
      <c r="F236" s="26" t="e" cm="1" vm="1">
        <f t="array" ref="F236">_xlfn.IFNA(_xlfn.IFS(G236&lt;&gt;G237,SOCIETATS!$N$8,J236&lt;&gt;J237,SOCIETATS!$N$8),SOCIETATS!$N$9)</f>
        <v>#VALUE!</v>
      </c>
      <c r="G236" s="23" t="str" cm="1">
        <f t="array" ref="G236">_xlfn.IFNA(_xlfn.IFS(R236&lt;&gt;0,R236,S236&lt;&gt;0,S236,U236&lt;&gt;0,U236,V236&lt;&gt;0,V236),"FALTAN DATOS DE ESCENARIO")</f>
        <v xml:space="preserve">ZPC LL-24 - Olesa i Esparreguera - CIP </v>
      </c>
      <c r="H236" s="255" t="str">
        <f t="shared" si="20"/>
        <v>NO</v>
      </c>
      <c r="I236" s="255" t="s">
        <v>1545</v>
      </c>
      <c r="J236" s="234">
        <v>45081</v>
      </c>
      <c r="K236" s="104">
        <v>0.29166666666666669</v>
      </c>
      <c r="L236" s="234">
        <v>45081</v>
      </c>
      <c r="M236" s="104">
        <v>0.58333333333333304</v>
      </c>
      <c r="N236" s="17" t="s">
        <v>12</v>
      </c>
      <c r="O236" s="17" t="s">
        <v>8</v>
      </c>
      <c r="P236" s="17">
        <v>15</v>
      </c>
      <c r="Q236" s="17" t="s">
        <v>11</v>
      </c>
      <c r="R236" s="17" t="s">
        <v>100</v>
      </c>
      <c r="W236" s="12" t="str">
        <f>_xlfn.IFNA(VLOOKUP(X236,Municipis!$A$2:$B$118,2,FALSE),"Pendent")</f>
        <v>Navàs. Pinós, Cardona</v>
      </c>
      <c r="X236" s="12" t="str" cm="1">
        <f t="array" ref="X236">_xlfn.IFNA(_xlfn.IFS(R236&lt;&gt;0,R236,S236&lt;&gt;0,S236,U236&lt;&gt;0,U236,V236&lt;&gt;0,V236),"Pendent")</f>
        <v xml:space="preserve">ZPC LL-24 - Olesa i Esparreguera - CIP </v>
      </c>
      <c r="Y236" s="23" t="str" cm="1">
        <f t="array" ref="Y236">_xlfn.IFNA(_xlfn.IFS(R236&lt;&gt;0,R236,S236&lt;&gt;0,S236,U236&lt;&gt;0,U236,V236&lt;&gt;0,V236),"FALTAN DATOS DE ESCENARIO")</f>
        <v xml:space="preserve">ZPC LL-24 - Olesa i Esparreguera - CIP </v>
      </c>
      <c r="Z236" s="92" t="str">
        <f t="shared" si="21"/>
        <v>ZPC</v>
      </c>
      <c r="AA236" s="92" t="str">
        <f t="shared" si="22"/>
        <v>Taxa</v>
      </c>
    </row>
    <row r="237" spans="1:27" ht="15" customHeight="1" x14ac:dyDescent="0.3">
      <c r="A237" s="12">
        <v>198</v>
      </c>
      <c r="C237" s="29" t="s">
        <v>464</v>
      </c>
      <c r="D237" s="49" t="s">
        <v>1313</v>
      </c>
      <c r="E237" s="12" t="e" cm="1" vm="1">
        <f t="array" ref="E237">_xlfn.IFNA(_xlfn.IFS(X237&lt;&gt;"Pendent",SOCIETATS!$N$8),SOCIETATS!$N$9)</f>
        <v>#VALUE!</v>
      </c>
      <c r="F237" s="26" t="e" cm="1" vm="1">
        <f t="array" ref="F237">_xlfn.IFNA(_xlfn.IFS(G237&lt;&gt;G238,SOCIETATS!$N$8,J237&lt;&gt;J238,SOCIETATS!$N$8),SOCIETATS!$N$9)</f>
        <v>#VALUE!</v>
      </c>
      <c r="G237" s="23" t="str" cm="1">
        <f t="array" ref="G237">_xlfn.IFNA(_xlfn.IFS(R237&lt;&gt;0,R237,S237&lt;&gt;0,S237,U237&lt;&gt;0,U237,V237&lt;&gt;0,V237),"FALTAN DATOS DE ESCENARIO")</f>
        <v xml:space="preserve">ZPC LL-24 - Olesa i Esparreguera - CIP </v>
      </c>
      <c r="H237" s="255" t="str">
        <f t="shared" si="20"/>
        <v>NO</v>
      </c>
      <c r="I237" s="255" t="s">
        <v>1545</v>
      </c>
      <c r="J237" s="234">
        <v>45095</v>
      </c>
      <c r="K237" s="104">
        <v>0.29166666666666669</v>
      </c>
      <c r="L237" s="234">
        <v>45095</v>
      </c>
      <c r="M237" s="104">
        <v>0.58333333333333304</v>
      </c>
      <c r="N237" s="17" t="s">
        <v>12</v>
      </c>
      <c r="O237" s="17" t="s">
        <v>8</v>
      </c>
      <c r="P237" s="17">
        <v>15</v>
      </c>
      <c r="Q237" s="17" t="s">
        <v>11</v>
      </c>
      <c r="R237" s="17" t="s">
        <v>100</v>
      </c>
      <c r="W237" s="12" t="str">
        <f>_xlfn.IFNA(VLOOKUP(X237,Municipis!$A$2:$B$118,2,FALSE),"Pendent")</f>
        <v>Navàs. Pinós, Cardona</v>
      </c>
      <c r="X237" s="12" t="str" cm="1">
        <f t="array" ref="X237">_xlfn.IFNA(_xlfn.IFS(R237&lt;&gt;0,R237,S237&lt;&gt;0,S237,U237&lt;&gt;0,U237,V237&lt;&gt;0,V237),"Pendent")</f>
        <v xml:space="preserve">ZPC LL-24 - Olesa i Esparreguera - CIP </v>
      </c>
      <c r="Y237" s="23" t="str" cm="1">
        <f t="array" ref="Y237">_xlfn.IFNA(_xlfn.IFS(R237&lt;&gt;0,R237,S237&lt;&gt;0,S237,U237&lt;&gt;0,U237,V237&lt;&gt;0,V237),"FALTAN DATOS DE ESCENARIO")</f>
        <v xml:space="preserve">ZPC LL-24 - Olesa i Esparreguera - CIP </v>
      </c>
      <c r="Z237" s="92" t="str">
        <f t="shared" si="21"/>
        <v>ZPC</v>
      </c>
      <c r="AA237" s="92" t="str">
        <f t="shared" si="22"/>
        <v>Taxa</v>
      </c>
    </row>
    <row r="238" spans="1:27" ht="15" customHeight="1" x14ac:dyDescent="0.3">
      <c r="A238" s="12">
        <v>228</v>
      </c>
      <c r="C238" s="29" t="s">
        <v>464</v>
      </c>
      <c r="D238" s="49" t="s">
        <v>1044</v>
      </c>
      <c r="E238" s="12" t="e" cm="1" vm="1">
        <f t="array" ref="E238">_xlfn.IFNA(_xlfn.IFS(X238&lt;&gt;"Pendent",SOCIETATS!$N$8),SOCIETATS!$N$9)</f>
        <v>#VALUE!</v>
      </c>
      <c r="F238" s="26" t="e" cm="1" vm="1">
        <f t="array" ref="F238">_xlfn.IFNA(_xlfn.IFS(G238&lt;&gt;G239,SOCIETATS!$N$8,J238&lt;&gt;J239,SOCIETATS!$N$8),SOCIETATS!$N$9)</f>
        <v>#VALUE!</v>
      </c>
      <c r="G238" s="23" t="str" cm="1">
        <f t="array" ref="G238">_xlfn.IFNA(_xlfn.IFS(R238&lt;&gt;0,R238,S238&lt;&gt;0,S238,U238&lt;&gt;0,U238,V238&lt;&gt;0,V238),"FALTAN DATOS DE ESCENARIO")</f>
        <v xml:space="preserve">ZPC LL-24 - Olesa i Esparreguera - CIP </v>
      </c>
      <c r="H238" s="255" t="str">
        <f t="shared" si="20"/>
        <v>NO</v>
      </c>
      <c r="I238" s="255" t="s">
        <v>1545</v>
      </c>
      <c r="J238" s="234">
        <v>45109</v>
      </c>
      <c r="K238" s="104">
        <v>0.29166666666666669</v>
      </c>
      <c r="L238" s="234">
        <v>45109</v>
      </c>
      <c r="M238" s="104">
        <v>0.58333333333333304</v>
      </c>
      <c r="N238" s="17" t="s">
        <v>12</v>
      </c>
      <c r="O238" s="17" t="s">
        <v>8</v>
      </c>
      <c r="P238" s="17">
        <v>15</v>
      </c>
      <c r="Q238" s="17" t="s">
        <v>11</v>
      </c>
      <c r="R238" s="17" t="s">
        <v>100</v>
      </c>
      <c r="W238" s="12" t="str">
        <f>_xlfn.IFNA(VLOOKUP(X238,Municipis!$A$2:$B$118,2,FALSE),"Pendent")</f>
        <v>Navàs. Pinós, Cardona</v>
      </c>
      <c r="X238" s="12" t="str" cm="1">
        <f t="array" ref="X238">_xlfn.IFNA(_xlfn.IFS(R238&lt;&gt;0,R238,S238&lt;&gt;0,S238,U238&lt;&gt;0,U238,V238&lt;&gt;0,V238),"Pendent")</f>
        <v xml:space="preserve">ZPC LL-24 - Olesa i Esparreguera - CIP </v>
      </c>
      <c r="Y238" s="23" t="str" cm="1">
        <f t="array" ref="Y238">_xlfn.IFNA(_xlfn.IFS(R238&lt;&gt;0,R238,S238&lt;&gt;0,S238,U238&lt;&gt;0,U238,V238&lt;&gt;0,V238),"FALTAN DATOS DE ESCENARIO")</f>
        <v xml:space="preserve">ZPC LL-24 - Olesa i Esparreguera - CIP </v>
      </c>
      <c r="Z238" s="92" t="str">
        <f t="shared" si="21"/>
        <v>ZPC</v>
      </c>
      <c r="AA238" s="92" t="str">
        <f t="shared" si="22"/>
        <v>Taxa</v>
      </c>
    </row>
    <row r="239" spans="1:27" ht="15" customHeight="1" x14ac:dyDescent="0.3">
      <c r="A239" s="12">
        <v>296</v>
      </c>
      <c r="C239" s="29" t="s">
        <v>464</v>
      </c>
      <c r="D239" s="49" t="s">
        <v>1045</v>
      </c>
      <c r="E239" s="12" t="e" cm="1" vm="1">
        <f t="array" ref="E239">_xlfn.IFNA(_xlfn.IFS(X239&lt;&gt;"Pendent",SOCIETATS!$N$8),SOCIETATS!$N$9)</f>
        <v>#VALUE!</v>
      </c>
      <c r="F239" s="26" t="e" cm="1" vm="1">
        <f t="array" ref="F239">_xlfn.IFNA(_xlfn.IFS(G239&lt;&gt;G240,SOCIETATS!$N$8,J239&lt;&gt;J240,SOCIETATS!$N$8),SOCIETATS!$N$9)</f>
        <v>#VALUE!</v>
      </c>
      <c r="G239" s="23" t="str" cm="1">
        <f t="array" ref="G239">_xlfn.IFNA(_xlfn.IFS(R239&lt;&gt;0,R239,S239&lt;&gt;0,S239,U239&lt;&gt;0,U239,V239&lt;&gt;0,V239),"FALTAN DATOS DE ESCENARIO")</f>
        <v xml:space="preserve">ZPC LL-24 - Olesa i Esparreguera - CIP </v>
      </c>
      <c r="H239" s="255" t="str">
        <f t="shared" si="20"/>
        <v>NO</v>
      </c>
      <c r="I239" s="255" t="s">
        <v>1545</v>
      </c>
      <c r="J239" s="234">
        <v>45137</v>
      </c>
      <c r="K239" s="104">
        <v>0.29166666666666669</v>
      </c>
      <c r="L239" s="234">
        <v>45137</v>
      </c>
      <c r="M239" s="104">
        <v>0.58333333333333304</v>
      </c>
      <c r="N239" s="17" t="s">
        <v>12</v>
      </c>
      <c r="O239" s="17" t="s">
        <v>8</v>
      </c>
      <c r="P239" s="17">
        <v>15</v>
      </c>
      <c r="Q239" s="17" t="s">
        <v>11</v>
      </c>
      <c r="R239" s="17" t="s">
        <v>100</v>
      </c>
      <c r="W239" s="12" t="str">
        <f>_xlfn.IFNA(VLOOKUP(X239,Municipis!$A$2:$B$118,2,FALSE),"Pendent")</f>
        <v>Navàs. Pinós, Cardona</v>
      </c>
      <c r="X239" s="12" t="str" cm="1">
        <f t="array" ref="X239">_xlfn.IFNA(_xlfn.IFS(R239&lt;&gt;0,R239,S239&lt;&gt;0,S239,U239&lt;&gt;0,U239,V239&lt;&gt;0,V239),"Pendent")</f>
        <v xml:space="preserve">ZPC LL-24 - Olesa i Esparreguera - CIP </v>
      </c>
      <c r="Y239" s="23" t="str" cm="1">
        <f t="array" ref="Y239">_xlfn.IFNA(_xlfn.IFS(R239&lt;&gt;0,R239,S239&lt;&gt;0,S239,U239&lt;&gt;0,U239,V239&lt;&gt;0,V239),"FALTAN DATOS DE ESCENARIO")</f>
        <v xml:space="preserve">ZPC LL-24 - Olesa i Esparreguera - CIP </v>
      </c>
      <c r="Z239" s="92" t="str">
        <f t="shared" si="21"/>
        <v>ZPC</v>
      </c>
      <c r="AA239" s="92" t="str">
        <f t="shared" si="22"/>
        <v>Taxa</v>
      </c>
    </row>
    <row r="240" spans="1:27" ht="15" customHeight="1" x14ac:dyDescent="0.3">
      <c r="A240" s="12">
        <v>373</v>
      </c>
      <c r="C240" s="29" t="s">
        <v>464</v>
      </c>
      <c r="D240" s="49" t="s">
        <v>1314</v>
      </c>
      <c r="E240" s="12" t="e" cm="1" vm="1">
        <f t="array" ref="E240">_xlfn.IFNA(_xlfn.IFS(X240&lt;&gt;"Pendent",SOCIETATS!$N$8),SOCIETATS!$N$9)</f>
        <v>#VALUE!</v>
      </c>
      <c r="F240" s="26" t="e" cm="1" vm="1">
        <f t="array" ref="F240">_xlfn.IFNA(_xlfn.IFS(G240&lt;&gt;G241,SOCIETATS!$N$8,J240&lt;&gt;J241,SOCIETATS!$N$8),SOCIETATS!$N$9)</f>
        <v>#VALUE!</v>
      </c>
      <c r="G240" s="23" t="str" cm="1">
        <f t="array" ref="G240">_xlfn.IFNA(_xlfn.IFS(R240&lt;&gt;0,R240,S240&lt;&gt;0,S240,U240&lt;&gt;0,U240,V240&lt;&gt;0,V240),"FALTAN DATOS DE ESCENARIO")</f>
        <v xml:space="preserve">ZPC LL-24 - Olesa i Esparreguera - CIP </v>
      </c>
      <c r="H240" s="255" t="str">
        <f t="shared" si="20"/>
        <v>NO</v>
      </c>
      <c r="I240" s="255" t="s">
        <v>1545</v>
      </c>
      <c r="J240" s="32">
        <v>45179</v>
      </c>
      <c r="K240" s="104">
        <v>0.29166666666666669</v>
      </c>
      <c r="L240" s="32">
        <v>45179</v>
      </c>
      <c r="M240" s="104">
        <v>0.58333333333333304</v>
      </c>
      <c r="N240" s="17" t="s">
        <v>12</v>
      </c>
      <c r="O240" s="17" t="s">
        <v>8</v>
      </c>
      <c r="P240" s="17">
        <v>15</v>
      </c>
      <c r="Q240" s="17" t="s">
        <v>11</v>
      </c>
      <c r="R240" s="17" t="s">
        <v>100</v>
      </c>
      <c r="W240" s="12" t="str">
        <f>_xlfn.IFNA(VLOOKUP(X240,Municipis!$A$2:$B$118,2,FALSE),"Pendent")</f>
        <v>Navàs. Pinós, Cardona</v>
      </c>
      <c r="X240" s="12" t="str" cm="1">
        <f t="array" ref="X240">_xlfn.IFNA(_xlfn.IFS(R240&lt;&gt;0,R240,S240&lt;&gt;0,S240,U240&lt;&gt;0,U240,V240&lt;&gt;0,V240),"Pendent")</f>
        <v xml:space="preserve">ZPC LL-24 - Olesa i Esparreguera - CIP </v>
      </c>
      <c r="Y240" s="23" t="str" cm="1">
        <f t="array" ref="Y240">_xlfn.IFNA(_xlfn.IFS(R240&lt;&gt;0,R240,S240&lt;&gt;0,S240,U240&lt;&gt;0,U240,V240&lt;&gt;0,V240),"FALTAN DATOS DE ESCENARIO")</f>
        <v xml:space="preserve">ZPC LL-24 - Olesa i Esparreguera - CIP </v>
      </c>
      <c r="Z240" s="92" t="str">
        <f t="shared" si="21"/>
        <v>ZPC</v>
      </c>
      <c r="AA240" s="92" t="str">
        <f t="shared" si="22"/>
        <v>Taxa</v>
      </c>
    </row>
    <row r="241" spans="1:27" ht="15" customHeight="1" x14ac:dyDescent="0.3">
      <c r="A241" s="12">
        <v>415</v>
      </c>
      <c r="C241" s="29" t="s">
        <v>464</v>
      </c>
      <c r="D241" s="49" t="s">
        <v>1046</v>
      </c>
      <c r="E241" s="12" t="e" cm="1" vm="1">
        <f t="array" ref="E241">_xlfn.IFNA(_xlfn.IFS(X241&lt;&gt;"Pendent",SOCIETATS!$N$8),SOCIETATS!$N$9)</f>
        <v>#VALUE!</v>
      </c>
      <c r="F241" s="26" t="e" cm="1" vm="1">
        <f t="array" ref="F241">_xlfn.IFNA(_xlfn.IFS(G241&lt;&gt;G242,SOCIETATS!$N$8,J241&lt;&gt;J242,SOCIETATS!$N$8),SOCIETATS!$N$9)</f>
        <v>#VALUE!</v>
      </c>
      <c r="G241" s="23" t="str" cm="1">
        <f t="array" ref="G241">_xlfn.IFNA(_xlfn.IFS(R241&lt;&gt;0,R241,S241&lt;&gt;0,S241,U241&lt;&gt;0,U241,V241&lt;&gt;0,V241),"FALTAN DATOS DE ESCENARIO")</f>
        <v xml:space="preserve">ZPC LL-24 - Olesa i Esparreguera - CIP </v>
      </c>
      <c r="H241" s="255" t="str">
        <f t="shared" si="20"/>
        <v>NO</v>
      </c>
      <c r="I241" s="255" t="s">
        <v>1545</v>
      </c>
      <c r="J241" s="32">
        <v>45193</v>
      </c>
      <c r="K241" s="104">
        <v>0.29166666666666669</v>
      </c>
      <c r="L241" s="32">
        <v>45193</v>
      </c>
      <c r="M241" s="104">
        <v>0.58333333333333304</v>
      </c>
      <c r="N241" s="17" t="s">
        <v>12</v>
      </c>
      <c r="O241" s="17" t="s">
        <v>8</v>
      </c>
      <c r="P241" s="17">
        <v>15</v>
      </c>
      <c r="Q241" s="17" t="s">
        <v>11</v>
      </c>
      <c r="R241" s="17" t="s">
        <v>100</v>
      </c>
      <c r="W241" s="12" t="str">
        <f>_xlfn.IFNA(VLOOKUP(X241,Municipis!$A$2:$B$118,2,FALSE),"Pendent")</f>
        <v>Navàs. Pinós, Cardona</v>
      </c>
      <c r="X241" s="12" t="str" cm="1">
        <f t="array" ref="X241">_xlfn.IFNA(_xlfn.IFS(R241&lt;&gt;0,R241,S241&lt;&gt;0,S241,U241&lt;&gt;0,U241,V241&lt;&gt;0,V241),"Pendent")</f>
        <v xml:space="preserve">ZPC LL-24 - Olesa i Esparreguera - CIP </v>
      </c>
      <c r="Y241" s="23" t="str" cm="1">
        <f t="array" ref="Y241">_xlfn.IFNA(_xlfn.IFS(R241&lt;&gt;0,R241,S241&lt;&gt;0,S241,U241&lt;&gt;0,U241,V241&lt;&gt;0,V241),"FALTAN DATOS DE ESCENARIO")</f>
        <v xml:space="preserve">ZPC LL-24 - Olesa i Esparreguera - CIP </v>
      </c>
      <c r="Z241" s="92" t="str">
        <f t="shared" si="21"/>
        <v>ZPC</v>
      </c>
      <c r="AA241" s="92" t="str">
        <f t="shared" si="22"/>
        <v>Taxa</v>
      </c>
    </row>
    <row r="242" spans="1:27" ht="15" customHeight="1" x14ac:dyDescent="0.3">
      <c r="A242" s="12">
        <v>457</v>
      </c>
      <c r="C242" s="29" t="s">
        <v>464</v>
      </c>
      <c r="D242" s="49" t="s">
        <v>1047</v>
      </c>
      <c r="E242" s="12" t="e" cm="1" vm="1">
        <f t="array" ref="E242">_xlfn.IFNA(_xlfn.IFS(X242&lt;&gt;"Pendent",SOCIETATS!$N$8),SOCIETATS!$N$9)</f>
        <v>#VALUE!</v>
      </c>
      <c r="F242" s="26" t="e" cm="1" vm="1">
        <f t="array" ref="F242">_xlfn.IFNA(_xlfn.IFS(G242&lt;&gt;G243,SOCIETATS!$N$8,J242&lt;&gt;J243,SOCIETATS!$N$8),SOCIETATS!$N$9)</f>
        <v>#VALUE!</v>
      </c>
      <c r="G242" s="23" t="str" cm="1">
        <f t="array" ref="G242">_xlfn.IFNA(_xlfn.IFS(R242&lt;&gt;0,R242,S242&lt;&gt;0,S242,U242&lt;&gt;0,U242,V242&lt;&gt;0,V242),"FALTAN DATOS DE ESCENARIO")</f>
        <v xml:space="preserve">ZPC LL-24 - Olesa i Esparreguera - CIP </v>
      </c>
      <c r="H242" s="255" t="str">
        <f t="shared" si="20"/>
        <v>NO</v>
      </c>
      <c r="I242" s="255" t="s">
        <v>1545</v>
      </c>
      <c r="J242" s="32">
        <v>45207</v>
      </c>
      <c r="K242" s="104">
        <v>0.29166666666666669</v>
      </c>
      <c r="L242" s="32">
        <v>45207</v>
      </c>
      <c r="M242" s="104">
        <v>0.58333333333333304</v>
      </c>
      <c r="N242" s="17" t="s">
        <v>12</v>
      </c>
      <c r="O242" s="17" t="s">
        <v>8</v>
      </c>
      <c r="P242" s="17">
        <v>15</v>
      </c>
      <c r="Q242" s="17" t="s">
        <v>11</v>
      </c>
      <c r="R242" s="17" t="s">
        <v>100</v>
      </c>
      <c r="W242" s="12" t="str">
        <f>_xlfn.IFNA(VLOOKUP(X242,Municipis!$A$2:$B$118,2,FALSE),"Pendent")</f>
        <v>Navàs. Pinós, Cardona</v>
      </c>
      <c r="X242" s="12" t="str" cm="1">
        <f t="array" ref="X242">_xlfn.IFNA(_xlfn.IFS(R242&lt;&gt;0,R242,S242&lt;&gt;0,S242,U242&lt;&gt;0,U242,V242&lt;&gt;0,V242),"Pendent")</f>
        <v xml:space="preserve">ZPC LL-24 - Olesa i Esparreguera - CIP </v>
      </c>
      <c r="Y242" s="23" t="str" cm="1">
        <f t="array" ref="Y242">_xlfn.IFNA(_xlfn.IFS(R242&lt;&gt;0,R242,S242&lt;&gt;0,S242,U242&lt;&gt;0,U242,V242&lt;&gt;0,V242),"FALTAN DATOS DE ESCENARIO")</f>
        <v xml:space="preserve">ZPC LL-24 - Olesa i Esparreguera - CIP </v>
      </c>
      <c r="Z242" s="92" t="str">
        <f t="shared" si="21"/>
        <v>ZPC</v>
      </c>
      <c r="AA242" s="92" t="str">
        <f t="shared" si="22"/>
        <v>Taxa</v>
      </c>
    </row>
    <row r="243" spans="1:27" ht="15" customHeight="1" x14ac:dyDescent="0.3">
      <c r="A243" s="12">
        <v>14</v>
      </c>
      <c r="C243" s="49" t="s">
        <v>481</v>
      </c>
      <c r="D243" s="49" t="s">
        <v>1038</v>
      </c>
      <c r="E243" s="12" t="e" cm="1" vm="1">
        <f t="array" ref="E243">_xlfn.IFNA(_xlfn.IFS(W243&lt;&gt;"Pendent",SOCIETATS!$N$8,X243&lt;&gt;"Pendent",SOCIETATS!$N$8),SOCIETATS!$N$9)</f>
        <v>#VALUE!</v>
      </c>
      <c r="F243" s="26" t="e" cm="1" vm="1">
        <f t="array" ref="F243">_xlfn.IFNA(_xlfn.IFS(G243&lt;&gt;G244,SOCIETATS!$N$8,J243&lt;&gt;J244,SOCIETATS!$N$8),SOCIETATS!$N$9)</f>
        <v>#VALUE!</v>
      </c>
      <c r="G243" s="23" t="str" cm="1">
        <f t="array" ref="G243">_xlfn.IFNA(_xlfn.IFS(R243&lt;&gt;0,R243,S243&lt;&gt;0,S243,U243&lt;&gt;0,U243,V243&lt;&gt;0,V243),"FALTAN DATOS DE ESCENARIO")</f>
        <v>Escenari de Foix</v>
      </c>
      <c r="H243" s="255" t="str">
        <f t="shared" si="20"/>
        <v>NO</v>
      </c>
      <c r="I243" s="255" t="s">
        <v>1545</v>
      </c>
      <c r="J243" s="21">
        <v>45022</v>
      </c>
      <c r="K243" s="104">
        <v>0.33333333333333298</v>
      </c>
      <c r="L243" s="21">
        <v>45022</v>
      </c>
      <c r="M243" s="104">
        <v>0.58333333333333304</v>
      </c>
      <c r="N243" s="17" t="s">
        <v>12</v>
      </c>
      <c r="O243" s="17" t="s">
        <v>10</v>
      </c>
      <c r="P243" s="17">
        <v>20</v>
      </c>
      <c r="Q243" s="17" t="s">
        <v>11</v>
      </c>
      <c r="V243" s="17" t="s">
        <v>29</v>
      </c>
      <c r="W243" s="12" t="str">
        <f>_xlfn.IFNA(VLOOKUP(X243,Municipis!$A$2:$B$118,2,FALSE),"Pendent")</f>
        <v>Castellet i la Gornal</v>
      </c>
      <c r="X243" s="12" t="str" cm="1">
        <f t="array" ref="X243">_xlfn.IFNA(_xlfn.IFS(R243&lt;&gt;0,R243,S243&lt;&gt;0,S243,U243&lt;&gt;0,U243,V243&lt;&gt;0,V243),"Pendent")</f>
        <v>Escenari de Foix</v>
      </c>
      <c r="Y243" s="23" t="str" cm="1">
        <f t="array" ref="Y243">_xlfn.IFNA(_xlfn.IFS(R243&lt;&gt;0,R243,S243&lt;&gt;0,S243,U243&lt;&gt;0,U243,V243&lt;&gt;0,V243),"FALTAN DATOS DE ESCENARIO")</f>
        <v>Escenari de Foix</v>
      </c>
      <c r="Z243" s="92" t="str">
        <f t="shared" si="21"/>
        <v>ZLLSM</v>
      </c>
      <c r="AA243" s="92" t="str">
        <f t="shared" si="22"/>
        <v>Exempt</v>
      </c>
    </row>
    <row r="244" spans="1:27" ht="15" customHeight="1" x14ac:dyDescent="0.3">
      <c r="A244" s="12">
        <v>33</v>
      </c>
      <c r="C244" s="17" t="s">
        <v>481</v>
      </c>
      <c r="D244" s="40" t="s">
        <v>1281</v>
      </c>
      <c r="E244" s="12" t="e" cm="1" vm="1">
        <f t="array" ref="E244">_xlfn.IFNA(_xlfn.IFS(X244&lt;&gt;"Pendent",SOCIETATS!$N$8),SOCIETATS!$N$9)</f>
        <v>#VALUE!</v>
      </c>
      <c r="F244" s="238" t="e" cm="1" vm="1">
        <f t="array" ref="F244">_xlfn.IFNA(_xlfn.IFS(G244&lt;&gt;G245,SOCIETATS!$N$8,J244&lt;&gt;J245,SOCIETATS!$N$8),SOCIETATS!$N$9)</f>
        <v>#VALUE!</v>
      </c>
      <c r="G244" s="239" t="str" cm="1">
        <f t="array" ref="G244">_xlfn.IFNA(_xlfn.IFS(R244&lt;&gt;0,R244,S244&lt;&gt;0,S244,U244&lt;&gt;0,U244,V244&lt;&gt;0,V244),"FALTAN DATOS DE ESCENARIO")</f>
        <v>Escenari de Foix</v>
      </c>
      <c r="H244" s="255" t="str">
        <f t="shared" si="20"/>
        <v>NO</v>
      </c>
      <c r="I244" s="255" t="s">
        <v>1545</v>
      </c>
      <c r="J244" s="240">
        <v>45032</v>
      </c>
      <c r="K244" s="104">
        <v>0.29166666666666669</v>
      </c>
      <c r="L244" s="240">
        <v>45032</v>
      </c>
      <c r="M244" s="110">
        <v>0.54166666666666696</v>
      </c>
      <c r="N244" s="27" t="s">
        <v>12</v>
      </c>
      <c r="O244" s="17" t="s">
        <v>8</v>
      </c>
      <c r="P244" s="17">
        <v>20</v>
      </c>
      <c r="Q244" s="17" t="s">
        <v>11</v>
      </c>
      <c r="V244" s="17" t="s">
        <v>29</v>
      </c>
      <c r="W244" s="12" t="str">
        <f>_xlfn.IFNA(VLOOKUP(X244,Municipis!$A$2:$B$118,2,FALSE),"Pendent")</f>
        <v>Castellet i la Gornal</v>
      </c>
      <c r="X244" s="12" t="str" cm="1">
        <f t="array" ref="X244">_xlfn.IFNA(_xlfn.IFS(R244&lt;&gt;0,R244,S244&lt;&gt;0,S244,U244&lt;&gt;0,U244,V244&lt;&gt;0,V244),"Pendent")</f>
        <v>Escenari de Foix</v>
      </c>
      <c r="Y244" s="23" t="str" cm="1">
        <f t="array" ref="Y244">_xlfn.IFNA(_xlfn.IFS(R244&lt;&gt;0,R244,S244&lt;&gt;0,S244,U244&lt;&gt;0,U244,V244&lt;&gt;0,V244),"FALTAN DATOS DE ESCENARIO")</f>
        <v>Escenari de Foix</v>
      </c>
      <c r="Z244" s="92" t="str">
        <f t="shared" si="21"/>
        <v>ZLLSM</v>
      </c>
      <c r="AA244" s="92" t="str">
        <f t="shared" si="22"/>
        <v>Exempt</v>
      </c>
    </row>
    <row r="245" spans="1:27" ht="15" customHeight="1" x14ac:dyDescent="0.3">
      <c r="A245" s="12">
        <v>43</v>
      </c>
      <c r="C245" s="49" t="s">
        <v>481</v>
      </c>
      <c r="D245" s="49" t="s">
        <v>1038</v>
      </c>
      <c r="E245" s="12" t="e" cm="1" vm="1">
        <f t="array" ref="E245">_xlfn.IFNA(_xlfn.IFS(W245&lt;&gt;"Pendent",SOCIETATS!$N$8,X245&lt;&gt;"Pendent",SOCIETATS!$N$8),SOCIETATS!$N$9)</f>
        <v>#VALUE!</v>
      </c>
      <c r="F245" s="26" t="e" cm="1" vm="1">
        <f t="array" ref="F245">_xlfn.IFNA(_xlfn.IFS(G245&lt;&gt;G246,SOCIETATS!$N$8,J245&lt;&gt;J246,SOCIETATS!$N$8),SOCIETATS!$N$9)</f>
        <v>#VALUE!</v>
      </c>
      <c r="G245" s="23" t="str" cm="1">
        <f t="array" ref="G245">_xlfn.IFNA(_xlfn.IFS(R245&lt;&gt;0,R245,S245&lt;&gt;0,S245,U245&lt;&gt;0,U245,V245&lt;&gt;0,V245),"FALTAN DATOS DE ESCENARIO")</f>
        <v>Escenari de Foix</v>
      </c>
      <c r="H245" s="255" t="str">
        <f t="shared" si="20"/>
        <v>NO</v>
      </c>
      <c r="I245" s="255" t="s">
        <v>1545</v>
      </c>
      <c r="J245" s="21">
        <v>45036</v>
      </c>
      <c r="K245" s="104">
        <v>0.33333333333333298</v>
      </c>
      <c r="L245" s="21">
        <v>45036</v>
      </c>
      <c r="M245" s="104">
        <v>0.58333333333333304</v>
      </c>
      <c r="N245" s="17" t="s">
        <v>12</v>
      </c>
      <c r="O245" s="17" t="s">
        <v>10</v>
      </c>
      <c r="P245" s="17">
        <v>20</v>
      </c>
      <c r="Q245" s="17" t="s">
        <v>11</v>
      </c>
      <c r="V245" s="17" t="s">
        <v>29</v>
      </c>
      <c r="W245" s="12" t="str">
        <f>_xlfn.IFNA(VLOOKUP(X245,Municipis!$A$2:$B$118,2,FALSE),"Pendent")</f>
        <v>Castellet i la Gornal</v>
      </c>
      <c r="X245" s="12" t="str" cm="1">
        <f t="array" ref="X245">_xlfn.IFNA(_xlfn.IFS(R245&lt;&gt;0,R245,S245&lt;&gt;0,S245,U245&lt;&gt;0,U245,V245&lt;&gt;0,V245),"Pendent")</f>
        <v>Escenari de Foix</v>
      </c>
      <c r="Y245" s="23" t="str" cm="1">
        <f t="array" ref="Y245">_xlfn.IFNA(_xlfn.IFS(R245&lt;&gt;0,R245,S245&lt;&gt;0,S245,U245&lt;&gt;0,U245,V245&lt;&gt;0,V245),"FALTAN DATOS DE ESCENARIO")</f>
        <v>Escenari de Foix</v>
      </c>
      <c r="Z245" s="92" t="str">
        <f t="shared" si="21"/>
        <v>ZLLSM</v>
      </c>
      <c r="AA245" s="92" t="str">
        <f t="shared" si="22"/>
        <v>Exempt</v>
      </c>
    </row>
    <row r="246" spans="1:27" ht="15" customHeight="1" x14ac:dyDescent="0.3">
      <c r="A246" s="12">
        <v>70</v>
      </c>
      <c r="C246" s="49" t="s">
        <v>481</v>
      </c>
      <c r="D246" s="49" t="s">
        <v>1038</v>
      </c>
      <c r="E246" s="12" t="e" cm="1" vm="1">
        <f t="array" ref="E246">_xlfn.IFNA(_xlfn.IFS(W246&lt;&gt;"Pendent",SOCIETATS!$N$8,X246&lt;&gt;"Pendent",SOCIETATS!$N$8),SOCIETATS!$N$9)</f>
        <v>#VALUE!</v>
      </c>
      <c r="F246" s="26" t="e" cm="1" vm="1">
        <f t="array" ref="F246">_xlfn.IFNA(_xlfn.IFS(G246&lt;&gt;G247,SOCIETATS!$N$8,J246&lt;&gt;J247,SOCIETATS!$N$8),SOCIETATS!$N$9)</f>
        <v>#VALUE!</v>
      </c>
      <c r="G246" s="23" t="str" cm="1">
        <f t="array" ref="G246">_xlfn.IFNA(_xlfn.IFS(R246&lt;&gt;0,R246,S246&lt;&gt;0,S246,U246&lt;&gt;0,U246,V246&lt;&gt;0,V246),"FALTAN DATOS DE ESCENARIO")</f>
        <v>Escenari de Foix</v>
      </c>
      <c r="H246" s="255" t="str">
        <f t="shared" si="20"/>
        <v>NO</v>
      </c>
      <c r="I246" s="255" t="s">
        <v>1545</v>
      </c>
      <c r="J246" s="21">
        <v>45050</v>
      </c>
      <c r="K246" s="104">
        <v>0.33333333333333298</v>
      </c>
      <c r="L246" s="21">
        <v>45050</v>
      </c>
      <c r="M246" s="104">
        <v>0.58333333333333304</v>
      </c>
      <c r="N246" s="17" t="s">
        <v>12</v>
      </c>
      <c r="O246" s="17" t="s">
        <v>10</v>
      </c>
      <c r="P246" s="17">
        <v>20</v>
      </c>
      <c r="Q246" s="17" t="s">
        <v>11</v>
      </c>
      <c r="V246" s="17" t="s">
        <v>29</v>
      </c>
      <c r="W246" s="12" t="str">
        <f>_xlfn.IFNA(VLOOKUP(X246,Municipis!$A$2:$B$118,2,FALSE),"Pendent")</f>
        <v>Castellet i la Gornal</v>
      </c>
      <c r="X246" s="12" t="str" cm="1">
        <f t="array" ref="X246">_xlfn.IFNA(_xlfn.IFS(R246&lt;&gt;0,R246,S246&lt;&gt;0,S246,U246&lt;&gt;0,U246,V246&lt;&gt;0,V246),"Pendent")</f>
        <v>Escenari de Foix</v>
      </c>
      <c r="Y246" s="23" t="str" cm="1">
        <f t="array" ref="Y246">_xlfn.IFNA(_xlfn.IFS(R246&lt;&gt;0,R246,S246&lt;&gt;0,S246,U246&lt;&gt;0,U246,V246&lt;&gt;0,V246),"FALTAN DATOS DE ESCENARIO")</f>
        <v>Escenari de Foix</v>
      </c>
      <c r="Z246" s="92" t="str">
        <f t="shared" si="21"/>
        <v>ZLLSM</v>
      </c>
      <c r="AA246" s="92" t="str">
        <f t="shared" si="22"/>
        <v>Exempt</v>
      </c>
    </row>
    <row r="247" spans="1:27" ht="15" customHeight="1" x14ac:dyDescent="0.3">
      <c r="A247" s="12">
        <v>82</v>
      </c>
      <c r="C247" s="17" t="s">
        <v>481</v>
      </c>
      <c r="D247" s="40" t="s">
        <v>1281</v>
      </c>
      <c r="E247" s="12" t="e" cm="1" vm="1">
        <f t="array" ref="E247">_xlfn.IFNA(_xlfn.IFS(W247&lt;&gt;"Pendent",SOCIETATS!$N$8,X247&lt;&gt;"Pendent",SOCIETATS!$N$8),SOCIETATS!$N$9)</f>
        <v>#VALUE!</v>
      </c>
      <c r="F247" s="238" t="e" cm="1" vm="1">
        <f t="array" ref="F247">_xlfn.IFNA(_xlfn.IFS(G247&lt;&gt;G248,SOCIETATS!$N$8,J247&lt;&gt;J248,SOCIETATS!$N$8),SOCIETATS!$N$9)</f>
        <v>#VALUE!</v>
      </c>
      <c r="G247" s="239" t="str" cm="1">
        <f t="array" ref="G247">_xlfn.IFNA(_xlfn.IFS(R247&lt;&gt;0,R247,S247&lt;&gt;0,S247,U247&lt;&gt;0,U247,V247&lt;&gt;0,V247),"FALTAN DATOS DE ESCENARIO")</f>
        <v>Escenari de Foix</v>
      </c>
      <c r="H247" s="255" t="str">
        <f t="shared" si="20"/>
        <v>NO</v>
      </c>
      <c r="I247" s="255" t="s">
        <v>1545</v>
      </c>
      <c r="J247" s="240">
        <v>45053</v>
      </c>
      <c r="K247" s="104">
        <v>0.29166666666666669</v>
      </c>
      <c r="L247" s="240">
        <v>45053</v>
      </c>
      <c r="M247" s="110">
        <v>0.54166666666666696</v>
      </c>
      <c r="N247" s="27" t="s">
        <v>12</v>
      </c>
      <c r="O247" s="17" t="s">
        <v>8</v>
      </c>
      <c r="P247" s="17">
        <v>20</v>
      </c>
      <c r="Q247" s="17" t="s">
        <v>11</v>
      </c>
      <c r="V247" s="17" t="s">
        <v>29</v>
      </c>
      <c r="W247" s="12" t="str">
        <f>_xlfn.IFNA(VLOOKUP(X247,Municipis!$A$2:$B$118,2,FALSE),"Pendent")</f>
        <v>Castellet i la Gornal</v>
      </c>
      <c r="X247" s="12" t="str" cm="1">
        <f t="array" ref="X247">_xlfn.IFNA(_xlfn.IFS(R247&lt;&gt;0,R247,S247&lt;&gt;0,S247,U247&lt;&gt;0,U247,V247&lt;&gt;0,V247),"Pendent")</f>
        <v>Escenari de Foix</v>
      </c>
      <c r="Y247" s="23" t="str" cm="1">
        <f t="array" ref="Y247">_xlfn.IFNA(_xlfn.IFS(R247&lt;&gt;0,R247,S247&lt;&gt;0,S247,U247&lt;&gt;0,U247,V247&lt;&gt;0,V247),"FALTAN DATOS DE ESCENARIO")</f>
        <v>Escenari de Foix</v>
      </c>
      <c r="Z247" s="92" t="str">
        <f t="shared" si="21"/>
        <v>ZLLSM</v>
      </c>
      <c r="AA247" s="92" t="str">
        <f t="shared" si="22"/>
        <v>Exempt</v>
      </c>
    </row>
    <row r="248" spans="1:27" ht="15" customHeight="1" x14ac:dyDescent="0.3">
      <c r="A248" s="12">
        <v>108</v>
      </c>
      <c r="C248" s="49" t="s">
        <v>481</v>
      </c>
      <c r="D248" s="49" t="s">
        <v>1038</v>
      </c>
      <c r="E248" s="12" t="e" cm="1" vm="1">
        <f t="array" ref="E248">_xlfn.IFNA(_xlfn.IFS(W248&lt;&gt;"Pendent",SOCIETATS!$N$8,X248&lt;&gt;"Pendent",SOCIETATS!$N$8),SOCIETATS!$N$9)</f>
        <v>#VALUE!</v>
      </c>
      <c r="F248" s="26" t="e" cm="1" vm="1">
        <f t="array" ref="F248">_xlfn.IFNA(_xlfn.IFS(G248&lt;&gt;G249,SOCIETATS!$N$8,J248&lt;&gt;J249,SOCIETATS!$N$8),SOCIETATS!$N$9)</f>
        <v>#VALUE!</v>
      </c>
      <c r="G248" s="23" t="str" cm="1">
        <f t="array" ref="G248">_xlfn.IFNA(_xlfn.IFS(R248&lt;&gt;0,R248,S248&lt;&gt;0,S248,U248&lt;&gt;0,U248,V248&lt;&gt;0,V248),"FALTAN DATOS DE ESCENARIO")</f>
        <v>Escenari de Foix</v>
      </c>
      <c r="H248" s="255" t="str">
        <f t="shared" si="20"/>
        <v>NO</v>
      </c>
      <c r="I248" s="255" t="s">
        <v>1545</v>
      </c>
      <c r="J248" s="21">
        <v>45064</v>
      </c>
      <c r="K248" s="104">
        <v>0.33333333333333298</v>
      </c>
      <c r="L248" s="21">
        <v>45064</v>
      </c>
      <c r="M248" s="104">
        <v>0.58333333333333304</v>
      </c>
      <c r="N248" s="17" t="s">
        <v>12</v>
      </c>
      <c r="O248" s="17" t="s">
        <v>10</v>
      </c>
      <c r="P248" s="17">
        <v>20</v>
      </c>
      <c r="Q248" s="17" t="s">
        <v>11</v>
      </c>
      <c r="V248" s="17" t="s">
        <v>29</v>
      </c>
      <c r="W248" s="12" t="str">
        <f>_xlfn.IFNA(VLOOKUP(X248,Municipis!$A$2:$B$118,2,FALSE),"Pendent")</f>
        <v>Castellet i la Gornal</v>
      </c>
      <c r="X248" s="12" t="str" cm="1">
        <f t="array" ref="X248">_xlfn.IFNA(_xlfn.IFS(R248&lt;&gt;0,R248,S248&lt;&gt;0,S248,U248&lt;&gt;0,U248,V248&lt;&gt;0,V248),"Pendent")</f>
        <v>Escenari de Foix</v>
      </c>
      <c r="Y248" s="23" t="str" cm="1">
        <f t="array" ref="Y248">_xlfn.IFNA(_xlfn.IFS(R248&lt;&gt;0,R248,S248&lt;&gt;0,S248,U248&lt;&gt;0,U248,V248&lt;&gt;0,V248),"FALTAN DATOS DE ESCENARIO")</f>
        <v>Escenari de Foix</v>
      </c>
      <c r="Z248" s="92" t="str">
        <f t="shared" si="21"/>
        <v>ZLLSM</v>
      </c>
      <c r="AA248" s="92" t="str">
        <f t="shared" si="22"/>
        <v>Exempt</v>
      </c>
    </row>
    <row r="249" spans="1:27" ht="15" customHeight="1" x14ac:dyDescent="0.3">
      <c r="A249" s="12">
        <v>120</v>
      </c>
      <c r="C249" s="17" t="s">
        <v>481</v>
      </c>
      <c r="D249" s="40" t="s">
        <v>1282</v>
      </c>
      <c r="E249" s="12" t="e" cm="1" vm="1">
        <f t="array" ref="E249">_xlfn.IFNA(_xlfn.IFS(X249&lt;&gt;"Pendent",SOCIETATS!$N$8),SOCIETATS!$N$9)</f>
        <v>#VALUE!</v>
      </c>
      <c r="F249" s="238" t="e" cm="1" vm="1">
        <f t="array" ref="F249">_xlfn.IFNA(_xlfn.IFS(G249&lt;&gt;G250,SOCIETATS!$N$8,J249&lt;&gt;J250,SOCIETATS!$N$8),SOCIETATS!$N$9)</f>
        <v>#VALUE!</v>
      </c>
      <c r="G249" s="239" t="str" cm="1">
        <f t="array" ref="G249">_xlfn.IFNA(_xlfn.IFS(R249&lt;&gt;0,R249,S249&lt;&gt;0,S249,U249&lt;&gt;0,U249,V249&lt;&gt;0,V249),"FALTAN DATOS DE ESCENARIO")</f>
        <v>ZLLSM-FR-02 - Riu d'Anguera</v>
      </c>
      <c r="H249" s="255" t="str">
        <f t="shared" si="20"/>
        <v>NO</v>
      </c>
      <c r="I249" s="255" t="s">
        <v>1545</v>
      </c>
      <c r="J249" s="240">
        <v>45067</v>
      </c>
      <c r="K249" s="104">
        <v>0.29166666666666669</v>
      </c>
      <c r="L249" s="240">
        <v>45067</v>
      </c>
      <c r="M249" s="110">
        <v>0.54166666666666696</v>
      </c>
      <c r="N249" s="27" t="s">
        <v>12</v>
      </c>
      <c r="O249" s="17" t="s">
        <v>8</v>
      </c>
      <c r="P249" s="17">
        <v>20</v>
      </c>
      <c r="Q249" s="17" t="s">
        <v>11</v>
      </c>
      <c r="U249" s="17" t="s">
        <v>43</v>
      </c>
      <c r="W249" s="12" t="str">
        <f>_xlfn.IFNA(VLOOKUP(X249,Municipis!$A$2:$B$118,2,FALSE),"Pendent")</f>
        <v>Barberà de la Conca</v>
      </c>
      <c r="X249" s="12" t="str" cm="1">
        <f t="array" ref="X249">_xlfn.IFNA(_xlfn.IFS(R249&lt;&gt;0,R249,S249&lt;&gt;0,S249,U249&lt;&gt;0,U249,V249&lt;&gt;0,V249),"Pendent")</f>
        <v>ZLLSM-FR-02 - Riu d'Anguera</v>
      </c>
      <c r="Y249" s="23" t="str" cm="1">
        <f t="array" ref="Y249">_xlfn.IFNA(_xlfn.IFS(R249&lt;&gt;0,R249,S249&lt;&gt;0,S249,U249&lt;&gt;0,U249,V249&lt;&gt;0,V249),"FALTAN DATOS DE ESCENARIO")</f>
        <v>ZLLSM-FR-02 - Riu d'Anguera</v>
      </c>
      <c r="Z249" s="92" t="str">
        <f t="shared" si="21"/>
        <v>ZLLSM</v>
      </c>
      <c r="AA249" s="92" t="str">
        <f t="shared" si="22"/>
        <v>Exempt</v>
      </c>
    </row>
    <row r="250" spans="1:27" ht="15" customHeight="1" x14ac:dyDescent="0.3">
      <c r="A250" s="12">
        <v>136</v>
      </c>
      <c r="C250" s="17" t="s">
        <v>481</v>
      </c>
      <c r="D250" s="40" t="s">
        <v>1282</v>
      </c>
      <c r="E250" s="12" t="e" cm="1" vm="1">
        <f t="array" ref="E250">_xlfn.IFNA(_xlfn.IFS(X250&lt;&gt;"Pendent",SOCIETATS!$N$8),SOCIETATS!$N$9)</f>
        <v>#VALUE!</v>
      </c>
      <c r="F250" s="238" t="e" cm="1" vm="1">
        <f t="array" ref="F250">_xlfn.IFNA(_xlfn.IFS(G250&lt;&gt;G251,SOCIETATS!$N$8,J250&lt;&gt;J251,SOCIETATS!$N$8),SOCIETATS!$N$9)</f>
        <v>#VALUE!</v>
      </c>
      <c r="G250" s="239" t="str" cm="1">
        <f t="array" ref="G250">_xlfn.IFNA(_xlfn.IFS(R250&lt;&gt;0,R250,S250&lt;&gt;0,S250,U250&lt;&gt;0,U250,V250&lt;&gt;0,V250),"FALTAN DATOS DE ESCENARIO")</f>
        <v>ZLLSM-FR-02 - Riu d'Anguera</v>
      </c>
      <c r="H250" s="255" t="str">
        <f t="shared" si="20"/>
        <v>NO</v>
      </c>
      <c r="I250" s="255" t="s">
        <v>1545</v>
      </c>
      <c r="J250" s="240">
        <v>45074</v>
      </c>
      <c r="K250" s="104">
        <v>0.29166666666666669</v>
      </c>
      <c r="L250" s="240">
        <v>45074</v>
      </c>
      <c r="M250" s="110">
        <v>0.54166666666666696</v>
      </c>
      <c r="N250" s="27" t="s">
        <v>12</v>
      </c>
      <c r="O250" s="17" t="s">
        <v>8</v>
      </c>
      <c r="P250" s="17">
        <v>20</v>
      </c>
      <c r="Q250" s="17" t="s">
        <v>11</v>
      </c>
      <c r="U250" s="17" t="s">
        <v>43</v>
      </c>
      <c r="W250" s="12" t="str">
        <f>_xlfn.IFNA(VLOOKUP(X250,Municipis!$A$2:$B$118,2,FALSE),"Pendent")</f>
        <v>Barberà de la Conca</v>
      </c>
      <c r="X250" s="12" t="str" cm="1">
        <f t="array" ref="X250">_xlfn.IFNA(_xlfn.IFS(R250&lt;&gt;0,R250,S250&lt;&gt;0,S250,U250&lt;&gt;0,U250,V250&lt;&gt;0,V250),"Pendent")</f>
        <v>ZLLSM-FR-02 - Riu d'Anguera</v>
      </c>
      <c r="Y250" s="23" t="str" cm="1">
        <f t="array" ref="Y250">_xlfn.IFNA(_xlfn.IFS(R250&lt;&gt;0,R250,S250&lt;&gt;0,S250,U250&lt;&gt;0,U250,V250&lt;&gt;0,V250),"FALTAN DATOS DE ESCENARIO")</f>
        <v>ZLLSM-FR-02 - Riu d'Anguera</v>
      </c>
      <c r="Z250" s="92" t="str">
        <f t="shared" si="21"/>
        <v>ZLLSM</v>
      </c>
      <c r="AA250" s="92" t="str">
        <f t="shared" si="22"/>
        <v>Exempt</v>
      </c>
    </row>
    <row r="251" spans="1:27" ht="15" customHeight="1" x14ac:dyDescent="0.3">
      <c r="A251" s="12">
        <v>143</v>
      </c>
      <c r="C251" s="49" t="s">
        <v>481</v>
      </c>
      <c r="D251" s="49" t="s">
        <v>1038</v>
      </c>
      <c r="E251" s="12" t="e" cm="1" vm="1">
        <f t="array" ref="E251">_xlfn.IFNA(_xlfn.IFS(W251&lt;&gt;"Pendent",SOCIETATS!$N$8,X251&lt;&gt;"Pendent",SOCIETATS!$N$8),SOCIETATS!$N$9)</f>
        <v>#VALUE!</v>
      </c>
      <c r="F251" s="26" t="e" cm="1" vm="1">
        <f t="array" ref="F251">_xlfn.IFNA(_xlfn.IFS(G251&lt;&gt;G252,SOCIETATS!$N$8,J251&lt;&gt;J252,SOCIETATS!$N$8),SOCIETATS!$N$9)</f>
        <v>#VALUE!</v>
      </c>
      <c r="G251" s="23" t="str" cm="1">
        <f t="array" ref="G251">_xlfn.IFNA(_xlfn.IFS(R251&lt;&gt;0,R251,S251&lt;&gt;0,S251,U251&lt;&gt;0,U251,V251&lt;&gt;0,V251),"FALTAN DATOS DE ESCENARIO")</f>
        <v>Escenari de Foix</v>
      </c>
      <c r="H251" s="255" t="str">
        <f t="shared" si="20"/>
        <v>NO</v>
      </c>
      <c r="I251" s="255" t="s">
        <v>1545</v>
      </c>
      <c r="J251" s="21">
        <v>45078</v>
      </c>
      <c r="K251" s="104">
        <v>0.33333333333333298</v>
      </c>
      <c r="L251" s="21">
        <v>45078</v>
      </c>
      <c r="M251" s="104">
        <v>0.58333333333333304</v>
      </c>
      <c r="N251" s="17" t="s">
        <v>12</v>
      </c>
      <c r="O251" s="17" t="s">
        <v>10</v>
      </c>
      <c r="P251" s="17">
        <v>20</v>
      </c>
      <c r="Q251" s="17" t="s">
        <v>11</v>
      </c>
      <c r="V251" s="17" t="s">
        <v>29</v>
      </c>
      <c r="W251" s="12" t="str">
        <f>_xlfn.IFNA(VLOOKUP(X251,Municipis!$A$2:$B$118,2,FALSE),"Pendent")</f>
        <v>Castellet i la Gornal</v>
      </c>
      <c r="X251" s="12" t="str" cm="1">
        <f t="array" ref="X251">_xlfn.IFNA(_xlfn.IFS(R251&lt;&gt;0,R251,S251&lt;&gt;0,S251,U251&lt;&gt;0,U251,V251&lt;&gt;0,V251),"Pendent")</f>
        <v>Escenari de Foix</v>
      </c>
      <c r="Y251" s="23" t="str" cm="1">
        <f t="array" ref="Y251">_xlfn.IFNA(_xlfn.IFS(R251&lt;&gt;0,R251,S251&lt;&gt;0,S251,U251&lt;&gt;0,U251,V251&lt;&gt;0,V251),"FALTAN DATOS DE ESCENARIO")</f>
        <v>Escenari de Foix</v>
      </c>
      <c r="Z251" s="92" t="str">
        <f t="shared" si="21"/>
        <v>ZLLSM</v>
      </c>
      <c r="AA251" s="92" t="str">
        <f t="shared" si="22"/>
        <v>Exempt</v>
      </c>
    </row>
    <row r="252" spans="1:27" ht="15" customHeight="1" x14ac:dyDescent="0.3">
      <c r="A252" s="12">
        <v>155</v>
      </c>
      <c r="C252" s="17" t="s">
        <v>481</v>
      </c>
      <c r="D252" s="40" t="s">
        <v>1283</v>
      </c>
      <c r="E252" s="12" t="e" cm="1" vm="1">
        <f t="array" ref="E252">_xlfn.IFNA(_xlfn.IFS(X252&lt;&gt;"Pendent",SOCIETATS!$N$8),SOCIETATS!$N$9)</f>
        <v>#VALUE!</v>
      </c>
      <c r="F252" s="238" t="e" cm="1" vm="1">
        <f t="array" ref="F252">_xlfn.IFNA(_xlfn.IFS(G252&lt;&gt;G253,SOCIETATS!$N$8,J252&lt;&gt;J253,SOCIETATS!$N$8),SOCIETATS!$N$9)</f>
        <v>#VALUE!</v>
      </c>
      <c r="G252" s="239" t="str" cm="1">
        <f t="array" ref="G252">_xlfn.IFNA(_xlfn.IFS(R252&lt;&gt;0,R252,S252&lt;&gt;0,S252,U252&lt;&gt;0,U252,V252&lt;&gt;0,V252),"FALTAN DATOS DE ESCENARIO")</f>
        <v>Escenari de Foix</v>
      </c>
      <c r="H252" s="255" t="str">
        <f t="shared" si="20"/>
        <v>NO</v>
      </c>
      <c r="I252" s="255" t="s">
        <v>1545</v>
      </c>
      <c r="J252" s="240">
        <v>45081</v>
      </c>
      <c r="K252" s="104">
        <v>0.29166666666666669</v>
      </c>
      <c r="L252" s="240">
        <v>45081</v>
      </c>
      <c r="M252" s="110">
        <v>0.54166666666666696</v>
      </c>
      <c r="N252" s="27" t="s">
        <v>12</v>
      </c>
      <c r="O252" s="17" t="s">
        <v>8</v>
      </c>
      <c r="P252" s="17">
        <v>20</v>
      </c>
      <c r="Q252" s="17" t="s">
        <v>11</v>
      </c>
      <c r="V252" s="17" t="s">
        <v>29</v>
      </c>
      <c r="W252" s="12" t="str">
        <f>_xlfn.IFNA(VLOOKUP(X252,Municipis!$A$2:$B$118,2,FALSE),"Pendent")</f>
        <v>Castellet i la Gornal</v>
      </c>
      <c r="X252" s="12" t="str" cm="1">
        <f t="array" ref="X252">_xlfn.IFNA(_xlfn.IFS(R252&lt;&gt;0,R252,S252&lt;&gt;0,S252,U252&lt;&gt;0,U252,V252&lt;&gt;0,V252),"Pendent")</f>
        <v>Escenari de Foix</v>
      </c>
      <c r="Y252" s="23" t="str" cm="1">
        <f t="array" ref="Y252">_xlfn.IFNA(_xlfn.IFS(R252&lt;&gt;0,R252,S252&lt;&gt;0,S252,U252&lt;&gt;0,U252,V252&lt;&gt;0,V252),"FALTAN DATOS DE ESCENARIO")</f>
        <v>Escenari de Foix</v>
      </c>
      <c r="Z252" s="92" t="str">
        <f t="shared" si="21"/>
        <v>ZLLSM</v>
      </c>
      <c r="AA252" s="92" t="str">
        <f t="shared" si="22"/>
        <v>Exempt</v>
      </c>
    </row>
    <row r="253" spans="1:27" ht="15" customHeight="1" x14ac:dyDescent="0.3">
      <c r="A253" s="12">
        <v>183</v>
      </c>
      <c r="C253" s="49" t="s">
        <v>481</v>
      </c>
      <c r="D253" s="49" t="s">
        <v>1038</v>
      </c>
      <c r="E253" s="12" t="e" cm="1" vm="1">
        <f t="array" ref="E253">_xlfn.IFNA(_xlfn.IFS(X253&lt;&gt;"Pendent",SOCIETATS!$N$8),SOCIETATS!$N$9)</f>
        <v>#VALUE!</v>
      </c>
      <c r="F253" s="26" t="e" cm="1" vm="1">
        <f t="array" ref="F253">_xlfn.IFNA(_xlfn.IFS(G253&lt;&gt;G254,SOCIETATS!$N$8,J253&lt;&gt;J254,SOCIETATS!$N$8),SOCIETATS!$N$9)</f>
        <v>#VALUE!</v>
      </c>
      <c r="G253" s="23" t="str" cm="1">
        <f t="array" ref="G253">_xlfn.IFNA(_xlfn.IFS(R253&lt;&gt;0,R253,S253&lt;&gt;0,S253,U253&lt;&gt;0,U253,V253&lt;&gt;0,V253),"FALTAN DATOS DE ESCENARIO")</f>
        <v>Escenari de Foix</v>
      </c>
      <c r="H253" s="255" t="str">
        <f t="shared" si="20"/>
        <v>NO</v>
      </c>
      <c r="I253" s="255" t="s">
        <v>1545</v>
      </c>
      <c r="J253" s="21">
        <v>45092</v>
      </c>
      <c r="K253" s="104">
        <v>0.33333333333333298</v>
      </c>
      <c r="L253" s="21">
        <v>45092</v>
      </c>
      <c r="M253" s="104">
        <v>0.58333333333333304</v>
      </c>
      <c r="N253" s="17" t="s">
        <v>12</v>
      </c>
      <c r="O253" s="17" t="s">
        <v>10</v>
      </c>
      <c r="P253" s="17">
        <v>20</v>
      </c>
      <c r="Q253" s="17" t="s">
        <v>11</v>
      </c>
      <c r="V253" s="17" t="s">
        <v>29</v>
      </c>
      <c r="W253" s="12" t="str">
        <f>_xlfn.IFNA(VLOOKUP(X253,Municipis!$A$2:$B$118,2,FALSE),"Pendent")</f>
        <v>Castellet i la Gornal</v>
      </c>
      <c r="X253" s="12" t="str" cm="1">
        <f t="array" ref="X253">_xlfn.IFNA(_xlfn.IFS(R253&lt;&gt;0,R253,S253&lt;&gt;0,S253,U253&lt;&gt;0,U253,V253&lt;&gt;0,V253),"Pendent")</f>
        <v>Escenari de Foix</v>
      </c>
      <c r="Y253" s="23" t="str" cm="1">
        <f t="array" ref="Y253">_xlfn.IFNA(_xlfn.IFS(R253&lt;&gt;0,R253,S253&lt;&gt;0,S253,U253&lt;&gt;0,U253,V253&lt;&gt;0,V253),"FALTAN DATOS DE ESCENARIO")</f>
        <v>Escenari de Foix</v>
      </c>
      <c r="Z253" s="92" t="str">
        <f t="shared" si="21"/>
        <v>ZLLSM</v>
      </c>
      <c r="AA253" s="92" t="str">
        <f t="shared" si="22"/>
        <v>Exempt</v>
      </c>
    </row>
    <row r="254" spans="1:27" ht="15" customHeight="1" x14ac:dyDescent="0.3">
      <c r="A254" s="12">
        <v>192</v>
      </c>
      <c r="C254" s="17" t="s">
        <v>481</v>
      </c>
      <c r="D254" s="40" t="s">
        <v>1281</v>
      </c>
      <c r="E254" s="12" t="e" cm="1" vm="1">
        <f t="array" ref="E254">_xlfn.IFNA(_xlfn.IFS(X254&lt;&gt;"Pendent",SOCIETATS!$N$8),SOCIETATS!$N$9)</f>
        <v>#VALUE!</v>
      </c>
      <c r="F254" s="238" t="e" cm="1" vm="1">
        <f t="array" ref="F254">_xlfn.IFNA(_xlfn.IFS(G254&lt;&gt;G255,SOCIETATS!$N$8,J254&lt;&gt;J255,SOCIETATS!$N$8),SOCIETATS!$N$9)</f>
        <v>#VALUE!</v>
      </c>
      <c r="G254" s="239" t="str" cm="1">
        <f t="array" ref="G254">_xlfn.IFNA(_xlfn.IFS(R254&lt;&gt;0,R254,S254&lt;&gt;0,S254,U254&lt;&gt;0,U254,V254&lt;&gt;0,V254),"FALTAN DATOS DE ESCENARIO")</f>
        <v>Escenari de Foix</v>
      </c>
      <c r="H254" s="255" t="str">
        <f t="shared" ref="H254:H278" si="23">IF(L254&gt;J254,"SI","NO")</f>
        <v>NO</v>
      </c>
      <c r="I254" s="255" t="s">
        <v>1545</v>
      </c>
      <c r="J254" s="240">
        <v>45095</v>
      </c>
      <c r="K254" s="104">
        <v>0.29166666666666669</v>
      </c>
      <c r="L254" s="240">
        <v>45095</v>
      </c>
      <c r="M254" s="110">
        <v>0.54166666666666696</v>
      </c>
      <c r="N254" s="27" t="s">
        <v>12</v>
      </c>
      <c r="O254" s="17" t="s">
        <v>8</v>
      </c>
      <c r="P254" s="17">
        <v>20</v>
      </c>
      <c r="Q254" s="17" t="s">
        <v>11</v>
      </c>
      <c r="V254" s="17" t="s">
        <v>29</v>
      </c>
      <c r="W254" s="12" t="str">
        <f>_xlfn.IFNA(VLOOKUP(X254,Municipis!$A$2:$B$118,2,FALSE),"Pendent")</f>
        <v>Castellet i la Gornal</v>
      </c>
      <c r="X254" s="12" t="str" cm="1">
        <f t="array" ref="X254">_xlfn.IFNA(_xlfn.IFS(R254&lt;&gt;0,R254,S254&lt;&gt;0,S254,U254&lt;&gt;0,U254,V254&lt;&gt;0,V254),"Pendent")</f>
        <v>Escenari de Foix</v>
      </c>
      <c r="Y254" s="23" t="str" cm="1">
        <f t="array" ref="Y254">_xlfn.IFNA(_xlfn.IFS(R254&lt;&gt;0,R254,S254&lt;&gt;0,S254,U254&lt;&gt;0,U254,V254&lt;&gt;0,V254),"FALTAN DATOS DE ESCENARIO")</f>
        <v>Escenari de Foix</v>
      </c>
      <c r="Z254" s="92" t="str">
        <f t="shared" si="21"/>
        <v>ZLLSM</v>
      </c>
      <c r="AA254" s="92" t="str">
        <f t="shared" si="22"/>
        <v>Exempt</v>
      </c>
    </row>
    <row r="255" spans="1:27" ht="15" customHeight="1" x14ac:dyDescent="0.3">
      <c r="A255" s="12">
        <v>212</v>
      </c>
      <c r="C255" s="49" t="s">
        <v>481</v>
      </c>
      <c r="D255" s="49" t="s">
        <v>1038</v>
      </c>
      <c r="E255" s="12" t="e" cm="1" vm="1">
        <f t="array" ref="E255">_xlfn.IFNA(_xlfn.IFS(X255&lt;&gt;"Pendent",SOCIETATS!$N$8),SOCIETATS!$N$9)</f>
        <v>#VALUE!</v>
      </c>
      <c r="F255" s="26" t="e" cm="1" vm="1">
        <f t="array" ref="F255">_xlfn.IFNA(_xlfn.IFS(G255&lt;&gt;G256,SOCIETATS!$N$8,J255&lt;&gt;J256,SOCIETATS!$N$8),SOCIETATS!$N$9)</f>
        <v>#VALUE!</v>
      </c>
      <c r="G255" s="23" t="str" cm="1">
        <f t="array" ref="G255">_xlfn.IFNA(_xlfn.IFS(R255&lt;&gt;0,R255,S255&lt;&gt;0,S255,U255&lt;&gt;0,U255,V255&lt;&gt;0,V255),"FALTAN DATOS DE ESCENARIO")</f>
        <v>Escenari de Foix</v>
      </c>
      <c r="H255" s="255" t="str">
        <f t="shared" si="23"/>
        <v>NO</v>
      </c>
      <c r="I255" s="255" t="s">
        <v>1545</v>
      </c>
      <c r="J255" s="21">
        <v>45106</v>
      </c>
      <c r="K255" s="104">
        <v>0.33333333333333298</v>
      </c>
      <c r="L255" s="21">
        <v>45106</v>
      </c>
      <c r="M255" s="104">
        <v>0.58333333333333304</v>
      </c>
      <c r="N255" s="17" t="s">
        <v>12</v>
      </c>
      <c r="O255" s="17" t="s">
        <v>10</v>
      </c>
      <c r="P255" s="17">
        <v>20</v>
      </c>
      <c r="Q255" s="17" t="s">
        <v>11</v>
      </c>
      <c r="V255" s="17" t="s">
        <v>29</v>
      </c>
      <c r="W255" s="12" t="str">
        <f>_xlfn.IFNA(VLOOKUP(X255,Municipis!$A$2:$B$118,2,FALSE),"Pendent")</f>
        <v>Castellet i la Gornal</v>
      </c>
      <c r="X255" s="12" t="str" cm="1">
        <f t="array" ref="X255">_xlfn.IFNA(_xlfn.IFS(R255&lt;&gt;0,R255,S255&lt;&gt;0,S255,U255&lt;&gt;0,U255,V255&lt;&gt;0,V255),"Pendent")</f>
        <v>Escenari de Foix</v>
      </c>
      <c r="Y255" s="23" t="str" cm="1">
        <f t="array" ref="Y255">_xlfn.IFNA(_xlfn.IFS(R255&lt;&gt;0,R255,S255&lt;&gt;0,S255,U255&lt;&gt;0,U255,V255&lt;&gt;0,V255),"FALTAN DATOS DE ESCENARIO")</f>
        <v>Escenari de Foix</v>
      </c>
      <c r="Z255" s="92" t="str">
        <f t="shared" si="21"/>
        <v>ZLLSM</v>
      </c>
      <c r="AA255" s="92" t="str">
        <f t="shared" si="22"/>
        <v>Exempt</v>
      </c>
    </row>
    <row r="256" spans="1:27" ht="15" customHeight="1" x14ac:dyDescent="0.3">
      <c r="A256" s="12">
        <v>247</v>
      </c>
      <c r="C256" s="17" t="s">
        <v>481</v>
      </c>
      <c r="D256" s="40" t="s">
        <v>1282</v>
      </c>
      <c r="E256" s="12" t="e" cm="1" vm="1">
        <f t="array" ref="E256">_xlfn.IFNA(_xlfn.IFS(X256&lt;&gt;"Pendent",SOCIETATS!$N$8),SOCIETATS!$N$9)</f>
        <v>#VALUE!</v>
      </c>
      <c r="F256" s="238" t="e" cm="1" vm="1">
        <f t="array" ref="F256">_xlfn.IFNA(_xlfn.IFS(G256&lt;&gt;G257,SOCIETATS!$N$8,J256&lt;&gt;J257,SOCIETATS!$N$8),SOCIETATS!$N$9)</f>
        <v>#VALUE!</v>
      </c>
      <c r="G256" s="239" t="str" cm="1">
        <f t="array" ref="G256">_xlfn.IFNA(_xlfn.IFS(R256&lt;&gt;0,R256,S256&lt;&gt;0,S256,U256&lt;&gt;0,U256,V256&lt;&gt;0,V256),"FALTAN DATOS DE ESCENARIO")</f>
        <v>ZLLSM-FR-02 - Riu d'Anguera</v>
      </c>
      <c r="H256" s="255" t="str">
        <f t="shared" si="23"/>
        <v>NO</v>
      </c>
      <c r="I256" s="255" t="s">
        <v>1545</v>
      </c>
      <c r="J256" s="240">
        <v>45116</v>
      </c>
      <c r="K256" s="104">
        <v>0.29166666666666669</v>
      </c>
      <c r="L256" s="240">
        <v>45116</v>
      </c>
      <c r="M256" s="110">
        <v>0.54166666666666696</v>
      </c>
      <c r="N256" s="27" t="s">
        <v>12</v>
      </c>
      <c r="O256" s="17" t="s">
        <v>8</v>
      </c>
      <c r="P256" s="17">
        <v>20</v>
      </c>
      <c r="Q256" s="17" t="s">
        <v>11</v>
      </c>
      <c r="U256" s="17" t="s">
        <v>43</v>
      </c>
      <c r="W256" s="12" t="str">
        <f>_xlfn.IFNA(VLOOKUP(X256,Municipis!$A$2:$B$118,2,FALSE),"Pendent")</f>
        <v>Barberà de la Conca</v>
      </c>
      <c r="X256" s="12" t="str" cm="1">
        <f t="array" ref="X256">_xlfn.IFNA(_xlfn.IFS(R256&lt;&gt;0,R256,S256&lt;&gt;0,S256,U256&lt;&gt;0,U256,V256&lt;&gt;0,V256),"Pendent")</f>
        <v>ZLLSM-FR-02 - Riu d'Anguera</v>
      </c>
      <c r="Y256" s="23" t="str" cm="1">
        <f t="array" ref="Y256">_xlfn.IFNA(_xlfn.IFS(R256&lt;&gt;0,R256,S256&lt;&gt;0,S256,U256&lt;&gt;0,U256,V256&lt;&gt;0,V256),"FALTAN DATOS DE ESCENARIO")</f>
        <v>ZLLSM-FR-02 - Riu d'Anguera</v>
      </c>
      <c r="Z256" s="92" t="str">
        <f t="shared" si="21"/>
        <v>ZLLSM</v>
      </c>
      <c r="AA256" s="92" t="str">
        <f t="shared" si="22"/>
        <v>Exempt</v>
      </c>
    </row>
    <row r="257" spans="1:27" ht="15" customHeight="1" x14ac:dyDescent="0.3">
      <c r="A257" s="12">
        <v>253</v>
      </c>
      <c r="C257" s="49" t="s">
        <v>481</v>
      </c>
      <c r="D257" s="49" t="s">
        <v>1038</v>
      </c>
      <c r="E257" s="12" t="e" cm="1" vm="1">
        <f t="array" ref="E257">_xlfn.IFNA(_xlfn.IFS(X257&lt;&gt;"Pendent",SOCIETATS!$N$8),SOCIETATS!$N$9)</f>
        <v>#VALUE!</v>
      </c>
      <c r="F257" s="26" t="e" cm="1" vm="1">
        <f t="array" ref="F257">_xlfn.IFNA(_xlfn.IFS(G257&lt;&gt;G258,SOCIETATS!$N$8,J257&lt;&gt;J258,SOCIETATS!$N$8),SOCIETATS!$N$9)</f>
        <v>#VALUE!</v>
      </c>
      <c r="G257" s="23" t="str" cm="1">
        <f t="array" ref="G257">_xlfn.IFNA(_xlfn.IFS(R257&lt;&gt;0,R257,S257&lt;&gt;0,S257,U257&lt;&gt;0,U257,V257&lt;&gt;0,V257),"FALTAN DATOS DE ESCENARIO")</f>
        <v>Escenari de Foix</v>
      </c>
      <c r="H257" s="255" t="str">
        <f t="shared" si="23"/>
        <v>NO</v>
      </c>
      <c r="I257" s="255" t="s">
        <v>1545</v>
      </c>
      <c r="J257" s="21">
        <v>45120</v>
      </c>
      <c r="K257" s="104">
        <v>0.33333333333333298</v>
      </c>
      <c r="L257" s="21">
        <v>45120</v>
      </c>
      <c r="M257" s="104">
        <v>0.58333333333333304</v>
      </c>
      <c r="N257" s="17" t="s">
        <v>12</v>
      </c>
      <c r="O257" s="17" t="s">
        <v>10</v>
      </c>
      <c r="P257" s="17">
        <v>20</v>
      </c>
      <c r="Q257" s="17" t="s">
        <v>11</v>
      </c>
      <c r="V257" s="17" t="s">
        <v>29</v>
      </c>
      <c r="W257" s="12" t="str">
        <f>_xlfn.IFNA(VLOOKUP(X257,Municipis!$A$2:$B$118,2,FALSE),"Pendent")</f>
        <v>Castellet i la Gornal</v>
      </c>
      <c r="X257" s="12" t="str" cm="1">
        <f t="array" ref="X257">_xlfn.IFNA(_xlfn.IFS(R257&lt;&gt;0,R257,S257&lt;&gt;0,S257,U257&lt;&gt;0,U257,V257&lt;&gt;0,V257),"Pendent")</f>
        <v>Escenari de Foix</v>
      </c>
      <c r="Y257" s="23" t="str" cm="1">
        <f t="array" ref="Y257">_xlfn.IFNA(_xlfn.IFS(R257&lt;&gt;0,R257,S257&lt;&gt;0,S257,U257&lt;&gt;0,U257,V257&lt;&gt;0,V257),"FALTAN DATOS DE ESCENARIO")</f>
        <v>Escenari de Foix</v>
      </c>
      <c r="Z257" s="92" t="str">
        <f t="shared" si="21"/>
        <v>ZLLSM</v>
      </c>
      <c r="AA257" s="92" t="str">
        <f t="shared" si="22"/>
        <v>Exempt</v>
      </c>
    </row>
    <row r="258" spans="1:27" ht="15" customHeight="1" x14ac:dyDescent="0.3">
      <c r="A258" s="12">
        <v>282</v>
      </c>
      <c r="C258" s="17" t="s">
        <v>481</v>
      </c>
      <c r="D258" s="40" t="s">
        <v>1284</v>
      </c>
      <c r="E258" s="12" t="e" cm="1" vm="1">
        <f t="array" ref="E258">_xlfn.IFNA(_xlfn.IFS(X258&lt;&gt;"Pendent",SOCIETATS!$N$8),SOCIETATS!$N$9)</f>
        <v>#VALUE!</v>
      </c>
      <c r="F258" s="238" t="e" cm="1" vm="1">
        <f t="array" ref="F258">_xlfn.IFNA(_xlfn.IFS(G258&lt;&gt;G259,SOCIETATS!$N$8,J258&lt;&gt;J259,SOCIETATS!$N$8),SOCIETATS!$N$9)</f>
        <v>#VALUE!</v>
      </c>
      <c r="G258" s="239" t="str" cm="1">
        <f t="array" ref="G258">_xlfn.IFNA(_xlfn.IFS(R258&lt;&gt;0,R258,S258&lt;&gt;0,S258,U258&lt;&gt;0,U258,V258&lt;&gt;0,V258),"FALTAN DATOS DE ESCENARIO")</f>
        <v xml:space="preserve">ZPC SE-17 - Balaguer - Molí del Compte - CIP </v>
      </c>
      <c r="H258" s="255" t="str">
        <f t="shared" si="23"/>
        <v>NO</v>
      </c>
      <c r="I258" s="255" t="s">
        <v>1545</v>
      </c>
      <c r="J258" s="240">
        <v>45130</v>
      </c>
      <c r="K258" s="104">
        <v>0.29166666666666669</v>
      </c>
      <c r="L258" s="240">
        <v>45130</v>
      </c>
      <c r="M258" s="110">
        <v>0.54166666666666696</v>
      </c>
      <c r="N258" s="27" t="s">
        <v>12</v>
      </c>
      <c r="O258" s="17" t="s">
        <v>8</v>
      </c>
      <c r="P258" s="17">
        <v>20</v>
      </c>
      <c r="Q258" s="17" t="s">
        <v>11</v>
      </c>
      <c r="R258" s="17" t="s">
        <v>124</v>
      </c>
      <c r="W258" s="12" t="str">
        <f>_xlfn.IFNA(VLOOKUP(X258,Municipis!$A$2:$B$118,2,FALSE),"Pendent")</f>
        <v>Torres de Segre, Soses</v>
      </c>
      <c r="X258" s="12" t="str" cm="1">
        <f t="array" ref="X258">_xlfn.IFNA(_xlfn.IFS(R258&lt;&gt;0,R258,S258&lt;&gt;0,S258,U258&lt;&gt;0,U258,V258&lt;&gt;0,V258),"Pendent")</f>
        <v xml:space="preserve">ZPC SE-17 - Balaguer - Molí del Compte - CIP </v>
      </c>
      <c r="Y258" s="23" t="str" cm="1">
        <f t="array" ref="Y258">_xlfn.IFNA(_xlfn.IFS(R258&lt;&gt;0,R258,S258&lt;&gt;0,S258,U258&lt;&gt;0,U258,V258&lt;&gt;0,V258),"FALTAN DATOS DE ESCENARIO")</f>
        <v xml:space="preserve">ZPC SE-17 - Balaguer - Molí del Compte - CIP </v>
      </c>
      <c r="Z258" s="92" t="str">
        <f t="shared" si="21"/>
        <v>ZPC</v>
      </c>
      <c r="AA258" s="92" t="str">
        <f t="shared" si="22"/>
        <v>Taxa</v>
      </c>
    </row>
    <row r="259" spans="1:27" ht="15" customHeight="1" x14ac:dyDescent="0.3">
      <c r="A259" s="12">
        <v>285</v>
      </c>
      <c r="C259" s="49" t="s">
        <v>481</v>
      </c>
      <c r="D259" s="49" t="s">
        <v>1038</v>
      </c>
      <c r="E259" s="12" t="e" cm="1" vm="1">
        <f t="array" ref="E259">_xlfn.IFNA(_xlfn.IFS(X259&lt;&gt;"Pendent",SOCIETATS!$N$8),SOCIETATS!$N$9)</f>
        <v>#VALUE!</v>
      </c>
      <c r="F259" s="26" t="e" cm="1" vm="1">
        <f t="array" ref="F259">_xlfn.IFNA(_xlfn.IFS(G259&lt;&gt;G260,SOCIETATS!$N$8,J259&lt;&gt;J260,SOCIETATS!$N$8),SOCIETATS!$N$9)</f>
        <v>#VALUE!</v>
      </c>
      <c r="G259" s="23" t="str" cm="1">
        <f t="array" ref="G259">_xlfn.IFNA(_xlfn.IFS(R259&lt;&gt;0,R259,S259&lt;&gt;0,S259,U259&lt;&gt;0,U259,V259&lt;&gt;0,V259),"FALTAN DATOS DE ESCENARIO")</f>
        <v>Escenari de Foix</v>
      </c>
      <c r="H259" s="255" t="str">
        <f t="shared" si="23"/>
        <v>NO</v>
      </c>
      <c r="I259" s="255" t="s">
        <v>1545</v>
      </c>
      <c r="J259" s="21">
        <v>45134</v>
      </c>
      <c r="K259" s="104">
        <v>0.33333333333333298</v>
      </c>
      <c r="L259" s="21">
        <v>45134</v>
      </c>
      <c r="M259" s="104">
        <v>0.58333333333333304</v>
      </c>
      <c r="N259" s="17" t="s">
        <v>12</v>
      </c>
      <c r="O259" s="17" t="s">
        <v>10</v>
      </c>
      <c r="P259" s="17">
        <v>20</v>
      </c>
      <c r="Q259" s="17" t="s">
        <v>11</v>
      </c>
      <c r="V259" s="17" t="s">
        <v>29</v>
      </c>
      <c r="W259" s="12" t="str">
        <f>_xlfn.IFNA(VLOOKUP(X259,Municipis!$A$2:$B$118,2,FALSE),"Pendent")</f>
        <v>Castellet i la Gornal</v>
      </c>
      <c r="X259" s="12" t="str" cm="1">
        <f t="array" ref="X259">_xlfn.IFNA(_xlfn.IFS(R259&lt;&gt;0,R259,S259&lt;&gt;0,S259,U259&lt;&gt;0,U259,V259&lt;&gt;0,V259),"Pendent")</f>
        <v>Escenari de Foix</v>
      </c>
      <c r="Y259" s="23" t="str" cm="1">
        <f t="array" ref="Y259">_xlfn.IFNA(_xlfn.IFS(R259&lt;&gt;0,R259,S259&lt;&gt;0,S259,U259&lt;&gt;0,U259,V259&lt;&gt;0,V259),"FALTAN DATOS DE ESCENARIO")</f>
        <v>Escenari de Foix</v>
      </c>
      <c r="Z259" s="92" t="str">
        <f t="shared" si="21"/>
        <v>ZLLSM</v>
      </c>
      <c r="AA259" s="92" t="str">
        <f t="shared" si="22"/>
        <v>Exempt</v>
      </c>
    </row>
    <row r="260" spans="1:27" ht="15" customHeight="1" x14ac:dyDescent="0.3">
      <c r="A260" s="12">
        <v>308</v>
      </c>
      <c r="C260" s="17" t="s">
        <v>481</v>
      </c>
      <c r="D260" s="40" t="s">
        <v>1285</v>
      </c>
      <c r="E260" s="12" t="e" cm="1" vm="1">
        <f t="array" ref="E260">_xlfn.IFNA(_xlfn.IFS(X260&lt;&gt;"Pendent",SOCIETATS!$N$8),SOCIETATS!$N$9)</f>
        <v>#VALUE!</v>
      </c>
      <c r="F260" s="238" t="e" cm="1" vm="1">
        <f t="array" ref="F260">_xlfn.IFNA(_xlfn.IFS(G260&lt;&gt;G261,SOCIETATS!$N$8,J260&lt;&gt;J261,SOCIETATS!$N$8),SOCIETATS!$N$9)</f>
        <v>#VALUE!</v>
      </c>
      <c r="G260" s="239" t="str" cm="1">
        <f t="array" ref="G260">_xlfn.IFNA(_xlfn.IFS(R260&lt;&gt;0,R260,S260&lt;&gt;0,S260,U260&lt;&gt;0,U260,V260&lt;&gt;0,V260),"FALTAN DATOS DE ESCENARIO")</f>
        <v>ZPC SE-19 - Utxesa - Torres de Segre - CIP</v>
      </c>
      <c r="H260" s="255" t="str">
        <f t="shared" si="23"/>
        <v>NO</v>
      </c>
      <c r="I260" s="255" t="s">
        <v>1545</v>
      </c>
      <c r="J260" s="240">
        <v>45144</v>
      </c>
      <c r="K260" s="104">
        <v>0.29166666666666669</v>
      </c>
      <c r="L260" s="240">
        <v>45144</v>
      </c>
      <c r="M260" s="110">
        <v>0.54166666666666696</v>
      </c>
      <c r="N260" s="27" t="s">
        <v>12</v>
      </c>
      <c r="O260" s="17" t="s">
        <v>8</v>
      </c>
      <c r="P260" s="17">
        <v>20</v>
      </c>
      <c r="Q260" s="17" t="s">
        <v>11</v>
      </c>
      <c r="R260" s="17" t="s">
        <v>125</v>
      </c>
      <c r="W260" s="12" t="str">
        <f>_xlfn.IFNA(VLOOKUP(X260,Municipis!$A$2:$B$118,2,FALSE),"Pendent")</f>
        <v>Torres de Segre, Soses, Seròs</v>
      </c>
      <c r="X260" s="12" t="str" cm="1">
        <f t="array" ref="X260">_xlfn.IFNA(_xlfn.IFS(R260&lt;&gt;0,R260,S260&lt;&gt;0,S260,U260&lt;&gt;0,U260,V260&lt;&gt;0,V260),"Pendent")</f>
        <v>ZPC SE-19 - Utxesa - Torres de Segre - CIP</v>
      </c>
      <c r="Y260" s="23" t="str" cm="1">
        <f t="array" ref="Y260">_xlfn.IFNA(_xlfn.IFS(R260&lt;&gt;0,R260,S260&lt;&gt;0,S260,U260&lt;&gt;0,U260,V260&lt;&gt;0,V260),"FALTAN DATOS DE ESCENARIO")</f>
        <v>ZPC SE-19 - Utxesa - Torres de Segre - CIP</v>
      </c>
      <c r="Z260" s="92" t="str">
        <f t="shared" si="21"/>
        <v>ZPC</v>
      </c>
      <c r="AA260" s="92" t="str">
        <f t="shared" si="22"/>
        <v>Taxa</v>
      </c>
    </row>
    <row r="261" spans="1:27" ht="15" customHeight="1" x14ac:dyDescent="0.3">
      <c r="A261" s="12">
        <v>309</v>
      </c>
      <c r="C261" s="49" t="s">
        <v>481</v>
      </c>
      <c r="D261" s="49" t="s">
        <v>1038</v>
      </c>
      <c r="E261" s="12" t="e" cm="1" vm="1">
        <f t="array" ref="E261">_xlfn.IFNA(_xlfn.IFS(X261&lt;&gt;"Pendent",SOCIETATS!$N$8),SOCIETATS!$N$9)</f>
        <v>#VALUE!</v>
      </c>
      <c r="F261" s="26" t="e" cm="1" vm="1">
        <f t="array" ref="F261">_xlfn.IFNA(_xlfn.IFS(G261&lt;&gt;G262,SOCIETATS!$N$8,J261&lt;&gt;J262,SOCIETATS!$N$8),SOCIETATS!$N$9)</f>
        <v>#VALUE!</v>
      </c>
      <c r="G261" s="23" t="str" cm="1">
        <f t="array" ref="G261">_xlfn.IFNA(_xlfn.IFS(R261&lt;&gt;0,R261,S261&lt;&gt;0,S261,U261&lt;&gt;0,U261,V261&lt;&gt;0,V261),"FALTAN DATOS DE ESCENARIO")</f>
        <v>Escenari de Foix</v>
      </c>
      <c r="H261" s="255" t="str">
        <f t="shared" si="23"/>
        <v>NO</v>
      </c>
      <c r="I261" s="255" t="s">
        <v>1545</v>
      </c>
      <c r="J261" s="21">
        <v>45148</v>
      </c>
      <c r="K261" s="104">
        <v>0.33333333333333298</v>
      </c>
      <c r="L261" s="21">
        <v>45148</v>
      </c>
      <c r="M261" s="104">
        <v>0.58333333333333304</v>
      </c>
      <c r="N261" s="17" t="s">
        <v>12</v>
      </c>
      <c r="O261" s="17" t="s">
        <v>10</v>
      </c>
      <c r="P261" s="17">
        <v>20</v>
      </c>
      <c r="Q261" s="17" t="s">
        <v>11</v>
      </c>
      <c r="V261" s="17" t="s">
        <v>29</v>
      </c>
      <c r="W261" s="12" t="str">
        <f>_xlfn.IFNA(VLOOKUP(X261,Municipis!$A$2:$B$118,2,FALSE),"Pendent")</f>
        <v>Castellet i la Gornal</v>
      </c>
      <c r="X261" s="12" t="str" cm="1">
        <f t="array" ref="X261">_xlfn.IFNA(_xlfn.IFS(R261&lt;&gt;0,R261,S261&lt;&gt;0,S261,U261&lt;&gt;0,U261,V261&lt;&gt;0,V261),"Pendent")</f>
        <v>Escenari de Foix</v>
      </c>
      <c r="Y261" s="23" t="str" cm="1">
        <f t="array" ref="Y261">_xlfn.IFNA(_xlfn.IFS(R261&lt;&gt;0,R261,S261&lt;&gt;0,S261,U261&lt;&gt;0,U261,V261&lt;&gt;0,V261),"FALTAN DATOS DE ESCENARIO")</f>
        <v>Escenari de Foix</v>
      </c>
      <c r="Z261" s="92" t="str">
        <f t="shared" si="21"/>
        <v>ZLLSM</v>
      </c>
      <c r="AA261" s="92" t="str">
        <f t="shared" si="22"/>
        <v>Exempt</v>
      </c>
    </row>
    <row r="262" spans="1:27" ht="15" customHeight="1" x14ac:dyDescent="0.3">
      <c r="A262" s="12">
        <v>325</v>
      </c>
      <c r="C262" s="17" t="s">
        <v>481</v>
      </c>
      <c r="D262" s="40" t="s">
        <v>1281</v>
      </c>
      <c r="E262" s="12" t="e" cm="1" vm="1">
        <f t="array" ref="E262">_xlfn.IFNA(_xlfn.IFS(X262&lt;&gt;"Pendent",SOCIETATS!$N$8),SOCIETATS!$N$9)</f>
        <v>#VALUE!</v>
      </c>
      <c r="F262" s="238" t="e" cm="1" vm="1">
        <f t="array" ref="F262">_xlfn.IFNA(_xlfn.IFS(G262&lt;&gt;G263,SOCIETATS!$N$8,J262&lt;&gt;J263,SOCIETATS!$N$8),SOCIETATS!$N$9)</f>
        <v>#VALUE!</v>
      </c>
      <c r="G262" s="239" t="str" cm="1">
        <f t="array" ref="G262">_xlfn.IFNA(_xlfn.IFS(R262&lt;&gt;0,R262,S262&lt;&gt;0,S262,U262&lt;&gt;0,U262,V262&lt;&gt;0,V262),"FALTAN DATOS DE ESCENARIO")</f>
        <v>Escenari de Foix</v>
      </c>
      <c r="H262" s="255" t="str">
        <f t="shared" si="23"/>
        <v>NO</v>
      </c>
      <c r="I262" s="255" t="s">
        <v>1545</v>
      </c>
      <c r="J262" s="240">
        <v>45158</v>
      </c>
      <c r="K262" s="104">
        <v>0.29166666666666669</v>
      </c>
      <c r="L262" s="240">
        <v>45158</v>
      </c>
      <c r="M262" s="110">
        <v>0.54166666666666696</v>
      </c>
      <c r="N262" s="27" t="s">
        <v>12</v>
      </c>
      <c r="O262" s="17" t="s">
        <v>8</v>
      </c>
      <c r="P262" s="17">
        <v>20</v>
      </c>
      <c r="Q262" s="17" t="s">
        <v>11</v>
      </c>
      <c r="V262" s="17" t="s">
        <v>29</v>
      </c>
      <c r="W262" s="12" t="str">
        <f>_xlfn.IFNA(VLOOKUP(X262,Municipis!$A$2:$B$118,2,FALSE),"Pendent")</f>
        <v>Castellet i la Gornal</v>
      </c>
      <c r="X262" s="12" t="str" cm="1">
        <f t="array" ref="X262">_xlfn.IFNA(_xlfn.IFS(R262&lt;&gt;0,R262,S262&lt;&gt;0,S262,U262&lt;&gt;0,U262,V262&lt;&gt;0,V262),"Pendent")</f>
        <v>Escenari de Foix</v>
      </c>
      <c r="Y262" s="23" t="str" cm="1">
        <f t="array" ref="Y262">_xlfn.IFNA(_xlfn.IFS(R262&lt;&gt;0,R262,S262&lt;&gt;0,S262,U262&lt;&gt;0,U262,V262&lt;&gt;0,V262),"FALTAN DATOS DE ESCENARIO")</f>
        <v>Escenari de Foix</v>
      </c>
      <c r="Z262" s="92" t="str">
        <f t="shared" si="21"/>
        <v>ZLLSM</v>
      </c>
      <c r="AA262" s="92" t="str">
        <f t="shared" si="22"/>
        <v>Exempt</v>
      </c>
    </row>
    <row r="263" spans="1:27" ht="15" customHeight="1" x14ac:dyDescent="0.3">
      <c r="A263" s="12">
        <v>330</v>
      </c>
      <c r="C263" s="49" t="s">
        <v>481</v>
      </c>
      <c r="D263" s="49" t="s">
        <v>1038</v>
      </c>
      <c r="E263" s="12" t="e" cm="1" vm="1">
        <f t="array" ref="E263">_xlfn.IFNA(_xlfn.IFS(X263&lt;&gt;"Pendent",SOCIETATS!$N$8),SOCIETATS!$N$9)</f>
        <v>#VALUE!</v>
      </c>
      <c r="F263" s="26" t="e" cm="1" vm="1">
        <f t="array" ref="F263">_xlfn.IFNA(_xlfn.IFS(G263&lt;&gt;G264,SOCIETATS!$N$8,J263&lt;&gt;J264,SOCIETATS!$N$8),SOCIETATS!$N$9)</f>
        <v>#VALUE!</v>
      </c>
      <c r="G263" s="23" t="str" cm="1">
        <f t="array" ref="G263">_xlfn.IFNA(_xlfn.IFS(R263&lt;&gt;0,R263,S263&lt;&gt;0,S263,U263&lt;&gt;0,U263,V263&lt;&gt;0,V263),"FALTAN DATOS DE ESCENARIO")</f>
        <v>Escenari de Foix</v>
      </c>
      <c r="H263" s="255" t="str">
        <f t="shared" si="23"/>
        <v>NO</v>
      </c>
      <c r="I263" s="255" t="s">
        <v>1545</v>
      </c>
      <c r="J263" s="21">
        <v>45162</v>
      </c>
      <c r="K263" s="104">
        <v>0.33333333333333298</v>
      </c>
      <c r="L263" s="21">
        <v>45162</v>
      </c>
      <c r="M263" s="104">
        <v>0.58333333333333304</v>
      </c>
      <c r="N263" s="17" t="s">
        <v>12</v>
      </c>
      <c r="O263" s="17" t="s">
        <v>10</v>
      </c>
      <c r="P263" s="17">
        <v>20</v>
      </c>
      <c r="Q263" s="17" t="s">
        <v>11</v>
      </c>
      <c r="V263" s="17" t="s">
        <v>29</v>
      </c>
      <c r="W263" s="12" t="str">
        <f>_xlfn.IFNA(VLOOKUP(X263,Municipis!$A$2:$B$118,2,FALSE),"Pendent")</f>
        <v>Castellet i la Gornal</v>
      </c>
      <c r="X263" s="12" t="str" cm="1">
        <f t="array" ref="X263">_xlfn.IFNA(_xlfn.IFS(R263&lt;&gt;0,R263,S263&lt;&gt;0,S263,U263&lt;&gt;0,U263,V263&lt;&gt;0,V263),"Pendent")</f>
        <v>Escenari de Foix</v>
      </c>
      <c r="Y263" s="23" t="str" cm="1">
        <f t="array" ref="Y263">_xlfn.IFNA(_xlfn.IFS(R263&lt;&gt;0,R263,S263&lt;&gt;0,S263,U263&lt;&gt;0,U263,V263&lt;&gt;0,V263),"FALTAN DATOS DE ESCENARIO")</f>
        <v>Escenari de Foix</v>
      </c>
      <c r="Z263" s="92" t="str">
        <f t="shared" si="21"/>
        <v>ZLLSM</v>
      </c>
      <c r="AA263" s="92" t="str">
        <f t="shared" si="22"/>
        <v>Exempt</v>
      </c>
    </row>
    <row r="264" spans="1:27" ht="15" customHeight="1" x14ac:dyDescent="0.3">
      <c r="A264" s="12">
        <v>344</v>
      </c>
      <c r="C264" s="17" t="s">
        <v>481</v>
      </c>
      <c r="D264" s="40" t="s">
        <v>1282</v>
      </c>
      <c r="E264" s="12" t="e" cm="1" vm="1">
        <f t="array" ref="E264">_xlfn.IFNA(_xlfn.IFS(X264&lt;&gt;"Pendent",SOCIETATS!$N$8),SOCIETATS!$N$9)</f>
        <v>#VALUE!</v>
      </c>
      <c r="F264" s="238" t="e" cm="1" vm="1">
        <f t="array" ref="F264">_xlfn.IFNA(_xlfn.IFS(G264&lt;&gt;G265,SOCIETATS!$N$8,J264&lt;&gt;J265,SOCIETATS!$N$8),SOCIETATS!$N$9)</f>
        <v>#VALUE!</v>
      </c>
      <c r="G264" s="239" t="str" cm="1">
        <f t="array" ref="G264">_xlfn.IFNA(_xlfn.IFS(R264&lt;&gt;0,R264,S264&lt;&gt;0,S264,U264&lt;&gt;0,U264,V264&lt;&gt;0,V264),"FALTAN DATOS DE ESCENARIO")</f>
        <v>ZLLSM-FR-02 - Riu d'Anguera</v>
      </c>
      <c r="H264" s="255" t="str">
        <f t="shared" si="23"/>
        <v>NO</v>
      </c>
      <c r="I264" s="255" t="s">
        <v>1545</v>
      </c>
      <c r="J264" s="240">
        <v>45172</v>
      </c>
      <c r="K264" s="104">
        <v>0.29166666666666669</v>
      </c>
      <c r="L264" s="240">
        <v>45172</v>
      </c>
      <c r="M264" s="110">
        <v>0.54166666666666696</v>
      </c>
      <c r="N264" s="27" t="s">
        <v>12</v>
      </c>
      <c r="O264" s="27" t="s">
        <v>16</v>
      </c>
      <c r="P264" s="17">
        <v>20</v>
      </c>
      <c r="Q264" s="17" t="s">
        <v>11</v>
      </c>
      <c r="U264" s="17" t="s">
        <v>43</v>
      </c>
      <c r="W264" s="12" t="str">
        <f>_xlfn.IFNA(VLOOKUP(X264,Municipis!$A$2:$B$118,2,FALSE),"Pendent")</f>
        <v>Barberà de la Conca</v>
      </c>
      <c r="X264" s="12" t="str" cm="1">
        <f t="array" ref="X264">_xlfn.IFNA(_xlfn.IFS(R264&lt;&gt;0,R264,S264&lt;&gt;0,S264,U264&lt;&gt;0,U264,V264&lt;&gt;0,V264),"Pendent")</f>
        <v>ZLLSM-FR-02 - Riu d'Anguera</v>
      </c>
      <c r="Y264" s="23" t="str" cm="1">
        <f t="array" ref="Y264">_xlfn.IFNA(_xlfn.IFS(R264&lt;&gt;0,R264,S264&lt;&gt;0,S264,U264&lt;&gt;0,U264,V264&lt;&gt;0,V264),"FALTAN DATOS DE ESCENARIO")</f>
        <v>ZLLSM-FR-02 - Riu d'Anguera</v>
      </c>
      <c r="Z264" s="92" t="str">
        <f t="shared" si="21"/>
        <v>ZLLSM</v>
      </c>
      <c r="AA264" s="92" t="str">
        <f t="shared" si="22"/>
        <v>Exempt</v>
      </c>
    </row>
    <row r="265" spans="1:27" ht="15" customHeight="1" x14ac:dyDescent="0.3">
      <c r="A265" s="12">
        <v>357</v>
      </c>
      <c r="C265" s="49" t="s">
        <v>481</v>
      </c>
      <c r="D265" s="49" t="s">
        <v>1038</v>
      </c>
      <c r="E265" s="12" t="e" cm="1" vm="1">
        <f t="array" ref="E265">_xlfn.IFNA(_xlfn.IFS(X265&lt;&gt;"Pendent",SOCIETATS!$N$8),SOCIETATS!$N$9)</f>
        <v>#VALUE!</v>
      </c>
      <c r="F265" s="26" t="e" cm="1" vm="1">
        <f t="array" ref="F265">_xlfn.IFNA(_xlfn.IFS(G265&lt;&gt;G266,SOCIETATS!$N$8,J265&lt;&gt;J266,SOCIETATS!$N$8),SOCIETATS!$N$9)</f>
        <v>#VALUE!</v>
      </c>
      <c r="G265" s="23" t="str" cm="1">
        <f t="array" ref="G265">_xlfn.IFNA(_xlfn.IFS(R265&lt;&gt;0,R265,S265&lt;&gt;0,S265,U265&lt;&gt;0,U265,V265&lt;&gt;0,V265),"FALTAN DATOS DE ESCENARIO")</f>
        <v>Escenari de Foix</v>
      </c>
      <c r="H265" s="255" t="str">
        <f t="shared" si="23"/>
        <v>NO</v>
      </c>
      <c r="I265" s="255" t="s">
        <v>1545</v>
      </c>
      <c r="J265" s="32">
        <v>45176</v>
      </c>
      <c r="K265" s="104">
        <v>0.33333333333333298</v>
      </c>
      <c r="L265" s="32">
        <v>45176</v>
      </c>
      <c r="M265" s="104">
        <v>0.58333333333333304</v>
      </c>
      <c r="N265" s="17" t="s">
        <v>12</v>
      </c>
      <c r="O265" s="17" t="s">
        <v>10</v>
      </c>
      <c r="P265" s="17">
        <v>20</v>
      </c>
      <c r="Q265" s="17" t="s">
        <v>11</v>
      </c>
      <c r="V265" s="17" t="s">
        <v>29</v>
      </c>
      <c r="W265" s="12" t="str">
        <f>_xlfn.IFNA(VLOOKUP(X265,Municipis!$A$2:$B$118,2,FALSE),"Pendent")</f>
        <v>Castellet i la Gornal</v>
      </c>
      <c r="X265" s="12" t="str" cm="1">
        <f t="array" ref="X265">_xlfn.IFNA(_xlfn.IFS(R265&lt;&gt;0,R265,S265&lt;&gt;0,S265,U265&lt;&gt;0,U265,V265&lt;&gt;0,V265),"Pendent")</f>
        <v>Escenari de Foix</v>
      </c>
      <c r="Y265" s="23" t="str" cm="1">
        <f t="array" ref="Y265">_xlfn.IFNA(_xlfn.IFS(R265&lt;&gt;0,R265,S265&lt;&gt;0,S265,U265&lt;&gt;0,U265,V265&lt;&gt;0,V265),"FALTAN DATOS DE ESCENARIO")</f>
        <v>Escenari de Foix</v>
      </c>
      <c r="Z265" s="92" t="str">
        <f t="shared" si="21"/>
        <v>ZLLSM</v>
      </c>
      <c r="AA265" s="92" t="str">
        <f t="shared" si="22"/>
        <v>Exempt</v>
      </c>
    </row>
    <row r="266" spans="1:27" s="377" customFormat="1" ht="15" customHeight="1" x14ac:dyDescent="0.3">
      <c r="A266" s="376">
        <v>370</v>
      </c>
      <c r="B266" s="376"/>
      <c r="C266" s="377" t="s">
        <v>481</v>
      </c>
      <c r="D266" s="378" t="s">
        <v>1282</v>
      </c>
      <c r="E266" s="376" t="e" cm="1" vm="1">
        <f t="array" ref="E266">_xlfn.IFNA(_xlfn.IFS(X266&lt;&gt;"Pendent",SOCIETATS!$N$8),SOCIETATS!$N$9)</f>
        <v>#VALUE!</v>
      </c>
      <c r="F266" s="379" t="e" cm="1" vm="1">
        <f t="array" ref="F266">_xlfn.IFNA(_xlfn.IFS(G266&lt;&gt;G267,SOCIETATS!$N$8,J266&lt;&gt;J267,SOCIETATS!$N$8),SOCIETATS!$N$9)</f>
        <v>#VALUE!</v>
      </c>
      <c r="G266" s="380" t="str" cm="1">
        <f t="array" ref="G266">_xlfn.IFNA(_xlfn.IFS(R266&lt;&gt;0,R266,S266&lt;&gt;0,S266,U266&lt;&gt;0,U266,V266&lt;&gt;0,V266),"FALTAN DATOS DE ESCENARIO")</f>
        <v>ZLLSM-FR-02 - Riu d'Anguera</v>
      </c>
      <c r="H266" s="381" t="str">
        <f t="shared" si="23"/>
        <v>NO</v>
      </c>
      <c r="I266" s="381" t="s">
        <v>1545</v>
      </c>
      <c r="J266" s="382">
        <v>45179</v>
      </c>
      <c r="K266" s="383">
        <v>0.29166666666666669</v>
      </c>
      <c r="L266" s="382">
        <v>45179</v>
      </c>
      <c r="M266" s="384">
        <v>0.54166666666666696</v>
      </c>
      <c r="N266" s="385" t="s">
        <v>12</v>
      </c>
      <c r="O266" s="377" t="s">
        <v>8</v>
      </c>
      <c r="P266" s="377">
        <v>20</v>
      </c>
      <c r="Q266" s="377" t="s">
        <v>11</v>
      </c>
      <c r="U266" s="377" t="s">
        <v>43</v>
      </c>
      <c r="W266" s="376" t="str">
        <f>_xlfn.IFNA(VLOOKUP(X266,Municipis!$A$2:$B$118,2,FALSE),"Pendent")</f>
        <v>Barberà de la Conca</v>
      </c>
      <c r="X266" s="376" t="str" cm="1">
        <f t="array" ref="X266">_xlfn.IFNA(_xlfn.IFS(R266&lt;&gt;0,R266,S266&lt;&gt;0,S266,U266&lt;&gt;0,U266,V266&lt;&gt;0,V266),"Pendent")</f>
        <v>ZLLSM-FR-02 - Riu d'Anguera</v>
      </c>
      <c r="Y266" s="386" t="str" cm="1">
        <f t="array" ref="Y266">_xlfn.IFNA(_xlfn.IFS(R266&lt;&gt;0,R266,S266&lt;&gt;0,S266,U266&lt;&gt;0,U266,V266&lt;&gt;0,V266),"FALTAN DATOS DE ESCENARIO")</f>
        <v>ZLLSM-FR-02 - Riu d'Anguera</v>
      </c>
      <c r="Z266" s="387" t="str">
        <f t="shared" si="21"/>
        <v>ZLLSM</v>
      </c>
      <c r="AA266" s="387" t="str">
        <f t="shared" si="22"/>
        <v>Exempt</v>
      </c>
    </row>
    <row r="267" spans="1:27" ht="15" customHeight="1" x14ac:dyDescent="0.3">
      <c r="A267" s="12">
        <v>404</v>
      </c>
      <c r="C267" s="49" t="s">
        <v>481</v>
      </c>
      <c r="D267" s="49" t="s">
        <v>1038</v>
      </c>
      <c r="E267" s="12" t="e" cm="1" vm="1">
        <f t="array" ref="E267">_xlfn.IFNA(_xlfn.IFS(X267&lt;&gt;"Pendent",SOCIETATS!$N$8),SOCIETATS!$N$9)</f>
        <v>#VALUE!</v>
      </c>
      <c r="F267" s="26" t="e" cm="1" vm="1">
        <f t="array" ref="F267">_xlfn.IFNA(_xlfn.IFS(G267&lt;&gt;G268,SOCIETATS!$N$8,J267&lt;&gt;J268,SOCIETATS!$N$8),SOCIETATS!$N$9)</f>
        <v>#VALUE!</v>
      </c>
      <c r="G267" s="23" t="str" cm="1">
        <f t="array" ref="G267">_xlfn.IFNA(_xlfn.IFS(R267&lt;&gt;0,R267,S267&lt;&gt;0,S267,U267&lt;&gt;0,U267,V267&lt;&gt;0,V267),"FALTAN DATOS DE ESCENARIO")</f>
        <v>Escenari de Foix</v>
      </c>
      <c r="H267" s="255" t="str">
        <f t="shared" si="23"/>
        <v>NO</v>
      </c>
      <c r="I267" s="255" t="s">
        <v>1545</v>
      </c>
      <c r="J267" s="32">
        <v>45190</v>
      </c>
      <c r="K267" s="104">
        <v>0.33333333333333298</v>
      </c>
      <c r="L267" s="32">
        <v>45190</v>
      </c>
      <c r="M267" s="104">
        <v>0.58333333333333304</v>
      </c>
      <c r="N267" s="17" t="s">
        <v>12</v>
      </c>
      <c r="O267" s="17" t="s">
        <v>10</v>
      </c>
      <c r="P267" s="17">
        <v>20</v>
      </c>
      <c r="Q267" s="17" t="s">
        <v>11</v>
      </c>
      <c r="V267" s="17" t="s">
        <v>29</v>
      </c>
      <c r="W267" s="12" t="str">
        <f>_xlfn.IFNA(VLOOKUP(X267,Municipis!$A$2:$B$118,2,FALSE),"Pendent")</f>
        <v>Castellet i la Gornal</v>
      </c>
      <c r="X267" s="12" t="str" cm="1">
        <f t="array" ref="X267">_xlfn.IFNA(_xlfn.IFS(R267&lt;&gt;0,R267,S267&lt;&gt;0,S267,U267&lt;&gt;0,U267,V267&lt;&gt;0,V267),"Pendent")</f>
        <v>Escenari de Foix</v>
      </c>
      <c r="Y267" s="23" t="str" cm="1">
        <f t="array" ref="Y267">_xlfn.IFNA(_xlfn.IFS(R267&lt;&gt;0,R267,S267&lt;&gt;0,S267,U267&lt;&gt;0,U267,V267&lt;&gt;0,V267),"FALTAN DATOS DE ESCENARIO")</f>
        <v>Escenari de Foix</v>
      </c>
      <c r="Z267" s="92" t="str">
        <f t="shared" si="21"/>
        <v>ZLLSM</v>
      </c>
      <c r="AA267" s="92" t="str">
        <f t="shared" si="22"/>
        <v>Exempt</v>
      </c>
    </row>
    <row r="268" spans="1:27" ht="15" customHeight="1" x14ac:dyDescent="0.3">
      <c r="A268" s="12">
        <v>418</v>
      </c>
      <c r="C268" s="17" t="s">
        <v>481</v>
      </c>
      <c r="D268" s="40" t="s">
        <v>1285</v>
      </c>
      <c r="E268" s="12" t="e" cm="1" vm="1">
        <f t="array" ref="E268">_xlfn.IFNA(_xlfn.IFS(X268&lt;&gt;"Pendent",SOCIETATS!$N$8),SOCIETATS!$N$9)</f>
        <v>#VALUE!</v>
      </c>
      <c r="F268" s="238" t="e" cm="1" vm="1">
        <f t="array" ref="F268">_xlfn.IFNA(_xlfn.IFS(G268&lt;&gt;G269,SOCIETATS!$N$8,J268&lt;&gt;J269,SOCIETATS!$N$8),SOCIETATS!$N$9)</f>
        <v>#VALUE!</v>
      </c>
      <c r="G268" s="239" t="str" cm="1">
        <f t="array" ref="G268">_xlfn.IFNA(_xlfn.IFS(R268&lt;&gt;0,R268,S268&lt;&gt;0,S268,U268&lt;&gt;0,U268,V268&lt;&gt;0,V268),"FALTAN DATOS DE ESCENARIO")</f>
        <v>ZPC SE-19 - Utxesa - Torres de Segre - CIP</v>
      </c>
      <c r="H268" s="255" t="str">
        <f t="shared" si="23"/>
        <v>NO</v>
      </c>
      <c r="I268" s="255" t="s">
        <v>1545</v>
      </c>
      <c r="J268" s="240">
        <v>45193</v>
      </c>
      <c r="K268" s="104">
        <v>0.29166666666666669</v>
      </c>
      <c r="L268" s="240">
        <v>45193</v>
      </c>
      <c r="M268" s="110">
        <v>0.54166666666666696</v>
      </c>
      <c r="N268" s="27" t="s">
        <v>12</v>
      </c>
      <c r="O268" s="17" t="s">
        <v>8</v>
      </c>
      <c r="P268" s="17">
        <v>20</v>
      </c>
      <c r="Q268" s="17" t="s">
        <v>11</v>
      </c>
      <c r="R268" s="17" t="s">
        <v>125</v>
      </c>
      <c r="W268" s="12" t="str">
        <f>_xlfn.IFNA(VLOOKUP(X268,Municipis!$A$2:$B$118,2,FALSE),"Pendent")</f>
        <v>Torres de Segre, Soses, Seròs</v>
      </c>
      <c r="X268" s="12" t="str" cm="1">
        <f t="array" ref="X268">_xlfn.IFNA(_xlfn.IFS(R268&lt;&gt;0,R268,S268&lt;&gt;0,S268,U268&lt;&gt;0,U268,V268&lt;&gt;0,V268),"Pendent")</f>
        <v>ZPC SE-19 - Utxesa - Torres de Segre - CIP</v>
      </c>
      <c r="Y268" s="23" t="str" cm="1">
        <f t="array" ref="Y268">_xlfn.IFNA(_xlfn.IFS(R268&lt;&gt;0,R268,S268&lt;&gt;0,S268,U268&lt;&gt;0,U268,V268&lt;&gt;0,V268),"FALTAN DATOS DE ESCENARIO")</f>
        <v>ZPC SE-19 - Utxesa - Torres de Segre - CIP</v>
      </c>
      <c r="Z268" s="92" t="str">
        <f t="shared" si="21"/>
        <v>ZPC</v>
      </c>
      <c r="AA268" s="92" t="str">
        <f t="shared" si="22"/>
        <v>Taxa</v>
      </c>
    </row>
    <row r="269" spans="1:27" ht="15" customHeight="1" x14ac:dyDescent="0.3">
      <c r="A269" s="12">
        <v>439</v>
      </c>
      <c r="C269" s="49" t="s">
        <v>481</v>
      </c>
      <c r="D269" s="49" t="s">
        <v>1038</v>
      </c>
      <c r="E269" s="12" t="e" cm="1" vm="1">
        <f t="array" ref="E269">_xlfn.IFNA(_xlfn.IFS(X269&lt;&gt;"Pendent",SOCIETATS!$N$8),SOCIETATS!$N$9)</f>
        <v>#VALUE!</v>
      </c>
      <c r="F269" s="26" t="e" cm="1" vm="1">
        <f t="array" ref="F269">_xlfn.IFNA(_xlfn.IFS(G269&lt;&gt;G270,SOCIETATS!$N$8,J269&lt;&gt;J270,SOCIETATS!$N$8),SOCIETATS!$N$9)</f>
        <v>#VALUE!</v>
      </c>
      <c r="G269" s="23" t="str" cm="1">
        <f t="array" ref="G269">_xlfn.IFNA(_xlfn.IFS(R269&lt;&gt;0,R269,S269&lt;&gt;0,S269,U269&lt;&gt;0,U269,V269&lt;&gt;0,V269),"FALTAN DATOS DE ESCENARIO")</f>
        <v>Escenari de Foix</v>
      </c>
      <c r="H269" s="255" t="str">
        <f t="shared" si="23"/>
        <v>NO</v>
      </c>
      <c r="I269" s="255" t="s">
        <v>1545</v>
      </c>
      <c r="J269" s="32">
        <v>45204</v>
      </c>
      <c r="K269" s="104">
        <v>0.33333333333333298</v>
      </c>
      <c r="L269" s="32">
        <v>45204</v>
      </c>
      <c r="M269" s="104">
        <v>0.58333333333333304</v>
      </c>
      <c r="N269" s="17" t="s">
        <v>12</v>
      </c>
      <c r="O269" s="17" t="s">
        <v>10</v>
      </c>
      <c r="P269" s="17">
        <v>20</v>
      </c>
      <c r="Q269" s="17" t="s">
        <v>11</v>
      </c>
      <c r="V269" s="17" t="s">
        <v>29</v>
      </c>
      <c r="W269" s="12" t="str">
        <f>_xlfn.IFNA(VLOOKUP(X269,Municipis!$A$2:$B$118,2,FALSE),"Pendent")</f>
        <v>Castellet i la Gornal</v>
      </c>
      <c r="X269" s="12" t="str" cm="1">
        <f t="array" ref="X269">_xlfn.IFNA(_xlfn.IFS(R269&lt;&gt;0,R269,S269&lt;&gt;0,S269,U269&lt;&gt;0,U269,V269&lt;&gt;0,V269),"Pendent")</f>
        <v>Escenari de Foix</v>
      </c>
      <c r="Y269" s="23" t="str" cm="1">
        <f t="array" ref="Y269">_xlfn.IFNA(_xlfn.IFS(R269&lt;&gt;0,R269,S269&lt;&gt;0,S269,U269&lt;&gt;0,U269,V269&lt;&gt;0,V269),"FALTAN DATOS DE ESCENARIO")</f>
        <v>Escenari de Foix</v>
      </c>
      <c r="Z269" s="92" t="str">
        <f t="shared" si="21"/>
        <v>ZLLSM</v>
      </c>
      <c r="AA269" s="92" t="str">
        <f t="shared" si="22"/>
        <v>Exempt</v>
      </c>
    </row>
    <row r="270" spans="1:27" ht="14.25" customHeight="1" x14ac:dyDescent="0.3">
      <c r="A270" s="12">
        <v>460</v>
      </c>
      <c r="C270" s="17" t="s">
        <v>481</v>
      </c>
      <c r="D270" s="40" t="s">
        <v>1284</v>
      </c>
      <c r="E270" s="12" t="e" cm="1" vm="1">
        <f t="array" ref="E270">_xlfn.IFNA(_xlfn.IFS(X270&lt;&gt;"Pendent",SOCIETATS!$N$8),SOCIETATS!$N$9)</f>
        <v>#VALUE!</v>
      </c>
      <c r="F270" s="238" t="e" cm="1" vm="1">
        <f t="array" ref="F270">_xlfn.IFNA(_xlfn.IFS(G270&lt;&gt;G271,SOCIETATS!$N$8,J270&lt;&gt;J271,SOCIETATS!$N$8),SOCIETATS!$N$9)</f>
        <v>#VALUE!</v>
      </c>
      <c r="G270" s="239" t="str" cm="1">
        <f t="array" ref="G270">_xlfn.IFNA(_xlfn.IFS(R270&lt;&gt;0,R270,S270&lt;&gt;0,S270,U270&lt;&gt;0,U270,V270&lt;&gt;0,V270),"FALTAN DATOS DE ESCENARIO")</f>
        <v xml:space="preserve">ZPC SE-16 - Embassament de Sant Llorenç de Montgai - CIP </v>
      </c>
      <c r="H270" s="255" t="str">
        <f t="shared" si="23"/>
        <v>NO</v>
      </c>
      <c r="I270" s="255" t="s">
        <v>1545</v>
      </c>
      <c r="J270" s="240">
        <v>45207</v>
      </c>
      <c r="K270" s="104">
        <v>0.29166666666666669</v>
      </c>
      <c r="L270" s="240">
        <v>45207</v>
      </c>
      <c r="M270" s="110">
        <v>0.54166666666666696</v>
      </c>
      <c r="N270" s="27" t="s">
        <v>12</v>
      </c>
      <c r="O270" s="17" t="s">
        <v>8</v>
      </c>
      <c r="P270" s="17">
        <v>20</v>
      </c>
      <c r="Q270" s="17" t="s">
        <v>11</v>
      </c>
      <c r="R270" s="258" t="s">
        <v>123</v>
      </c>
      <c r="W270" s="12" t="str">
        <f>_xlfn.IFNA(VLOOKUP(X270,Municipis!$A$2:$B$118,2,FALSE),"Pendent")</f>
        <v>Balaguer, Os de Balaguer</v>
      </c>
      <c r="X270" s="12" t="str" cm="1">
        <f t="array" ref="X270">_xlfn.IFNA(_xlfn.IFS(R270&lt;&gt;0,R270,S270&lt;&gt;0,S270,U270&lt;&gt;0,U270,V270&lt;&gt;0,V270),"Pendent")</f>
        <v xml:space="preserve">ZPC SE-16 - Embassament de Sant Llorenç de Montgai - CIP </v>
      </c>
      <c r="Y270" s="23" t="str" cm="1">
        <f t="array" ref="Y270">_xlfn.IFNA(_xlfn.IFS(R270&lt;&gt;0,R270,S270&lt;&gt;0,S270,U270&lt;&gt;0,U270,V270&lt;&gt;0,V270),"FALTAN DATOS DE ESCENARIO")</f>
        <v xml:space="preserve">ZPC SE-16 - Embassament de Sant Llorenç de Montgai - CIP </v>
      </c>
      <c r="Z270" s="92" t="str">
        <f t="shared" si="21"/>
        <v>ZPC</v>
      </c>
      <c r="AA270" s="92" t="str">
        <f t="shared" si="22"/>
        <v>Taxa</v>
      </c>
    </row>
    <row r="271" spans="1:27" ht="15" customHeight="1" x14ac:dyDescent="0.3">
      <c r="A271" s="12">
        <v>508</v>
      </c>
      <c r="C271" s="49" t="s">
        <v>481</v>
      </c>
      <c r="D271" s="49" t="s">
        <v>1038</v>
      </c>
      <c r="E271" s="12" t="e" cm="1" vm="1">
        <f t="array" ref="E271">_xlfn.IFNA(_xlfn.IFS(X271&lt;&gt;"Pendent",SOCIETATS!$N$8),SOCIETATS!$N$9)</f>
        <v>#VALUE!</v>
      </c>
      <c r="F271" s="26" t="e" cm="1" vm="1">
        <f t="array" ref="F271">_xlfn.IFNA(_xlfn.IFS(G271&lt;&gt;G272,SOCIETATS!$N$8,J271&lt;&gt;J272,SOCIETATS!$N$8),SOCIETATS!$N$9)</f>
        <v>#VALUE!</v>
      </c>
      <c r="G271" s="23" t="str" cm="1">
        <f t="array" ref="G271">_xlfn.IFNA(_xlfn.IFS(R271&lt;&gt;0,R271,S271&lt;&gt;0,S271,U271&lt;&gt;0,U271,V271&lt;&gt;0,V271),"FALTAN DATOS DE ESCENARIO")</f>
        <v>Escenari de Foix</v>
      </c>
      <c r="H271" s="255" t="str">
        <f t="shared" si="23"/>
        <v>NO</v>
      </c>
      <c r="I271" s="255" t="s">
        <v>1545</v>
      </c>
      <c r="J271" s="32">
        <v>45232</v>
      </c>
      <c r="K271" s="104">
        <v>0.33333333333333298</v>
      </c>
      <c r="L271" s="32">
        <v>45232</v>
      </c>
      <c r="M271" s="104">
        <v>0.58333333333333304</v>
      </c>
      <c r="N271" s="17" t="s">
        <v>12</v>
      </c>
      <c r="O271" s="17" t="s">
        <v>10</v>
      </c>
      <c r="P271" s="17">
        <v>20</v>
      </c>
      <c r="Q271" s="17" t="s">
        <v>11</v>
      </c>
      <c r="V271" s="17" t="s">
        <v>29</v>
      </c>
      <c r="W271" s="12" t="str">
        <f>_xlfn.IFNA(VLOOKUP(X271,Municipis!$A$2:$B$118,2,FALSE),"Pendent")</f>
        <v>Castellet i la Gornal</v>
      </c>
      <c r="X271" s="12" t="str" cm="1">
        <f t="array" ref="X271">_xlfn.IFNA(_xlfn.IFS(R271&lt;&gt;0,R271,S271&lt;&gt;0,S271,U271&lt;&gt;0,U271,V271&lt;&gt;0,V271),"Pendent")</f>
        <v>Escenari de Foix</v>
      </c>
      <c r="Y271" s="23" t="str" cm="1">
        <f t="array" ref="Y271">_xlfn.IFNA(_xlfn.IFS(R271&lt;&gt;0,R271,S271&lt;&gt;0,S271,U271&lt;&gt;0,U271,V271&lt;&gt;0,V271),"FALTAN DATOS DE ESCENARIO")</f>
        <v>Escenari de Foix</v>
      </c>
      <c r="Z271" s="92" t="str">
        <f t="shared" si="21"/>
        <v>ZLLSM</v>
      </c>
      <c r="AA271" s="92" t="str">
        <f t="shared" si="22"/>
        <v>Exempt</v>
      </c>
    </row>
    <row r="272" spans="1:27" ht="16.5" customHeight="1" x14ac:dyDescent="0.3">
      <c r="A272" s="12">
        <v>525</v>
      </c>
      <c r="C272" s="17" t="s">
        <v>481</v>
      </c>
      <c r="D272" s="40" t="s">
        <v>1286</v>
      </c>
      <c r="E272" s="12" t="e" cm="1" vm="1">
        <f t="array" ref="E272">_xlfn.IFNA(_xlfn.IFS(X272&lt;&gt;"Pendent",SOCIETATS!$N$8),SOCIETATS!$N$9)</f>
        <v>#VALUE!</v>
      </c>
      <c r="F272" s="238" t="e" cm="1" vm="1">
        <f t="array" ref="F272">_xlfn.IFNA(_xlfn.IFS(G272&lt;&gt;G273,SOCIETATS!$N$8,J272&lt;&gt;J273,SOCIETATS!$N$8),SOCIETATS!$N$9)</f>
        <v>#VALUE!</v>
      </c>
      <c r="G272" s="239" t="str" cm="1">
        <f t="array" ref="G272">_xlfn.IFNA(_xlfn.IFS(R272&lt;&gt;0,R272,S272&lt;&gt;0,S272,U272&lt;&gt;0,U272,V272&lt;&gt;0,V272),"FALTAN DATOS DE ESCENARIO")</f>
        <v>Escenari de Foix</v>
      </c>
      <c r="H272" s="255" t="str">
        <f t="shared" si="23"/>
        <v>NO</v>
      </c>
      <c r="I272" s="255" t="s">
        <v>1545</v>
      </c>
      <c r="J272" s="240">
        <v>45242</v>
      </c>
      <c r="K272" s="104">
        <v>0.29166666666666669</v>
      </c>
      <c r="L272" s="240">
        <v>45242</v>
      </c>
      <c r="M272" s="110">
        <v>0.54166666666666696</v>
      </c>
      <c r="N272" s="27" t="s">
        <v>12</v>
      </c>
      <c r="O272" s="17" t="s">
        <v>8</v>
      </c>
      <c r="P272" s="17">
        <v>20</v>
      </c>
      <c r="Q272" s="17" t="s">
        <v>11</v>
      </c>
      <c r="V272" s="17" t="s">
        <v>29</v>
      </c>
      <c r="W272" s="12" t="str">
        <f>_xlfn.IFNA(VLOOKUP(X272,Municipis!$A$2:$B$118,2,FALSE),"Pendent")</f>
        <v>Castellet i la Gornal</v>
      </c>
      <c r="X272" s="12" t="str" cm="1">
        <f t="array" ref="X272">_xlfn.IFNA(_xlfn.IFS(R272&lt;&gt;0,R272,S272&lt;&gt;0,S272,U272&lt;&gt;0,U272,V272&lt;&gt;0,V272),"Pendent")</f>
        <v>Escenari de Foix</v>
      </c>
      <c r="Y272" s="23" t="str" cm="1">
        <f t="array" ref="Y272">_xlfn.IFNA(_xlfn.IFS(R272&lt;&gt;0,R272,S272&lt;&gt;0,S272,U272&lt;&gt;0,U272,V272&lt;&gt;0,V272),"FALTAN DATOS DE ESCENARIO")</f>
        <v>Escenari de Foix</v>
      </c>
      <c r="Z272" s="92" t="str">
        <f t="shared" si="21"/>
        <v>ZLLSM</v>
      </c>
      <c r="AA272" s="92" t="str">
        <f t="shared" si="22"/>
        <v>Exempt</v>
      </c>
    </row>
    <row r="273" spans="1:27" ht="15" customHeight="1" x14ac:dyDescent="0.3">
      <c r="A273" s="12">
        <v>530</v>
      </c>
      <c r="C273" s="49" t="s">
        <v>481</v>
      </c>
      <c r="D273" s="49" t="s">
        <v>1038</v>
      </c>
      <c r="E273" s="12" t="e" cm="1" vm="1">
        <f t="array" ref="E273">_xlfn.IFNA(_xlfn.IFS(X273&lt;&gt;"Pendent",SOCIETATS!$N$8),SOCIETATS!$N$9)</f>
        <v>#VALUE!</v>
      </c>
      <c r="F273" s="238" t="e" cm="1" vm="1">
        <f t="array" ref="F273">_xlfn.IFNA(_xlfn.IFS(G273&lt;&gt;G274,SOCIETATS!$N$8,J273&lt;&gt;J274,SOCIETATS!$N$8),SOCIETATS!$N$9)</f>
        <v>#VALUE!</v>
      </c>
      <c r="G273" s="23" t="str" cm="1">
        <f t="array" ref="G273">_xlfn.IFNA(_xlfn.IFS(R273&lt;&gt;0,R273,S273&lt;&gt;0,S273,U273&lt;&gt;0,U273,V273&lt;&gt;0,V273),"FALTAN DATOS DE ESCENARIO")</f>
        <v>Escenari de Foix</v>
      </c>
      <c r="H273" s="255" t="str">
        <f t="shared" si="23"/>
        <v>NO</v>
      </c>
      <c r="I273" s="255" t="s">
        <v>1545</v>
      </c>
      <c r="J273" s="32">
        <v>45246</v>
      </c>
      <c r="K273" s="104">
        <v>0.33333333333333298</v>
      </c>
      <c r="L273" s="32">
        <v>45246</v>
      </c>
      <c r="M273" s="104">
        <v>0.58333333333333304</v>
      </c>
      <c r="N273" s="17" t="s">
        <v>12</v>
      </c>
      <c r="O273" s="17" t="s">
        <v>10</v>
      </c>
      <c r="P273" s="17">
        <v>20</v>
      </c>
      <c r="Q273" s="17" t="s">
        <v>11</v>
      </c>
      <c r="V273" s="17" t="s">
        <v>29</v>
      </c>
      <c r="W273" s="12" t="str">
        <f>_xlfn.IFNA(VLOOKUP(X273,Municipis!$A$2:$B$118,2,FALSE),"Pendent")</f>
        <v>Castellet i la Gornal</v>
      </c>
      <c r="X273" s="12" t="str" cm="1">
        <f t="array" ref="X273">_xlfn.IFNA(_xlfn.IFS(R273&lt;&gt;0,R273,S273&lt;&gt;0,S273,U273&lt;&gt;0,U273,V273&lt;&gt;0,V273),"Pendent")</f>
        <v>Escenari de Foix</v>
      </c>
      <c r="Y273" s="23" t="str" cm="1">
        <f t="array" ref="Y273">_xlfn.IFNA(_xlfn.IFS(R273&lt;&gt;0,R273,S273&lt;&gt;0,S273,U273&lt;&gt;0,U273,V273&lt;&gt;0,V273),"FALTAN DATOS DE ESCENARIO")</f>
        <v>Escenari de Foix</v>
      </c>
      <c r="Z273" s="92" t="str">
        <f t="shared" si="21"/>
        <v>ZLLSM</v>
      </c>
      <c r="AA273" s="92" t="str">
        <f t="shared" si="22"/>
        <v>Exempt</v>
      </c>
    </row>
    <row r="274" spans="1:27" ht="15" customHeight="1" x14ac:dyDescent="0.3">
      <c r="A274" s="12">
        <v>548</v>
      </c>
      <c r="C274" s="49" t="s">
        <v>481</v>
      </c>
      <c r="D274" s="49" t="s">
        <v>1038</v>
      </c>
      <c r="E274" s="12" t="e" cm="1" vm="1">
        <f t="array" ref="E274">_xlfn.IFNA(_xlfn.IFS(X274&lt;&gt;"Pendent",SOCIETATS!$N$8),SOCIETATS!$N$9)</f>
        <v>#VALUE!</v>
      </c>
      <c r="F274" s="26" t="e" cm="1" vm="1">
        <f t="array" ref="F274">_xlfn.IFNA(_xlfn.IFS(G274&lt;&gt;G275,SOCIETATS!$N$8,J274&lt;&gt;J275,SOCIETATS!$N$8),SOCIETATS!$N$9)</f>
        <v>#VALUE!</v>
      </c>
      <c r="G274" s="23" t="str" cm="1">
        <f t="array" ref="G274">_xlfn.IFNA(_xlfn.IFS(R274&lt;&gt;0,R274,S274&lt;&gt;0,S274,U274&lt;&gt;0,U274,V274&lt;&gt;0,V274),"FALTAN DATOS DE ESCENARIO")</f>
        <v>Escenari de Foix</v>
      </c>
      <c r="H274" s="255" t="str">
        <f t="shared" si="23"/>
        <v>NO</v>
      </c>
      <c r="I274" s="255" t="s">
        <v>1545</v>
      </c>
      <c r="J274" s="32">
        <v>45260</v>
      </c>
      <c r="K274" s="104">
        <v>0.33333333333333298</v>
      </c>
      <c r="L274" s="32">
        <v>45260</v>
      </c>
      <c r="M274" s="104">
        <v>0.58333333333333304</v>
      </c>
      <c r="N274" s="17" t="s">
        <v>12</v>
      </c>
      <c r="O274" s="17" t="s">
        <v>10</v>
      </c>
      <c r="P274" s="17">
        <v>20</v>
      </c>
      <c r="Q274" s="17" t="s">
        <v>11</v>
      </c>
      <c r="V274" s="17" t="s">
        <v>29</v>
      </c>
      <c r="W274" s="12" t="str">
        <f>_xlfn.IFNA(VLOOKUP(X274,Municipis!$A$2:$B$118,2,FALSE),"Pendent")</f>
        <v>Castellet i la Gornal</v>
      </c>
      <c r="X274" s="12" t="str" cm="1">
        <f t="array" ref="X274">_xlfn.IFNA(_xlfn.IFS(R274&lt;&gt;0,R274,S274&lt;&gt;0,S274,U274&lt;&gt;0,U274,V274&lt;&gt;0,V274),"Pendent")</f>
        <v>Escenari de Foix</v>
      </c>
      <c r="Y274" s="23" t="str" cm="1">
        <f t="array" ref="Y274">_xlfn.IFNA(_xlfn.IFS(R274&lt;&gt;0,R274,S274&lt;&gt;0,S274,U274&lt;&gt;0,U274,V274&lt;&gt;0,V274),"FALTAN DATOS DE ESCENARIO")</f>
        <v>Escenari de Foix</v>
      </c>
      <c r="Z274" s="92" t="str">
        <f t="shared" si="21"/>
        <v>ZLLSM</v>
      </c>
      <c r="AA274" s="92" t="str">
        <f t="shared" si="22"/>
        <v>Exempt</v>
      </c>
    </row>
    <row r="275" spans="1:27" ht="15" customHeight="1" x14ac:dyDescent="0.3">
      <c r="A275" s="12">
        <v>552</v>
      </c>
      <c r="C275" s="49" t="s">
        <v>481</v>
      </c>
      <c r="D275" s="49" t="s">
        <v>1038</v>
      </c>
      <c r="E275" s="12" t="e" cm="1" vm="1">
        <f t="array" ref="E275">_xlfn.IFNA(_xlfn.IFS(X275&lt;&gt;"Pendent",SOCIETATS!$N$8),SOCIETATS!$N$9)</f>
        <v>#VALUE!</v>
      </c>
      <c r="F275" s="26" t="e" cm="1" vm="1">
        <f t="array" ref="F275">_xlfn.IFNA(_xlfn.IFS(G275&lt;&gt;G276,SOCIETATS!$N$8,J275&lt;&gt;J276,SOCIETATS!$N$8),SOCIETATS!$N$9)</f>
        <v>#VALUE!</v>
      </c>
      <c r="G275" s="23" t="str" cm="1">
        <f t="array" ref="G275">_xlfn.IFNA(_xlfn.IFS(R275&lt;&gt;0,R275,S275&lt;&gt;0,S275,U275&lt;&gt;0,U275,V275&lt;&gt;0,V275),"FALTAN DATOS DE ESCENARIO")</f>
        <v>Escenari de Foix</v>
      </c>
      <c r="H275" s="255" t="str">
        <f t="shared" si="23"/>
        <v>NO</v>
      </c>
      <c r="I275" s="255" t="s">
        <v>1545</v>
      </c>
      <c r="J275" s="32">
        <v>45264</v>
      </c>
      <c r="K275" s="104">
        <v>0.33333333333333298</v>
      </c>
      <c r="L275" s="32">
        <v>45264</v>
      </c>
      <c r="M275" s="104">
        <v>0.58333333333333304</v>
      </c>
      <c r="N275" s="17" t="s">
        <v>12</v>
      </c>
      <c r="O275" s="17" t="s">
        <v>10</v>
      </c>
      <c r="P275" s="17">
        <v>20</v>
      </c>
      <c r="Q275" s="17" t="s">
        <v>11</v>
      </c>
      <c r="V275" s="17" t="s">
        <v>29</v>
      </c>
      <c r="W275" s="12" t="str">
        <f>_xlfn.IFNA(VLOOKUP(X275,Municipis!$A$2:$B$118,2,FALSE),"Pendent")</f>
        <v>Castellet i la Gornal</v>
      </c>
      <c r="X275" s="12" t="str" cm="1">
        <f t="array" ref="X275">_xlfn.IFNA(_xlfn.IFS(R275&lt;&gt;0,R275,S275&lt;&gt;0,S275,U275&lt;&gt;0,U275,V275&lt;&gt;0,V275),"Pendent")</f>
        <v>Escenari de Foix</v>
      </c>
      <c r="Y275" s="23" t="str" cm="1">
        <f t="array" ref="Y275">_xlfn.IFNA(_xlfn.IFS(R275&lt;&gt;0,R275,S275&lt;&gt;0,S275,U275&lt;&gt;0,U275,V275&lt;&gt;0,V275),"FALTAN DATOS DE ESCENARIO")</f>
        <v>Escenari de Foix</v>
      </c>
      <c r="Z275" s="92" t="str">
        <f t="shared" si="21"/>
        <v>ZLLSM</v>
      </c>
      <c r="AA275" s="92" t="str">
        <f t="shared" si="22"/>
        <v>Exempt</v>
      </c>
    </row>
    <row r="276" spans="1:27" ht="15" customHeight="1" x14ac:dyDescent="0.3">
      <c r="A276" s="12">
        <v>561</v>
      </c>
      <c r="C276" s="49" t="s">
        <v>481</v>
      </c>
      <c r="D276" s="49" t="s">
        <v>1038</v>
      </c>
      <c r="E276" s="12" t="e" cm="1" vm="1">
        <f t="array" ref="E276">_xlfn.IFNA(_xlfn.IFS(X276&lt;&gt;"Pendent",SOCIETATS!$N$8),SOCIETATS!$N$9)</f>
        <v>#VALUE!</v>
      </c>
      <c r="F276" s="26" t="e" cm="1" vm="1">
        <f t="array" ref="F276">_xlfn.IFNA(_xlfn.IFS(G276&lt;&gt;G277,SOCIETATS!$N$8,J276&lt;&gt;J277,SOCIETATS!$N$8),SOCIETATS!$N$9)</f>
        <v>#VALUE!</v>
      </c>
      <c r="G276" s="23" t="str" cm="1">
        <f t="array" ref="G276">_xlfn.IFNA(_xlfn.IFS(R276&lt;&gt;0,R276,S276&lt;&gt;0,S276,U276&lt;&gt;0,U276,V276&lt;&gt;0,V276),"FALTAN DATOS DE ESCENARIO")</f>
        <v>Escenari de Foix</v>
      </c>
      <c r="H276" s="255" t="str">
        <f t="shared" si="23"/>
        <v>NO</v>
      </c>
      <c r="I276" s="255" t="s">
        <v>1545</v>
      </c>
      <c r="J276" s="32">
        <v>45288</v>
      </c>
      <c r="K276" s="104">
        <v>0.33333333333333298</v>
      </c>
      <c r="L276" s="32">
        <v>45288</v>
      </c>
      <c r="M276" s="104">
        <v>0.58333333333333304</v>
      </c>
      <c r="N276" s="17" t="s">
        <v>12</v>
      </c>
      <c r="O276" s="17" t="s">
        <v>10</v>
      </c>
      <c r="P276" s="17">
        <v>20</v>
      </c>
      <c r="Q276" s="17" t="s">
        <v>11</v>
      </c>
      <c r="V276" s="17" t="s">
        <v>29</v>
      </c>
      <c r="W276" s="12" t="str">
        <f>_xlfn.IFNA(VLOOKUP(X276,Municipis!$A$2:$B$118,2,FALSE),"Pendent")</f>
        <v>Castellet i la Gornal</v>
      </c>
      <c r="X276" s="12" t="str" cm="1">
        <f t="array" ref="X276">_xlfn.IFNA(_xlfn.IFS(R276&lt;&gt;0,R276,S276&lt;&gt;0,S276,U276&lt;&gt;0,U276,V276&lt;&gt;0,V276),"Pendent")</f>
        <v>Escenari de Foix</v>
      </c>
      <c r="Y276" s="23" t="str" cm="1">
        <f t="array" ref="Y276">_xlfn.IFNA(_xlfn.IFS(R276&lt;&gt;0,R276,S276&lt;&gt;0,S276,U276&lt;&gt;0,U276,V276&lt;&gt;0,V276),"FALTAN DATOS DE ESCENARIO")</f>
        <v>Escenari de Foix</v>
      </c>
      <c r="Z276" s="92" t="str">
        <f t="shared" si="21"/>
        <v>ZLLSM</v>
      </c>
      <c r="AA276" s="92" t="str">
        <f t="shared" si="22"/>
        <v>Exempt</v>
      </c>
    </row>
    <row r="277" spans="1:27" ht="15" customHeight="1" x14ac:dyDescent="0.3">
      <c r="A277" s="12">
        <v>195</v>
      </c>
      <c r="C277" s="17" t="s">
        <v>499</v>
      </c>
      <c r="D277" s="16" t="s">
        <v>1414</v>
      </c>
      <c r="E277" s="12" t="e" cm="1" vm="1">
        <f t="array" ref="E277">_xlfn.IFNA(_xlfn.IFS(X277&lt;&gt;"Pendent",SOCIETATS!$N$8),SOCIETATS!$N$9)</f>
        <v>#VALUE!</v>
      </c>
      <c r="F277" s="26" t="e" cm="1" vm="1">
        <f t="array" ref="F277">_xlfn.IFNA(_xlfn.IFS(G277&lt;&gt;G278,SOCIETATS!$N$8,J277&lt;&gt;J278,SOCIETATS!$N$8),SOCIETATS!$N$9)</f>
        <v>#VALUE!</v>
      </c>
      <c r="G277" s="23" t="str" cm="1">
        <f t="array" ref="G277">_xlfn.IFNA(_xlfn.IFS(R277&lt;&gt;0,R277,S277&lt;&gt;0,S277,U277&lt;&gt;0,U277,V277&lt;&gt;0,V277),"FALTAN DATOS DE ESCENARIO")</f>
        <v xml:space="preserve">ZPC EB-01 - Embassaments de Riba-roja i de Flix - CIP </v>
      </c>
      <c r="H277" s="255" t="str">
        <f t="shared" si="23"/>
        <v>NO</v>
      </c>
      <c r="I277" s="255" t="s">
        <v>1545</v>
      </c>
      <c r="J277" s="94">
        <v>45095</v>
      </c>
      <c r="K277" s="95">
        <v>0.33333333333333298</v>
      </c>
      <c r="L277" s="94">
        <v>45095</v>
      </c>
      <c r="M277" s="95">
        <v>0.58333333333333304</v>
      </c>
      <c r="N277" s="27" t="s">
        <v>12</v>
      </c>
      <c r="O277" s="27" t="s">
        <v>10</v>
      </c>
      <c r="P277" s="27">
        <v>20</v>
      </c>
      <c r="Q277" s="27" t="s">
        <v>11</v>
      </c>
      <c r="R277" s="27" t="s">
        <v>72</v>
      </c>
      <c r="S277" s="27"/>
      <c r="T277" s="27"/>
      <c r="U277" s="27"/>
      <c r="V277" s="27"/>
      <c r="W277" s="12" t="str">
        <f>_xlfn.IFNA(VLOOKUP(X277,Municipis!$A$2:$B$118,2,FALSE),"Pendent")</f>
        <v>La Granja d'Escarp, La Pobla de Massaluca, Flix, Riba-roja d'Ebre</v>
      </c>
      <c r="X277" s="12" t="str" cm="1">
        <f t="array" ref="X277">_xlfn.IFNA(_xlfn.IFS(R277&lt;&gt;0,R277,S277&lt;&gt;0,S277,U277&lt;&gt;0,U277,V277&lt;&gt;0,V277),"Pendent")</f>
        <v xml:space="preserve">ZPC EB-01 - Embassaments de Riba-roja i de Flix - CIP </v>
      </c>
    </row>
    <row r="278" spans="1:27" ht="15" customHeight="1" x14ac:dyDescent="0.3">
      <c r="A278" s="12">
        <v>327</v>
      </c>
      <c r="C278" s="17" t="s">
        <v>499</v>
      </c>
      <c r="D278" s="16" t="s">
        <v>1415</v>
      </c>
      <c r="E278" s="12" t="e" cm="1" vm="1">
        <f t="array" ref="E278">_xlfn.IFNA(_xlfn.IFS(X278&lt;&gt;"Pendent",SOCIETATS!$N$8),SOCIETATS!$N$9)</f>
        <v>#VALUE!</v>
      </c>
      <c r="F278" s="26" t="e" cm="1" vm="1">
        <f t="array" ref="F278">_xlfn.IFNA(_xlfn.IFS(G278&lt;&gt;G279,SOCIETATS!$N$8,J278&lt;&gt;J279,SOCIETATS!$N$8),SOCIETATS!$N$9)</f>
        <v>#VALUE!</v>
      </c>
      <c r="G278" s="23" t="str" cm="1">
        <f t="array" ref="G278">_xlfn.IFNA(_xlfn.IFS(R278&lt;&gt;0,R278,S278&lt;&gt;0,S278,U278&lt;&gt;0,U278,V278&lt;&gt;0,V278),"FALTAN DATOS DE ESCENARIO")</f>
        <v xml:space="preserve">ZPC EB-01 - Embassaments de Riba-roja i de Flix - CIP </v>
      </c>
      <c r="H278" s="255" t="str">
        <f t="shared" si="23"/>
        <v>NO</v>
      </c>
      <c r="I278" s="255" t="s">
        <v>1545</v>
      </c>
      <c r="J278" s="94">
        <v>45158</v>
      </c>
      <c r="K278" s="95">
        <v>0.33333333333333298</v>
      </c>
      <c r="L278" s="94">
        <v>45158</v>
      </c>
      <c r="M278" s="95">
        <v>0.58333333333333304</v>
      </c>
      <c r="N278" s="27" t="s">
        <v>12</v>
      </c>
      <c r="O278" s="27" t="s">
        <v>10</v>
      </c>
      <c r="P278" s="27">
        <v>15</v>
      </c>
      <c r="Q278" s="27" t="s">
        <v>11</v>
      </c>
      <c r="R278" s="27" t="s">
        <v>72</v>
      </c>
      <c r="S278" s="27"/>
      <c r="T278" s="27"/>
      <c r="U278" s="27"/>
      <c r="V278" s="27"/>
      <c r="W278" s="12" t="str">
        <f>_xlfn.IFNA(VLOOKUP(X278,Municipis!$A$2:$B$118,2,FALSE),"Pendent")</f>
        <v>La Granja d'Escarp, La Pobla de Massaluca, Flix, Riba-roja d'Ebre</v>
      </c>
      <c r="X278" s="12" t="str" cm="1">
        <f t="array" ref="X278">_xlfn.IFNA(_xlfn.IFS(R278&lt;&gt;0,R278,S278&lt;&gt;0,S278,U278&lt;&gt;0,U278,V278&lt;&gt;0,V278),"Pendent")</f>
        <v xml:space="preserve">ZPC EB-01 - Embassaments de Riba-roja i de Flix - CIP </v>
      </c>
    </row>
    <row r="279" spans="1:27" ht="15" customHeight="1" x14ac:dyDescent="0.3">
      <c r="A279" s="12">
        <v>440</v>
      </c>
      <c r="C279" s="17" t="s">
        <v>499</v>
      </c>
      <c r="D279" s="16" t="s">
        <v>1563</v>
      </c>
      <c r="E279" s="12" t="e" cm="1" vm="1">
        <f t="array" ref="E279">_xlfn.IFNA(_xlfn.IFS(X279&lt;&gt;"Pendent",SOCIETATS!$N$8),SOCIETATS!$N$9)</f>
        <v>#VALUE!</v>
      </c>
      <c r="F279" s="26" t="e" cm="1" vm="1">
        <f t="array" ref="F279">_xlfn.IFNA(_xlfn.IFS(G279&lt;&gt;G280,SOCIETATS!$N$8,J279&lt;&gt;J280,SOCIETATS!$N$8),SOCIETATS!$N$9)</f>
        <v>#VALUE!</v>
      </c>
      <c r="G279" s="23" t="str" cm="1">
        <f t="array" ref="G279">_xlfn.IFNA(_xlfn.IFS(R279&lt;&gt;0,R279,S279&lt;&gt;0,S279,U279&lt;&gt;0,U279,V279&lt;&gt;0,V279),"FALTAN DATOS DE ESCENARIO")</f>
        <v xml:space="preserve">ZPC EB-01 - Embassaments de Riba-roja i de Flix - CIP </v>
      </c>
      <c r="H279" s="255" t="s">
        <v>1545</v>
      </c>
      <c r="I279" s="255" t="s">
        <v>1562</v>
      </c>
      <c r="J279" s="94">
        <v>45205</v>
      </c>
      <c r="K279" s="95">
        <v>0.66666666666666696</v>
      </c>
      <c r="L279" s="94">
        <v>45207</v>
      </c>
      <c r="M279" s="95">
        <v>0.58333333333333304</v>
      </c>
      <c r="N279" s="17" t="s">
        <v>1554</v>
      </c>
      <c r="O279" s="27" t="s">
        <v>8</v>
      </c>
      <c r="P279" s="27">
        <v>15</v>
      </c>
      <c r="Q279" s="27" t="s">
        <v>11</v>
      </c>
      <c r="R279" s="27" t="s">
        <v>72</v>
      </c>
      <c r="S279" s="27"/>
      <c r="T279" s="27"/>
      <c r="U279" s="27"/>
      <c r="V279" s="27"/>
      <c r="W279" s="12" t="str">
        <f>_xlfn.IFNA(VLOOKUP(X279,Municipis!$A$2:$B$118,2,FALSE),"Pendent")</f>
        <v>La Granja d'Escarp, La Pobla de Massaluca, Flix, Riba-roja d'Ebre</v>
      </c>
      <c r="X279" s="12" t="str" cm="1">
        <f t="array" ref="X279">_xlfn.IFNA(_xlfn.IFS(R279&lt;&gt;0,R279,S279&lt;&gt;0,S279,U279&lt;&gt;0,U279,V279&lt;&gt;0,V279),"Pendent")</f>
        <v xml:space="preserve">ZPC EB-01 - Embassaments de Riba-roja i de Flix - CIP </v>
      </c>
    </row>
    <row r="280" spans="1:27" ht="15" customHeight="1" x14ac:dyDescent="0.3">
      <c r="A280" s="12">
        <v>562</v>
      </c>
      <c r="C280" s="17" t="s">
        <v>499</v>
      </c>
      <c r="D280" s="16" t="s">
        <v>1564</v>
      </c>
      <c r="E280" s="12" t="e" cm="1" vm="1">
        <f t="array" ref="E280">_xlfn.IFNA(_xlfn.IFS(X280&lt;&gt;"Pendent",SOCIETATS!$N$8),SOCIETATS!$N$9)</f>
        <v>#VALUE!</v>
      </c>
      <c r="F280" s="26" t="e" cm="1" vm="1">
        <f t="array" ref="F280">_xlfn.IFNA(_xlfn.IFS(G280&lt;&gt;G281,SOCIETATS!$N$8,J280&lt;&gt;J281,SOCIETATS!$N$8),SOCIETATS!$N$9)</f>
        <v>#VALUE!</v>
      </c>
      <c r="G280" s="23" t="str" cm="1">
        <f t="array" ref="G280">_xlfn.IFNA(_xlfn.IFS(R280&lt;&gt;0,R280,S280&lt;&gt;0,S280,U280&lt;&gt;0,U280,V280&lt;&gt;0,V280),"FALTAN DATOS DE ESCENARIO")</f>
        <v xml:space="preserve">ZPC EB-01 - Embassaments de Riba-roja i de Flix - CIP </v>
      </c>
      <c r="H280" s="255" t="s">
        <v>1545</v>
      </c>
      <c r="I280" s="255" t="s">
        <v>1545</v>
      </c>
      <c r="J280" s="94">
        <v>45290</v>
      </c>
      <c r="K280" s="95">
        <v>0.33333333333333298</v>
      </c>
      <c r="L280" s="94">
        <v>45290</v>
      </c>
      <c r="M280" s="95">
        <v>0.58333333333333304</v>
      </c>
      <c r="N280" s="27" t="s">
        <v>12</v>
      </c>
      <c r="O280" s="27" t="s">
        <v>8</v>
      </c>
      <c r="P280" s="27">
        <v>15</v>
      </c>
      <c r="Q280" s="27" t="s">
        <v>11</v>
      </c>
      <c r="R280" s="27" t="s">
        <v>72</v>
      </c>
      <c r="S280" s="27"/>
      <c r="T280" s="27"/>
      <c r="U280" s="27"/>
      <c r="V280" s="27"/>
      <c r="W280" s="12" t="str">
        <f>_xlfn.IFNA(VLOOKUP(X280,Municipis!$A$2:$B$118,2,FALSE),"Pendent")</f>
        <v>La Granja d'Escarp, La Pobla de Massaluca, Flix, Riba-roja d'Ebre</v>
      </c>
      <c r="X280" s="12" t="str" cm="1">
        <f t="array" ref="X280">_xlfn.IFNA(_xlfn.IFS(R280&lt;&gt;0,R280,S280&lt;&gt;0,S280,U280&lt;&gt;0,U280,V280&lt;&gt;0,V280),"Pendent")</f>
        <v xml:space="preserve">ZPC EB-01 - Embassaments de Riba-roja i de Flix - CIP </v>
      </c>
    </row>
    <row r="281" spans="1:27" ht="15" customHeight="1" x14ac:dyDescent="0.3">
      <c r="A281" s="12">
        <v>94</v>
      </c>
      <c r="C281" s="28" t="s">
        <v>500</v>
      </c>
      <c r="D281" s="16" t="s">
        <v>1174</v>
      </c>
      <c r="E281" s="12" t="e" cm="1" vm="1">
        <f t="array" ref="E281">_xlfn.IFNA(_xlfn.IFS(W281&lt;&gt;"Pendent",SOCIETATS!$N$8,X281&lt;&gt;"Pendent",SOCIETATS!$N$8),SOCIETATS!$N$9)</f>
        <v>#VALUE!</v>
      </c>
      <c r="F281" s="26" t="e" cm="1" vm="1">
        <f t="array" ref="F281">_xlfn.IFNA(_xlfn.IFS(G281&lt;&gt;G282,SOCIETATS!$N$8,J281&lt;&gt;J282,SOCIETATS!$N$8),SOCIETATS!$N$9)</f>
        <v>#VALUE!</v>
      </c>
      <c r="G281" s="23" t="str" cm="1">
        <f t="array" ref="G281">_xlfn.IFNA(_xlfn.IFS(R281&lt;&gt;0,R281,S281&lt;&gt;0,S281,U281&lt;&gt;0,U281,V281&lt;&gt;0,V281),"FALTAN DATOS DE ESCENARIO")</f>
        <v xml:space="preserve">ZLLSM-LL-34 - Panta de la Gavarresa i riera Gavarresa </v>
      </c>
      <c r="H281" s="255" t="str">
        <f>IF(L281&gt;J281,"SI","NO")</f>
        <v>NO</v>
      </c>
      <c r="I281" s="255" t="s">
        <v>1545</v>
      </c>
      <c r="J281" s="96">
        <v>45059</v>
      </c>
      <c r="K281" s="110">
        <v>0.33333333333333298</v>
      </c>
      <c r="L281" s="96">
        <v>45059</v>
      </c>
      <c r="M281" s="110">
        <v>0.5</v>
      </c>
      <c r="N281" s="27" t="s">
        <v>12</v>
      </c>
      <c r="O281" s="27" t="s">
        <v>8</v>
      </c>
      <c r="P281" s="27">
        <v>20</v>
      </c>
      <c r="Q281" s="27" t="s">
        <v>11</v>
      </c>
      <c r="R281" s="27"/>
      <c r="S281" s="27"/>
      <c r="T281" s="27"/>
      <c r="U281" s="27" t="s">
        <v>54</v>
      </c>
      <c r="V281" s="27"/>
      <c r="W281" s="12" t="str">
        <f>_xlfn.IFNA(VLOOKUP(X281,Municipis!$A$2:$B$118,2,FALSE),"Pendent")</f>
        <v>Avinyó, Olost</v>
      </c>
      <c r="X281" s="12" t="str" cm="1">
        <f t="array" ref="X281">_xlfn.IFNA(_xlfn.IFS(R281&lt;&gt;0,R281,S281&lt;&gt;0,S281,U281&lt;&gt;0,U281,V281&lt;&gt;0,V281),"Pendent")</f>
        <v xml:space="preserve">ZLLSM-LL-34 - Panta de la Gavarresa i riera Gavarresa </v>
      </c>
      <c r="Y281" s="23" t="str" cm="1">
        <f t="array" ref="Y281">_xlfn.IFNA(_xlfn.IFS(R281&lt;&gt;0,R281,S281&lt;&gt;0,S281,U281&lt;&gt;0,U281,V281&lt;&gt;0,V281),"FALTAN DATOS DE ESCENARIO")</f>
        <v xml:space="preserve">ZLLSM-LL-34 - Panta de la Gavarresa i riera Gavarresa </v>
      </c>
      <c r="Z281" s="92" t="str">
        <f t="shared" ref="Z281:Z294" si="24">IF(IFERROR(FIND("ZPC",X281)&gt;=1,0),"ZPC","ZLLSM")</f>
        <v>ZLLSM</v>
      </c>
      <c r="AA281" s="92" t="str">
        <f t="shared" ref="AA281:AA294" si="25">+IF(OR(U281="Festa Major",U281="Menors d'edat",U281="Federació",Z281="ZLLSM"),"Exempt","Taxa")</f>
        <v>Exempt</v>
      </c>
    </row>
    <row r="282" spans="1:27" ht="15" customHeight="1" x14ac:dyDescent="0.3">
      <c r="A282" s="12">
        <v>128</v>
      </c>
      <c r="C282" s="28" t="s">
        <v>500</v>
      </c>
      <c r="D282" s="16" t="s">
        <v>1175</v>
      </c>
      <c r="E282" s="12" t="e" cm="1" vm="1">
        <f t="array" ref="E282">_xlfn.IFNA(_xlfn.IFS(W282&lt;&gt;"Pendent",SOCIETATS!$N$8,X282&lt;&gt;"Pendent",SOCIETATS!$N$8),SOCIETATS!$N$9)</f>
        <v>#VALUE!</v>
      </c>
      <c r="F282" s="26" t="e" cm="1" vm="1">
        <f t="array" ref="F282">_xlfn.IFNA(_xlfn.IFS(G282&lt;&gt;G283,SOCIETATS!$N$8,J282&lt;&gt;J283,SOCIETATS!$N$8),SOCIETATS!$N$9)</f>
        <v>#VALUE!</v>
      </c>
      <c r="G282" s="23" t="str" cm="1">
        <f t="array" ref="G282">_xlfn.IFNA(_xlfn.IFS(R282&lt;&gt;0,R282,S282&lt;&gt;0,S282,U282&lt;&gt;0,U282,V282&lt;&gt;0,V282),"FALTAN DATOS DE ESCENARIO")</f>
        <v xml:space="preserve">ZLLSM-LL-34 - Panta de la Gavarresa i riera Gavarresa </v>
      </c>
      <c r="H282" s="255" t="str">
        <f>IF(L282&gt;J282,"SI","NO")</f>
        <v>NO</v>
      </c>
      <c r="I282" s="255" t="s">
        <v>1545</v>
      </c>
      <c r="J282" s="96">
        <v>45073</v>
      </c>
      <c r="K282" s="110">
        <v>0.33333333333333298</v>
      </c>
      <c r="L282" s="96">
        <v>45073</v>
      </c>
      <c r="M282" s="110">
        <v>0.5</v>
      </c>
      <c r="N282" s="27" t="s">
        <v>12</v>
      </c>
      <c r="O282" s="27" t="s">
        <v>8</v>
      </c>
      <c r="P282" s="27">
        <v>20</v>
      </c>
      <c r="Q282" s="27" t="s">
        <v>11</v>
      </c>
      <c r="R282" s="27"/>
      <c r="S282" s="27"/>
      <c r="T282" s="27"/>
      <c r="U282" s="27" t="s">
        <v>54</v>
      </c>
      <c r="V282" s="27"/>
      <c r="W282" s="12" t="str">
        <f>_xlfn.IFNA(VLOOKUP(X282,Municipis!$A$2:$B$118,2,FALSE),"Pendent")</f>
        <v>Avinyó, Olost</v>
      </c>
      <c r="X282" s="12" t="str" cm="1">
        <f t="array" ref="X282">_xlfn.IFNA(_xlfn.IFS(R282&lt;&gt;0,R282,S282&lt;&gt;0,S282,U282&lt;&gt;0,U282,V282&lt;&gt;0,V282),"Pendent")</f>
        <v xml:space="preserve">ZLLSM-LL-34 - Panta de la Gavarresa i riera Gavarresa </v>
      </c>
      <c r="Y282" s="23" t="str" cm="1">
        <f t="array" ref="Y282">_xlfn.IFNA(_xlfn.IFS(R282&lt;&gt;0,R282,S282&lt;&gt;0,S282,U282&lt;&gt;0,U282,V282&lt;&gt;0,V282),"FALTAN DATOS DE ESCENARIO")</f>
        <v xml:space="preserve">ZLLSM-LL-34 - Panta de la Gavarresa i riera Gavarresa </v>
      </c>
      <c r="Z282" s="92" t="str">
        <f t="shared" si="24"/>
        <v>ZLLSM</v>
      </c>
      <c r="AA282" s="92" t="str">
        <f t="shared" si="25"/>
        <v>Exempt</v>
      </c>
    </row>
    <row r="283" spans="1:27" ht="15" customHeight="1" x14ac:dyDescent="0.3">
      <c r="A283" s="12">
        <v>170</v>
      </c>
      <c r="C283" s="28" t="s">
        <v>500</v>
      </c>
      <c r="D283" s="16" t="s">
        <v>1176</v>
      </c>
      <c r="E283" s="12" t="e" cm="1" vm="1">
        <f t="array" ref="E283">_xlfn.IFNA(_xlfn.IFS(X283&lt;&gt;"Pendent",SOCIETATS!$N$8),SOCIETATS!$N$9)</f>
        <v>#VALUE!</v>
      </c>
      <c r="F283" s="26" t="e" cm="1" vm="1">
        <f t="array" ref="F283">_xlfn.IFNA(_xlfn.IFS(G283&lt;&gt;G284,SOCIETATS!$N$8,J283&lt;&gt;J284,SOCIETATS!$N$8),SOCIETATS!$N$9)</f>
        <v>#VALUE!</v>
      </c>
      <c r="G283" s="23" t="str" cm="1">
        <f t="array" ref="G283">_xlfn.IFNA(_xlfn.IFS(R283&lt;&gt;0,R283,S283&lt;&gt;0,S283,U283&lt;&gt;0,U283,V283&lt;&gt;0,V283),"FALTAN DATOS DE ESCENARIO")</f>
        <v>ZPC TE-12 - Embassament de Sau - CIP</v>
      </c>
      <c r="H283" s="255" t="str">
        <f>IF(L283&gt;J283,"SI","NO")</f>
        <v>NO</v>
      </c>
      <c r="I283" s="255" t="s">
        <v>1545</v>
      </c>
      <c r="J283" s="96">
        <v>45087</v>
      </c>
      <c r="K283" s="110">
        <v>0.33333333333333298</v>
      </c>
      <c r="L283" s="96">
        <v>45087</v>
      </c>
      <c r="M283" s="110">
        <v>0.5</v>
      </c>
      <c r="N283" s="27" t="s">
        <v>12</v>
      </c>
      <c r="O283" s="27" t="s">
        <v>8</v>
      </c>
      <c r="P283" s="27">
        <v>20</v>
      </c>
      <c r="Q283" s="27" t="s">
        <v>11</v>
      </c>
      <c r="R283" s="27" t="s">
        <v>135</v>
      </c>
      <c r="S283" s="27"/>
      <c r="T283" s="27"/>
      <c r="U283" s="27"/>
      <c r="V283" s="27"/>
      <c r="W283" s="12" t="str">
        <f>_xlfn.IFNA(VLOOKUP(X283,Municipis!$A$2:$B$118,2,FALSE),"Pendent")</f>
        <v>Vilanova Sau, Tavertet, Masies Roda, Manlleu, Roda Ter, Gurb, Masies Voltegrà</v>
      </c>
      <c r="X283" s="12" t="str" cm="1">
        <f t="array" ref="X283">_xlfn.IFNA(_xlfn.IFS(R283&lt;&gt;0,R283,S283&lt;&gt;0,S283,U283&lt;&gt;0,U283,V283&lt;&gt;0,V283),"Pendent")</f>
        <v>ZPC TE-12 - Embassament de Sau - CIP</v>
      </c>
      <c r="Y283" s="23" t="str" cm="1">
        <f t="array" ref="Y283">_xlfn.IFNA(_xlfn.IFS(R283&lt;&gt;0,R283,S283&lt;&gt;0,S283,U283&lt;&gt;0,U283,V283&lt;&gt;0,V283),"FALTAN DATOS DE ESCENARIO")</f>
        <v>ZPC TE-12 - Embassament de Sau - CIP</v>
      </c>
      <c r="Z283" s="92" t="str">
        <f t="shared" si="24"/>
        <v>ZPC</v>
      </c>
      <c r="AA283" s="92" t="str">
        <f t="shared" si="25"/>
        <v>Taxa</v>
      </c>
    </row>
    <row r="284" spans="1:27" ht="15" customHeight="1" x14ac:dyDescent="0.3">
      <c r="A284" s="12">
        <v>215</v>
      </c>
      <c r="C284" s="28" t="s">
        <v>500</v>
      </c>
      <c r="D284" s="16" t="s">
        <v>1177</v>
      </c>
      <c r="E284" s="12" t="e" cm="1" vm="1">
        <f t="array" ref="E284">_xlfn.IFNA(_xlfn.IFS(X284&lt;&gt;"Pendent",SOCIETATS!$N$8),SOCIETATS!$N$9)</f>
        <v>#VALUE!</v>
      </c>
      <c r="F284" s="26" t="e" cm="1" vm="1">
        <f t="array" ref="F284">_xlfn.IFNA(_xlfn.IFS(G284&lt;&gt;G285,SOCIETATS!$N$8,J284&lt;&gt;J285,SOCIETATS!$N$8),SOCIETATS!$N$9)</f>
        <v>#VALUE!</v>
      </c>
      <c r="G284" s="23" t="str" cm="1">
        <f t="array" ref="G284">_xlfn.IFNA(_xlfn.IFS(R284&lt;&gt;0,R284,S284&lt;&gt;0,S284,U284&lt;&gt;0,U284,V284&lt;&gt;0,V284),"FALTAN DATOS DE ESCENARIO")</f>
        <v xml:space="preserve">ZLLSM-LL-34 - Panta de la Gavarresa i riera Gavarresa </v>
      </c>
      <c r="H284" s="255" t="str">
        <f>IF(L284&gt;J284,"SI","NO")</f>
        <v>NO</v>
      </c>
      <c r="I284" s="255" t="s">
        <v>1545</v>
      </c>
      <c r="J284" s="96">
        <v>45108</v>
      </c>
      <c r="K284" s="110">
        <v>0.33333333333333298</v>
      </c>
      <c r="L284" s="96">
        <v>45108</v>
      </c>
      <c r="M284" s="110">
        <v>0.5</v>
      </c>
      <c r="N284" s="27" t="s">
        <v>12</v>
      </c>
      <c r="O284" s="27" t="s">
        <v>8</v>
      </c>
      <c r="P284" s="27">
        <v>20</v>
      </c>
      <c r="Q284" s="27" t="s">
        <v>11</v>
      </c>
      <c r="R284" s="27"/>
      <c r="S284" s="27"/>
      <c r="T284" s="27"/>
      <c r="U284" s="27" t="s">
        <v>54</v>
      </c>
      <c r="V284" s="27"/>
      <c r="W284" s="12" t="str">
        <f>_xlfn.IFNA(VLOOKUP(X284,Municipis!$A$2:$B$118,2,FALSE),"Pendent")</f>
        <v>Avinyó, Olost</v>
      </c>
      <c r="X284" s="12" t="str" cm="1">
        <f t="array" ref="X284">_xlfn.IFNA(_xlfn.IFS(R284&lt;&gt;0,R284,S284&lt;&gt;0,S284,U284&lt;&gt;0,U284,V284&lt;&gt;0,V284),"Pendent")</f>
        <v xml:space="preserve">ZLLSM-LL-34 - Panta de la Gavarresa i riera Gavarresa </v>
      </c>
      <c r="Y284" s="23" t="str" cm="1">
        <f t="array" ref="Y284">_xlfn.IFNA(_xlfn.IFS(R284&lt;&gt;0,R284,S284&lt;&gt;0,S284,U284&lt;&gt;0,U284,V284&lt;&gt;0,V284),"FALTAN DATOS DE ESCENARIO")</f>
        <v xml:space="preserve">ZLLSM-LL-34 - Panta de la Gavarresa i riera Gavarresa </v>
      </c>
      <c r="Z284" s="92" t="str">
        <f t="shared" si="24"/>
        <v>ZLLSM</v>
      </c>
      <c r="AA284" s="92" t="str">
        <f t="shared" si="25"/>
        <v>Exempt</v>
      </c>
    </row>
    <row r="285" spans="1:27" ht="15" customHeight="1" x14ac:dyDescent="0.3">
      <c r="A285" s="12">
        <v>271</v>
      </c>
      <c r="C285" s="28" t="s">
        <v>500</v>
      </c>
      <c r="D285" s="16" t="s">
        <v>1178</v>
      </c>
      <c r="E285" s="12" t="e" cm="1" vm="1">
        <f t="array" ref="E285">_xlfn.IFNA(_xlfn.IFS(X285&lt;&gt;"Pendent",SOCIETATS!$N$8),SOCIETATS!$N$9)</f>
        <v>#VALUE!</v>
      </c>
      <c r="F285" s="26" t="e" cm="1" vm="1">
        <f t="array" ref="F285">_xlfn.IFNA(_xlfn.IFS(G285&lt;&gt;G286,SOCIETATS!$N$8,J285&lt;&gt;J286,SOCIETATS!$N$8),SOCIETATS!$N$9)</f>
        <v>#VALUE!</v>
      </c>
      <c r="G285" s="23" t="str" cm="1">
        <f t="array" ref="G285">_xlfn.IFNA(_xlfn.IFS(R285&lt;&gt;0,R285,S285&lt;&gt;0,S285,U285&lt;&gt;0,U285,V285&lt;&gt;0,V285),"FALTAN DATOS DE ESCENARIO")</f>
        <v>ZPC TE-20 - Manlleu - Roda de Ter - CIP</v>
      </c>
      <c r="H285" s="255" t="str">
        <f>IF(L285&gt;J285,"SI","NO")</f>
        <v>NO</v>
      </c>
      <c r="I285" s="255" t="s">
        <v>1545</v>
      </c>
      <c r="J285" s="96">
        <v>45126</v>
      </c>
      <c r="K285" s="110">
        <v>0.33333333333333298</v>
      </c>
      <c r="L285" s="96">
        <v>45126</v>
      </c>
      <c r="M285" s="110">
        <v>0.5</v>
      </c>
      <c r="N285" s="27" t="s">
        <v>12</v>
      </c>
      <c r="O285" s="27" t="s">
        <v>10</v>
      </c>
      <c r="P285" s="27">
        <v>20</v>
      </c>
      <c r="Q285" s="27" t="s">
        <v>11</v>
      </c>
      <c r="R285" s="27" t="s">
        <v>141</v>
      </c>
      <c r="S285" s="27"/>
      <c r="T285" s="27"/>
      <c r="U285" s="27"/>
      <c r="V285" s="27"/>
      <c r="W285" s="12" t="str">
        <f>_xlfn.IFNA(VLOOKUP(X285,Municipis!$A$2:$B$118,2,FALSE),"Pendent")</f>
        <v>Manlleu, Roda Ter, Gurb, Masies Roda, Masies Voltegrà, Torelló, S. V. Torelló, Oris, S.Q. Besora</v>
      </c>
      <c r="X285" s="12" t="str" cm="1">
        <f t="array" ref="X285">_xlfn.IFNA(_xlfn.IFS(R285&lt;&gt;0,R285,S285&lt;&gt;0,S285,U285&lt;&gt;0,U285,V285&lt;&gt;0,V285),"Pendent")</f>
        <v>ZPC TE-20 - Manlleu - Roda de Ter - CIP</v>
      </c>
      <c r="Y285" s="23" t="str" cm="1">
        <f t="array" ref="Y285">_xlfn.IFNA(_xlfn.IFS(R285&lt;&gt;0,R285,S285&lt;&gt;0,S285,U285&lt;&gt;0,U285,V285&lt;&gt;0,V285),"FALTAN DATOS DE ESCENARIO")</f>
        <v>ZPC TE-20 - Manlleu - Roda de Ter - CIP</v>
      </c>
      <c r="Z285" s="92" t="str">
        <f t="shared" si="24"/>
        <v>ZPC</v>
      </c>
      <c r="AA285" s="92" t="str">
        <f t="shared" si="25"/>
        <v>Taxa</v>
      </c>
    </row>
    <row r="286" spans="1:27" ht="15" customHeight="1" x14ac:dyDescent="0.3">
      <c r="A286" s="12">
        <v>262</v>
      </c>
      <c r="C286" s="28" t="s">
        <v>500</v>
      </c>
      <c r="D286" s="16" t="s">
        <v>1179</v>
      </c>
      <c r="E286" s="12" t="e" cm="1" vm="1">
        <f t="array" ref="E286">_xlfn.IFNA(_xlfn.IFS(X286&lt;&gt;"Pendent",SOCIETATS!$N$8),SOCIETATS!$N$9)</f>
        <v>#VALUE!</v>
      </c>
      <c r="F286" s="26" t="e" cm="1" vm="1">
        <f t="array" ref="F286">_xlfn.IFNA(_xlfn.IFS(G286&lt;&gt;G287,SOCIETATS!$N$8,J286&lt;&gt;J287,SOCIETATS!$N$8),SOCIETATS!$N$9)</f>
        <v>#VALUE!</v>
      </c>
      <c r="G286" s="23" t="str" cm="1">
        <f t="array" ref="G286">_xlfn.IFNA(_xlfn.IFS(R286&lt;&gt;0,R286,S286&lt;&gt;0,S286,U286&lt;&gt;0,U286,V286&lt;&gt;0,V286),"FALTAN DATOS DE ESCENARIO")</f>
        <v>ZPC SE-07 - Embassament d'Oliana - CIP</v>
      </c>
      <c r="H286" s="255" t="s">
        <v>1545</v>
      </c>
      <c r="I286" s="255" t="s">
        <v>1562</v>
      </c>
      <c r="J286" s="96">
        <v>45129</v>
      </c>
      <c r="K286" s="110">
        <v>0.75</v>
      </c>
      <c r="L286" s="96">
        <v>45130</v>
      </c>
      <c r="M286" s="110">
        <v>0.375</v>
      </c>
      <c r="N286" s="27" t="s">
        <v>12</v>
      </c>
      <c r="O286" s="27" t="s">
        <v>10</v>
      </c>
      <c r="P286" s="27">
        <v>30</v>
      </c>
      <c r="Q286" s="27" t="s">
        <v>11</v>
      </c>
      <c r="R286" s="27" t="s">
        <v>117</v>
      </c>
      <c r="S286" s="27"/>
      <c r="T286" s="27"/>
      <c r="U286" s="27"/>
      <c r="V286" s="27"/>
      <c r="W286" s="12" t="str">
        <f>_xlfn.IFNA(VLOOKUP(X286,Municipis!$A$2:$B$118,2,FALSE),"Pendent")</f>
        <v>Coll de Nargó, Peramola, Oliana, Tiurana, Bassella, La Baronia de Rialb</v>
      </c>
      <c r="X286" s="12" t="str" cm="1">
        <f t="array" ref="X286">_xlfn.IFNA(_xlfn.IFS(R286&lt;&gt;0,R286,S286&lt;&gt;0,S286,U286&lt;&gt;0,U286,V286&lt;&gt;0,V286),"Pendent")</f>
        <v>ZPC SE-07 - Embassament d'Oliana - CIP</v>
      </c>
      <c r="Y286" s="23" t="str" cm="1">
        <f t="array" ref="Y286">_xlfn.IFNA(_xlfn.IFS(R286&lt;&gt;0,R286,S286&lt;&gt;0,S286,U286&lt;&gt;0,U286,V286&lt;&gt;0,V286),"FALTAN DATOS DE ESCENARIO")</f>
        <v>ZPC SE-07 - Embassament d'Oliana - CIP</v>
      </c>
      <c r="Z286" s="92" t="str">
        <f t="shared" si="24"/>
        <v>ZPC</v>
      </c>
      <c r="AA286" s="92" t="str">
        <f t="shared" si="25"/>
        <v>Taxa</v>
      </c>
    </row>
    <row r="287" spans="1:27" ht="15" customHeight="1" x14ac:dyDescent="0.3">
      <c r="A287" s="12">
        <v>289</v>
      </c>
      <c r="C287" s="28" t="s">
        <v>500</v>
      </c>
      <c r="D287" s="16" t="s">
        <v>1180</v>
      </c>
      <c r="E287" s="12" t="e" cm="1" vm="1">
        <f t="array" ref="E287">_xlfn.IFNA(_xlfn.IFS(X287&lt;&gt;"Pendent",SOCIETATS!$N$8),SOCIETATS!$N$9)</f>
        <v>#VALUE!</v>
      </c>
      <c r="F287" s="26" t="e" cm="1" vm="1">
        <f t="array" ref="F287">_xlfn.IFNA(_xlfn.IFS(G287&lt;&gt;G288,SOCIETATS!$N$8,J287&lt;&gt;J288,SOCIETATS!$N$8),SOCIETATS!$N$9)</f>
        <v>#VALUE!</v>
      </c>
      <c r="G287" s="23" t="str" cm="1">
        <f t="array" ref="G287">_xlfn.IFNA(_xlfn.IFS(R287&lt;&gt;0,R287,S287&lt;&gt;0,S287,U287&lt;&gt;0,U287,V287&lt;&gt;0,V287),"FALTAN DATOS DE ESCENARIO")</f>
        <v xml:space="preserve">ZLLSM-LL-34 - Panta de la Gavarresa i riera Gavarresa </v>
      </c>
      <c r="H287" s="255" t="str">
        <f t="shared" ref="H287:H312" si="26">IF(L287&gt;J287,"SI","NO")</f>
        <v>NO</v>
      </c>
      <c r="I287" s="255" t="s">
        <v>1545</v>
      </c>
      <c r="J287" s="96">
        <v>45136</v>
      </c>
      <c r="K287" s="110">
        <v>0.33333333333333298</v>
      </c>
      <c r="L287" s="96">
        <v>45136</v>
      </c>
      <c r="M287" s="110">
        <v>0.5</v>
      </c>
      <c r="N287" s="27" t="s">
        <v>12</v>
      </c>
      <c r="O287" s="27" t="s">
        <v>8</v>
      </c>
      <c r="P287" s="27">
        <v>20</v>
      </c>
      <c r="Q287" s="27" t="s">
        <v>11</v>
      </c>
      <c r="R287" s="27"/>
      <c r="S287" s="27"/>
      <c r="T287" s="27"/>
      <c r="U287" s="27" t="s">
        <v>54</v>
      </c>
      <c r="V287" s="27"/>
      <c r="W287" s="12" t="str">
        <f>_xlfn.IFNA(VLOOKUP(X287,Municipis!$A$2:$B$118,2,FALSE),"Pendent")</f>
        <v>Avinyó, Olost</v>
      </c>
      <c r="X287" s="12" t="str" cm="1">
        <f t="array" ref="X287">_xlfn.IFNA(_xlfn.IFS(R287&lt;&gt;0,R287,S287&lt;&gt;0,S287,U287&lt;&gt;0,U287,V287&lt;&gt;0,V287),"Pendent")</f>
        <v xml:space="preserve">ZLLSM-LL-34 - Panta de la Gavarresa i riera Gavarresa </v>
      </c>
      <c r="Y287" s="23" t="str" cm="1">
        <f t="array" ref="Y287">_xlfn.IFNA(_xlfn.IFS(R287&lt;&gt;0,R287,S287&lt;&gt;0,S287,U287&lt;&gt;0,U287,V287&lt;&gt;0,V287),"FALTAN DATOS DE ESCENARIO")</f>
        <v xml:space="preserve">ZLLSM-LL-34 - Panta de la Gavarresa i riera Gavarresa </v>
      </c>
      <c r="Z287" s="92" t="str">
        <f t="shared" si="24"/>
        <v>ZLLSM</v>
      </c>
      <c r="AA287" s="92" t="str">
        <f t="shared" si="25"/>
        <v>Exempt</v>
      </c>
    </row>
    <row r="288" spans="1:27" ht="15" customHeight="1" x14ac:dyDescent="0.3">
      <c r="A288" s="12">
        <v>332</v>
      </c>
      <c r="C288" s="28" t="s">
        <v>500</v>
      </c>
      <c r="D288" s="16" t="s">
        <v>1181</v>
      </c>
      <c r="E288" s="12" t="e" cm="1" vm="1">
        <f t="array" ref="E288">_xlfn.IFNA(_xlfn.IFS(X288&lt;&gt;"Pendent",SOCIETATS!$N$8),SOCIETATS!$N$9)</f>
        <v>#VALUE!</v>
      </c>
      <c r="F288" s="26" t="e" cm="1" vm="1">
        <f t="array" ref="F288">_xlfn.IFNA(_xlfn.IFS(G288&lt;&gt;G289,SOCIETATS!$N$8,J288&lt;&gt;J289,SOCIETATS!$N$8),SOCIETATS!$N$9)</f>
        <v>#VALUE!</v>
      </c>
      <c r="G288" s="23" t="str" cm="1">
        <f t="array" ref="G288">_xlfn.IFNA(_xlfn.IFS(R288&lt;&gt;0,R288,S288&lt;&gt;0,S288,U288&lt;&gt;0,U288,V288&lt;&gt;0,V288),"FALTAN DATOS DE ESCENARIO")</f>
        <v xml:space="preserve">ZLLSM-LL-34 - Panta de la Gavarresa i riera Gavarresa </v>
      </c>
      <c r="H288" s="255" t="str">
        <f t="shared" si="26"/>
        <v>NO</v>
      </c>
      <c r="I288" s="255" t="s">
        <v>1545</v>
      </c>
      <c r="J288" s="96">
        <v>45164</v>
      </c>
      <c r="K288" s="110">
        <v>0.33333333333333298</v>
      </c>
      <c r="L288" s="96">
        <v>45164</v>
      </c>
      <c r="M288" s="110">
        <v>0.5</v>
      </c>
      <c r="N288" s="27" t="s">
        <v>12</v>
      </c>
      <c r="O288" s="27" t="s">
        <v>8</v>
      </c>
      <c r="P288" s="27">
        <v>20</v>
      </c>
      <c r="Q288" s="27" t="s">
        <v>11</v>
      </c>
      <c r="R288" s="27"/>
      <c r="S288" s="27"/>
      <c r="T288" s="27"/>
      <c r="U288" s="27" t="s">
        <v>54</v>
      </c>
      <c r="V288" s="27"/>
      <c r="W288" s="12" t="str">
        <f>_xlfn.IFNA(VLOOKUP(X288,Municipis!$A$2:$B$118,2,FALSE),"Pendent")</f>
        <v>Avinyó, Olost</v>
      </c>
      <c r="X288" s="12" t="str" cm="1">
        <f t="array" ref="X288">_xlfn.IFNA(_xlfn.IFS(R288&lt;&gt;0,R288,S288&lt;&gt;0,S288,U288&lt;&gt;0,U288,V288&lt;&gt;0,V288),"Pendent")</f>
        <v xml:space="preserve">ZLLSM-LL-34 - Panta de la Gavarresa i riera Gavarresa </v>
      </c>
      <c r="Y288" s="23" t="str" cm="1">
        <f t="array" ref="Y288">_xlfn.IFNA(_xlfn.IFS(R288&lt;&gt;0,R288,S288&lt;&gt;0,S288,U288&lt;&gt;0,U288,V288&lt;&gt;0,V288),"FALTAN DATOS DE ESCENARIO")</f>
        <v xml:space="preserve">ZLLSM-LL-34 - Panta de la Gavarresa i riera Gavarresa </v>
      </c>
      <c r="Z288" s="92" t="str">
        <f t="shared" si="24"/>
        <v>ZLLSM</v>
      </c>
      <c r="AA288" s="92" t="str">
        <f t="shared" si="25"/>
        <v>Exempt</v>
      </c>
    </row>
    <row r="289" spans="1:27" ht="15" customHeight="1" x14ac:dyDescent="0.3">
      <c r="A289" s="12">
        <v>337</v>
      </c>
      <c r="C289" s="28" t="s">
        <v>500</v>
      </c>
      <c r="D289" s="16" t="s">
        <v>1182</v>
      </c>
      <c r="E289" s="12" t="e" cm="1" vm="1">
        <f t="array" ref="E289">_xlfn.IFNA(_xlfn.IFS(X289&lt;&gt;"Pendent",SOCIETATS!$N$8),SOCIETATS!$N$9)</f>
        <v>#VALUE!</v>
      </c>
      <c r="F289" s="26" t="e" cm="1" vm="1">
        <f t="array" ref="F289">_xlfn.IFNA(_xlfn.IFS(G289&lt;&gt;G290,SOCIETATS!$N$8,J289&lt;&gt;J290,SOCIETATS!$N$8),SOCIETATS!$N$9)</f>
        <v>#VALUE!</v>
      </c>
      <c r="G289" s="23" t="str" cm="1">
        <f t="array" ref="G289">_xlfn.IFNA(_xlfn.IFS(R289&lt;&gt;0,R289,S289&lt;&gt;0,S289,U289&lt;&gt;0,U289,V289&lt;&gt;0,V289),"FALTAN DATOS DE ESCENARIO")</f>
        <v>Pantá d'Olvan</v>
      </c>
      <c r="H289" s="255" t="str">
        <f t="shared" si="26"/>
        <v>NO</v>
      </c>
      <c r="I289" s="255" t="s">
        <v>1545</v>
      </c>
      <c r="J289" s="96">
        <v>45171</v>
      </c>
      <c r="K289" s="110">
        <v>0.33333333333333298</v>
      </c>
      <c r="L289" s="96">
        <v>45171</v>
      </c>
      <c r="M289" s="110">
        <v>0.5</v>
      </c>
      <c r="N289" s="27" t="s">
        <v>12</v>
      </c>
      <c r="O289" s="27" t="s">
        <v>8</v>
      </c>
      <c r="P289" s="27">
        <v>20</v>
      </c>
      <c r="Q289" s="27" t="s">
        <v>11</v>
      </c>
      <c r="R289" s="27"/>
      <c r="S289" s="27"/>
      <c r="T289" s="27"/>
      <c r="U289" s="27"/>
      <c r="V289" s="17" t="s">
        <v>1188</v>
      </c>
      <c r="W289" s="12"/>
      <c r="X289" s="12" t="str" cm="1">
        <f t="array" ref="X289">_xlfn.IFNA(_xlfn.IFS(R289&lt;&gt;0,R289,S289&lt;&gt;0,S289,U289&lt;&gt;0,U289,V289&lt;&gt;0,V289),"Pendent")</f>
        <v>Pantá d'Olvan</v>
      </c>
      <c r="Y289" s="23" t="str" cm="1">
        <f t="array" ref="Y289">_xlfn.IFNA(_xlfn.IFS(R289&lt;&gt;0,R289,S289&lt;&gt;0,S289,U289&lt;&gt;0,U289,V289&lt;&gt;0,V289),"FALTAN DATOS DE ESCENARIO")</f>
        <v>Pantá d'Olvan</v>
      </c>
      <c r="Z289" s="92" t="str">
        <f t="shared" si="24"/>
        <v>ZLLSM</v>
      </c>
      <c r="AA289" s="92" t="str">
        <f t="shared" si="25"/>
        <v>Exempt</v>
      </c>
    </row>
    <row r="290" spans="1:27" ht="15" customHeight="1" x14ac:dyDescent="0.3">
      <c r="A290" s="12">
        <v>356</v>
      </c>
      <c r="C290" s="28" t="s">
        <v>500</v>
      </c>
      <c r="D290" s="16" t="s">
        <v>1183</v>
      </c>
      <c r="E290" s="12" t="e" cm="1" vm="1">
        <f t="array" ref="E290">_xlfn.IFNA(_xlfn.IFS(X290&lt;&gt;"Pendent",SOCIETATS!$N$8),SOCIETATS!$N$9)</f>
        <v>#VALUE!</v>
      </c>
      <c r="F290" s="26" t="e" cm="1" vm="1">
        <f t="array" ref="F290">_xlfn.IFNA(_xlfn.IFS(G290&lt;&gt;G291,SOCIETATS!$N$8,J290&lt;&gt;J291,SOCIETATS!$N$8),SOCIETATS!$N$9)</f>
        <v>#VALUE!</v>
      </c>
      <c r="G290" s="23" t="str" cm="1">
        <f t="array" ref="G290">_xlfn.IFNA(_xlfn.IFS(R290&lt;&gt;0,R290,S290&lt;&gt;0,S290,U290&lt;&gt;0,U290,V290&lt;&gt;0,V290),"FALTAN DATOS DE ESCENARIO")</f>
        <v>ZPC TE-20 - Manlleu - Roda de Ter - CIP</v>
      </c>
      <c r="H290" s="255" t="str">
        <f t="shared" si="26"/>
        <v>NO</v>
      </c>
      <c r="I290" s="255" t="s">
        <v>1545</v>
      </c>
      <c r="J290" s="96">
        <v>45175</v>
      </c>
      <c r="K290" s="110">
        <v>0.33333333333333298</v>
      </c>
      <c r="L290" s="96">
        <v>45175</v>
      </c>
      <c r="M290" s="110">
        <v>0.5</v>
      </c>
      <c r="N290" s="27" t="s">
        <v>12</v>
      </c>
      <c r="O290" s="27" t="s">
        <v>10</v>
      </c>
      <c r="P290" s="27">
        <v>20</v>
      </c>
      <c r="Q290" s="27" t="s">
        <v>11</v>
      </c>
      <c r="R290" s="27" t="s">
        <v>141</v>
      </c>
      <c r="S290" s="27"/>
      <c r="T290" s="27"/>
      <c r="U290" s="27"/>
      <c r="V290" s="27"/>
      <c r="W290" s="12" t="str">
        <f>_xlfn.IFNA(VLOOKUP(X290,Municipis!$A$2:$B$118,2,FALSE),"Pendent")</f>
        <v>Manlleu, Roda Ter, Gurb, Masies Roda, Masies Voltegrà, Torelló, S. V. Torelló, Oris, S.Q. Besora</v>
      </c>
      <c r="X290" s="12" t="str" cm="1">
        <f t="array" ref="X290">_xlfn.IFNA(_xlfn.IFS(R290&lt;&gt;0,R290,S290&lt;&gt;0,S290,U290&lt;&gt;0,U290,V290&lt;&gt;0,V290),"Pendent")</f>
        <v>ZPC TE-20 - Manlleu - Roda de Ter - CIP</v>
      </c>
      <c r="Y290" s="23" t="str" cm="1">
        <f t="array" ref="Y290">_xlfn.IFNA(_xlfn.IFS(R290&lt;&gt;0,R290,S290&lt;&gt;0,S290,U290&lt;&gt;0,U290,V290&lt;&gt;0,V290),"FALTAN DATOS DE ESCENARIO")</f>
        <v>ZPC TE-20 - Manlleu - Roda de Ter - CIP</v>
      </c>
      <c r="Z290" s="92" t="str">
        <f t="shared" si="24"/>
        <v>ZPC</v>
      </c>
      <c r="AA290" s="92" t="str">
        <f t="shared" si="25"/>
        <v>Taxa</v>
      </c>
    </row>
    <row r="291" spans="1:27" ht="15" customHeight="1" x14ac:dyDescent="0.3">
      <c r="A291" s="12">
        <v>403</v>
      </c>
      <c r="C291" s="28" t="s">
        <v>500</v>
      </c>
      <c r="D291" s="16" t="s">
        <v>1184</v>
      </c>
      <c r="E291" s="12" t="e" cm="1" vm="1">
        <f t="array" ref="E291">_xlfn.IFNA(_xlfn.IFS(X291&lt;&gt;"Pendent",SOCIETATS!$N$8),SOCIETATS!$N$9)</f>
        <v>#VALUE!</v>
      </c>
      <c r="F291" s="26" t="e" cm="1" vm="1">
        <f t="array" ref="F291">_xlfn.IFNA(_xlfn.IFS(G291&lt;&gt;G292,SOCIETATS!$N$8,J291&lt;&gt;J292,SOCIETATS!$N$8),SOCIETATS!$N$9)</f>
        <v>#VALUE!</v>
      </c>
      <c r="G291" s="23" t="str" cm="1">
        <f t="array" ref="G291">_xlfn.IFNA(_xlfn.IFS(R291&lt;&gt;0,R291,S291&lt;&gt;0,S291,U291&lt;&gt;0,U291,V291&lt;&gt;0,V291),"FALTAN DATOS DE ESCENARIO")</f>
        <v>ZPC TE-20 - Manlleu - Roda de Ter - CIP</v>
      </c>
      <c r="H291" s="255" t="str">
        <f t="shared" si="26"/>
        <v>NO</v>
      </c>
      <c r="I291" s="255" t="s">
        <v>1545</v>
      </c>
      <c r="J291" s="96">
        <v>45189</v>
      </c>
      <c r="K291" s="110">
        <v>0.33333333333333298</v>
      </c>
      <c r="L291" s="96">
        <v>45189</v>
      </c>
      <c r="M291" s="110">
        <v>0.5</v>
      </c>
      <c r="N291" s="27" t="s">
        <v>12</v>
      </c>
      <c r="O291" s="27" t="s">
        <v>10</v>
      </c>
      <c r="P291" s="27">
        <v>20</v>
      </c>
      <c r="Q291" s="27" t="s">
        <v>11</v>
      </c>
      <c r="R291" s="27" t="s">
        <v>141</v>
      </c>
      <c r="S291" s="27"/>
      <c r="T291" s="27"/>
      <c r="U291" s="27"/>
      <c r="V291" s="27"/>
      <c r="W291" s="12" t="str">
        <f>_xlfn.IFNA(VLOOKUP(X291,Municipis!$A$2:$B$118,2,FALSE),"Pendent")</f>
        <v>Manlleu, Roda Ter, Gurb, Masies Roda, Masies Voltegrà, Torelló, S. V. Torelló, Oris, S.Q. Besora</v>
      </c>
      <c r="X291" s="12" t="str" cm="1">
        <f t="array" ref="X291">_xlfn.IFNA(_xlfn.IFS(R291&lt;&gt;0,R291,S291&lt;&gt;0,S291,U291&lt;&gt;0,U291,V291&lt;&gt;0,V291),"Pendent")</f>
        <v>ZPC TE-20 - Manlleu - Roda de Ter - CIP</v>
      </c>
      <c r="Y291" s="23" t="str" cm="1">
        <f t="array" ref="Y291">_xlfn.IFNA(_xlfn.IFS(R291&lt;&gt;0,R291,S291&lt;&gt;0,S291,U291&lt;&gt;0,U291,V291&lt;&gt;0,V291),"FALTAN DATOS DE ESCENARIO")</f>
        <v>ZPC TE-20 - Manlleu - Roda de Ter - CIP</v>
      </c>
      <c r="Z291" s="92" t="str">
        <f t="shared" si="24"/>
        <v>ZPC</v>
      </c>
      <c r="AA291" s="92" t="str">
        <f t="shared" si="25"/>
        <v>Taxa</v>
      </c>
    </row>
    <row r="292" spans="1:27" ht="15" customHeight="1" x14ac:dyDescent="0.3">
      <c r="A292" s="12">
        <v>423</v>
      </c>
      <c r="C292" s="28" t="s">
        <v>500</v>
      </c>
      <c r="D292" s="16" t="s">
        <v>1185</v>
      </c>
      <c r="E292" s="12" t="e" cm="1" vm="1">
        <f t="array" ref="E292">_xlfn.IFNA(_xlfn.IFS(X292&lt;&gt;"Pendent",SOCIETATS!$N$8),SOCIETATS!$N$9)</f>
        <v>#VALUE!</v>
      </c>
      <c r="F292" s="26" t="e" cm="1" vm="1">
        <f t="array" ref="F292">_xlfn.IFNA(_xlfn.IFS(G292&lt;&gt;G293,SOCIETATS!$N$8,J292&lt;&gt;J293,SOCIETATS!$N$8),SOCIETATS!$N$9)</f>
        <v>#VALUE!</v>
      </c>
      <c r="G292" s="23" t="str" cm="1">
        <f t="array" ref="G292">_xlfn.IFNA(_xlfn.IFS(R292&lt;&gt;0,R292,S292&lt;&gt;0,S292,U292&lt;&gt;0,U292,V292&lt;&gt;0,V292),"FALTAN DATOS DE ESCENARIO")</f>
        <v>Pantá d'Olvan</v>
      </c>
      <c r="H292" s="255" t="str">
        <f t="shared" si="26"/>
        <v>NO</v>
      </c>
      <c r="I292" s="255" t="s">
        <v>1545</v>
      </c>
      <c r="J292" s="96">
        <v>45199</v>
      </c>
      <c r="K292" s="110">
        <v>0.33333333333333298</v>
      </c>
      <c r="L292" s="96">
        <v>45199</v>
      </c>
      <c r="M292" s="110">
        <v>0.5</v>
      </c>
      <c r="N292" s="27" t="s">
        <v>12</v>
      </c>
      <c r="O292" s="27" t="s">
        <v>8</v>
      </c>
      <c r="P292" s="27">
        <v>20</v>
      </c>
      <c r="Q292" s="27" t="s">
        <v>11</v>
      </c>
      <c r="R292" s="27"/>
      <c r="S292" s="27"/>
      <c r="T292" s="27"/>
      <c r="U292" s="27"/>
      <c r="V292" s="17" t="s">
        <v>1188</v>
      </c>
      <c r="W292" s="12"/>
      <c r="X292" s="12" t="str" cm="1">
        <f t="array" ref="X292">_xlfn.IFNA(_xlfn.IFS(R292&lt;&gt;0,R292,S292&lt;&gt;0,S292,U292&lt;&gt;0,U292,V292&lt;&gt;0,V292),"Pendent")</f>
        <v>Pantá d'Olvan</v>
      </c>
      <c r="Y292" s="23" t="str" cm="1">
        <f t="array" ref="Y292">_xlfn.IFNA(_xlfn.IFS(R292&lt;&gt;0,R292,S292&lt;&gt;0,S292,U292&lt;&gt;0,U292,V292&lt;&gt;0,V292),"FALTAN DATOS DE ESCENARIO")</f>
        <v>Pantá d'Olvan</v>
      </c>
      <c r="Z292" s="92" t="str">
        <f t="shared" si="24"/>
        <v>ZLLSM</v>
      </c>
      <c r="AA292" s="92" t="str">
        <f t="shared" si="25"/>
        <v>Exempt</v>
      </c>
    </row>
    <row r="293" spans="1:27" ht="15" customHeight="1" x14ac:dyDescent="0.3">
      <c r="A293" s="12">
        <v>438</v>
      </c>
      <c r="C293" s="28" t="s">
        <v>500</v>
      </c>
      <c r="D293" s="16" t="s">
        <v>1186</v>
      </c>
      <c r="E293" s="12" t="e" cm="1" vm="1">
        <f t="array" ref="E293">_xlfn.IFNA(_xlfn.IFS(X293&lt;&gt;"Pendent",SOCIETATS!$N$8),SOCIETATS!$N$9)</f>
        <v>#VALUE!</v>
      </c>
      <c r="F293" s="26" t="e" cm="1" vm="1">
        <f t="array" ref="F293">_xlfn.IFNA(_xlfn.IFS(G293&lt;&gt;G294,SOCIETATS!$N$8,J293&lt;&gt;J294,SOCIETATS!$N$8),SOCIETATS!$N$9)</f>
        <v>#VALUE!</v>
      </c>
      <c r="G293" s="23" t="str" cm="1">
        <f t="array" ref="G293">_xlfn.IFNA(_xlfn.IFS(R293&lt;&gt;0,R293,S293&lt;&gt;0,S293,U293&lt;&gt;0,U293,V293&lt;&gt;0,V293),"FALTAN DATOS DE ESCENARIO")</f>
        <v>ZPC TE-20 - Manlleu - Roda de Ter - CIP</v>
      </c>
      <c r="H293" s="255" t="str">
        <f t="shared" si="26"/>
        <v>NO</v>
      </c>
      <c r="I293" s="255" t="s">
        <v>1545</v>
      </c>
      <c r="J293" s="96">
        <v>45203</v>
      </c>
      <c r="K293" s="110">
        <v>0.33333333333333298</v>
      </c>
      <c r="L293" s="96">
        <v>45203</v>
      </c>
      <c r="M293" s="110">
        <v>0.5</v>
      </c>
      <c r="N293" s="27" t="s">
        <v>12</v>
      </c>
      <c r="O293" s="27" t="s">
        <v>10</v>
      </c>
      <c r="P293" s="27">
        <v>20</v>
      </c>
      <c r="Q293" s="27" t="s">
        <v>11</v>
      </c>
      <c r="R293" s="27" t="s">
        <v>141</v>
      </c>
      <c r="S293" s="27"/>
      <c r="T293" s="27"/>
      <c r="U293" s="27"/>
      <c r="V293" s="27"/>
      <c r="W293" s="12" t="str">
        <f>_xlfn.IFNA(VLOOKUP(X293,Municipis!$A$2:$B$118,2,FALSE),"Pendent")</f>
        <v>Manlleu, Roda Ter, Gurb, Masies Roda, Masies Voltegrà, Torelló, S. V. Torelló, Oris, S.Q. Besora</v>
      </c>
      <c r="X293" s="12" t="str" cm="1">
        <f t="array" ref="X293">_xlfn.IFNA(_xlfn.IFS(R293&lt;&gt;0,R293,S293&lt;&gt;0,S293,U293&lt;&gt;0,U293,V293&lt;&gt;0,V293),"Pendent")</f>
        <v>ZPC TE-20 - Manlleu - Roda de Ter - CIP</v>
      </c>
      <c r="Y293" s="23" t="str" cm="1">
        <f t="array" ref="Y293">_xlfn.IFNA(_xlfn.IFS(R293&lt;&gt;0,R293,S293&lt;&gt;0,S293,U293&lt;&gt;0,U293,V293&lt;&gt;0,V293),"FALTAN DATOS DE ESCENARIO")</f>
        <v>ZPC TE-20 - Manlleu - Roda de Ter - CIP</v>
      </c>
      <c r="Z293" s="92" t="str">
        <f t="shared" si="24"/>
        <v>ZPC</v>
      </c>
      <c r="AA293" s="92" t="str">
        <f t="shared" si="25"/>
        <v>Taxa</v>
      </c>
    </row>
    <row r="294" spans="1:27" ht="15" customHeight="1" x14ac:dyDescent="0.3">
      <c r="A294" s="12">
        <v>477</v>
      </c>
      <c r="C294" s="28" t="s">
        <v>500</v>
      </c>
      <c r="D294" s="16" t="s">
        <v>1187</v>
      </c>
      <c r="E294" s="12" t="e" cm="1" vm="1">
        <f t="array" ref="E294">_xlfn.IFNA(_xlfn.IFS(X294&lt;&gt;"Pendent",SOCIETATS!$N$8),SOCIETATS!$N$9)</f>
        <v>#VALUE!</v>
      </c>
      <c r="F294" s="26" t="e" cm="1" vm="1">
        <f t="array" ref="F294">_xlfn.IFNA(_xlfn.IFS(G294&lt;&gt;G295,SOCIETATS!$N$8,J294&lt;&gt;J295,SOCIETATS!$N$8),SOCIETATS!$N$9)</f>
        <v>#VALUE!</v>
      </c>
      <c r="G294" s="23" t="str" cm="1">
        <f t="array" ref="G294">_xlfn.IFNA(_xlfn.IFS(R294&lt;&gt;0,R294,S294&lt;&gt;0,S294,U294&lt;&gt;0,U294,V294&lt;&gt;0,V294),"FALTAN DATOS DE ESCENARIO")</f>
        <v>ZPC TE-20 - Manlleu - Roda de Ter - CIP</v>
      </c>
      <c r="H294" s="255" t="str">
        <f t="shared" si="26"/>
        <v>NO</v>
      </c>
      <c r="I294" s="255" t="s">
        <v>1545</v>
      </c>
      <c r="J294" s="96">
        <v>45217</v>
      </c>
      <c r="K294" s="110">
        <v>0.33333333333333298</v>
      </c>
      <c r="L294" s="96">
        <v>45217</v>
      </c>
      <c r="M294" s="110">
        <v>0.5</v>
      </c>
      <c r="N294" s="27" t="s">
        <v>12</v>
      </c>
      <c r="O294" s="27" t="s">
        <v>10</v>
      </c>
      <c r="P294" s="27">
        <v>20</v>
      </c>
      <c r="Q294" s="27" t="s">
        <v>11</v>
      </c>
      <c r="R294" s="27" t="s">
        <v>141</v>
      </c>
      <c r="S294" s="27"/>
      <c r="T294" s="27"/>
      <c r="U294" s="27"/>
      <c r="V294" s="27"/>
      <c r="W294" s="12" t="str">
        <f>_xlfn.IFNA(VLOOKUP(X294,Municipis!$A$2:$B$118,2,FALSE),"Pendent")</f>
        <v>Manlleu, Roda Ter, Gurb, Masies Roda, Masies Voltegrà, Torelló, S. V. Torelló, Oris, S.Q. Besora</v>
      </c>
      <c r="X294" s="12" t="str" cm="1">
        <f t="array" ref="X294">_xlfn.IFNA(_xlfn.IFS(R294&lt;&gt;0,R294,S294&lt;&gt;0,S294,U294&lt;&gt;0,U294,V294&lt;&gt;0,V294),"Pendent")</f>
        <v>ZPC TE-20 - Manlleu - Roda de Ter - CIP</v>
      </c>
      <c r="Y294" s="23" t="str" cm="1">
        <f t="array" ref="Y294">_xlfn.IFNA(_xlfn.IFS(R294&lt;&gt;0,R294,S294&lt;&gt;0,S294,U294&lt;&gt;0,U294,V294&lt;&gt;0,V294),"FALTAN DATOS DE ESCENARIO")</f>
        <v>ZPC TE-20 - Manlleu - Roda de Ter - CIP</v>
      </c>
      <c r="Z294" s="92" t="str">
        <f t="shared" si="24"/>
        <v>ZPC</v>
      </c>
      <c r="AA294" s="92" t="str">
        <f t="shared" si="25"/>
        <v>Taxa</v>
      </c>
    </row>
    <row r="295" spans="1:27" ht="15" customHeight="1" x14ac:dyDescent="0.3">
      <c r="A295" s="12">
        <v>83</v>
      </c>
      <c r="C295" s="17" t="s">
        <v>482</v>
      </c>
      <c r="D295" s="16" t="s">
        <v>1423</v>
      </c>
      <c r="E295" s="12" t="e" cm="1" vm="1">
        <f t="array" ref="E295">_xlfn.IFNA(_xlfn.IFS(X295&lt;&gt;"Pendent",SOCIETATS!$N$8),SOCIETATS!$N$9)</f>
        <v>#VALUE!</v>
      </c>
      <c r="F295" s="26" t="e" cm="1" vm="1">
        <f t="array" ref="F295">_xlfn.IFNA(_xlfn.IFS(G295&lt;&gt;G296,SOCIETATS!$N$8,J295&lt;&gt;J296,SOCIETATS!$N$8),SOCIETATS!$N$9)</f>
        <v>#VALUE!</v>
      </c>
      <c r="G295" s="23" t="str" cm="1">
        <f t="array" ref="G295">_xlfn.IFNA(_xlfn.IFS(R295&lt;&gt;0,R295,S295&lt;&gt;0,S295,U295&lt;&gt;0,U295,V295&lt;&gt;0,V295),"FALTAN DATOS DE ESCENARIO")</f>
        <v>ZLLSM-TE-29 - el Ter - Anglès/Girona/Torroella de Montgrí, ZLLSM-TE-30 - l'Onyar</v>
      </c>
      <c r="H295" s="255" t="str">
        <f t="shared" si="26"/>
        <v>NO</v>
      </c>
      <c r="I295" s="255" t="s">
        <v>1545</v>
      </c>
      <c r="J295" s="94">
        <v>45053</v>
      </c>
      <c r="K295" s="219">
        <v>0.25</v>
      </c>
      <c r="L295" s="94">
        <v>45053</v>
      </c>
      <c r="M295" s="219">
        <v>0.58333333333333304</v>
      </c>
      <c r="N295" s="27" t="s">
        <v>12</v>
      </c>
      <c r="O295" s="27" t="s">
        <v>10</v>
      </c>
      <c r="P295" s="27">
        <v>50</v>
      </c>
      <c r="Q295" s="27" t="s">
        <v>11</v>
      </c>
      <c r="R295" s="27"/>
      <c r="S295" s="27"/>
      <c r="T295" s="27"/>
      <c r="U295" s="27" t="s">
        <v>70</v>
      </c>
      <c r="V295" s="27"/>
      <c r="W295" s="12" t="str">
        <f>_xlfn.IFNA(VLOOKUP(X295,Municipis!$A$2:$B$118,2,FALSE),"Pendent")</f>
        <v>Anglès, Girona, Torroella de Montgrí, Quart, Fornells de la Selva</v>
      </c>
      <c r="X295" s="12" t="str" cm="1">
        <f t="array" ref="X295">_xlfn.IFNA(_xlfn.IFS(R295&lt;&gt;0,R295,S295&lt;&gt;0,S295,U295&lt;&gt;0,U295,V295&lt;&gt;0,V295),"Pendent")</f>
        <v>ZLLSM-TE-29 - el Ter - Anglès/Girona/Torroella de Montgrí, ZLLSM-TE-30 - l'Onyar</v>
      </c>
    </row>
    <row r="296" spans="1:27" ht="15" customHeight="1" x14ac:dyDescent="0.3">
      <c r="A296" s="12">
        <v>157</v>
      </c>
      <c r="C296" s="17" t="s">
        <v>482</v>
      </c>
      <c r="D296" s="16" t="s">
        <v>1424</v>
      </c>
      <c r="E296" s="12" t="e" cm="1" vm="1">
        <f t="array" ref="E296">_xlfn.IFNA(_xlfn.IFS(X296&lt;&gt;"Pendent",SOCIETATS!$N$8),SOCIETATS!$N$9)</f>
        <v>#VALUE!</v>
      </c>
      <c r="F296" s="26" t="e" cm="1" vm="1">
        <f t="array" ref="F296">_xlfn.IFNA(_xlfn.IFS(G296&lt;&gt;G297,SOCIETATS!$N$8,J296&lt;&gt;J297,SOCIETATS!$N$8),SOCIETATS!$N$9)</f>
        <v>#VALUE!</v>
      </c>
      <c r="G296" s="23" t="str" cm="1">
        <f t="array" ref="G296">_xlfn.IFNA(_xlfn.IFS(R296&lt;&gt;0,R296,S296&lt;&gt;0,S296,U296&lt;&gt;0,U296,V296&lt;&gt;0,V296),"FALTAN DATOS DE ESCENARIO")</f>
        <v>ZLLSM-TE-29 - el Ter - Anglès/Girona/Torroella de Montgrí, ZLLSM-TE-30 - l'Onyar</v>
      </c>
      <c r="H296" s="255" t="str">
        <f t="shared" si="26"/>
        <v>NO</v>
      </c>
      <c r="I296" s="255" t="s">
        <v>1545</v>
      </c>
      <c r="J296" s="94">
        <v>45081</v>
      </c>
      <c r="K296" s="219">
        <v>0.25</v>
      </c>
      <c r="L296" s="94">
        <v>45081</v>
      </c>
      <c r="M296" s="219">
        <v>0.58333333333333304</v>
      </c>
      <c r="N296" s="27" t="s">
        <v>12</v>
      </c>
      <c r="O296" s="27" t="s">
        <v>10</v>
      </c>
      <c r="P296" s="27">
        <v>50</v>
      </c>
      <c r="Q296" s="27" t="s">
        <v>11</v>
      </c>
      <c r="R296" s="27"/>
      <c r="S296" s="27"/>
      <c r="T296" s="27"/>
      <c r="U296" s="27" t="s">
        <v>70</v>
      </c>
      <c r="V296" s="27"/>
      <c r="W296" s="12" t="str">
        <f>_xlfn.IFNA(VLOOKUP(X296,Municipis!$A$2:$B$118,2,FALSE),"Pendent")</f>
        <v>Anglès, Girona, Torroella de Montgrí, Quart, Fornells de la Selva</v>
      </c>
      <c r="X296" s="12" t="str" cm="1">
        <f t="array" ref="X296">_xlfn.IFNA(_xlfn.IFS(R296&lt;&gt;0,R296,S296&lt;&gt;0,S296,U296&lt;&gt;0,U296,V296&lt;&gt;0,V296),"Pendent")</f>
        <v>ZLLSM-TE-29 - el Ter - Anglès/Girona/Torroella de Montgrí, ZLLSM-TE-30 - l'Onyar</v>
      </c>
    </row>
    <row r="297" spans="1:27" ht="15" customHeight="1" x14ac:dyDescent="0.3">
      <c r="A297" s="12">
        <v>166</v>
      </c>
      <c r="C297" s="17" t="s">
        <v>482</v>
      </c>
      <c r="D297" s="16" t="s">
        <v>1425</v>
      </c>
      <c r="E297" s="12" t="e" cm="1" vm="1">
        <f t="array" ref="E297">_xlfn.IFNA(_xlfn.IFS(X297&lt;&gt;"Pendent",SOCIETATS!$N$8),SOCIETATS!$N$9)</f>
        <v>#VALUE!</v>
      </c>
      <c r="F297" s="26" t="e" cm="1" vm="1">
        <f t="array" ref="F297">_xlfn.IFNA(_xlfn.IFS(G297&lt;&gt;G298,SOCIETATS!$N$8,J297&lt;&gt;J298,SOCIETATS!$N$8),SOCIETATS!$N$9)</f>
        <v>#VALUE!</v>
      </c>
      <c r="G297" s="23" t="str" cm="1">
        <f t="array" ref="G297">_xlfn.IFNA(_xlfn.IFS(R297&lt;&gt;0,R297,S297&lt;&gt;0,S297,U297&lt;&gt;0,U297,V297&lt;&gt;0,V297),"FALTAN DATOS DE ESCENARIO")</f>
        <v xml:space="preserve">Privades T1 - Basses del Golf de Girona </v>
      </c>
      <c r="H297" s="255" t="str">
        <f t="shared" si="26"/>
        <v>NO</v>
      </c>
      <c r="I297" s="255" t="s">
        <v>1545</v>
      </c>
      <c r="J297" s="94">
        <v>45087</v>
      </c>
      <c r="K297" s="219">
        <v>0.54166666666666696</v>
      </c>
      <c r="L297" s="94">
        <v>45087</v>
      </c>
      <c r="M297" s="219">
        <v>0.875</v>
      </c>
      <c r="N297" s="27" t="s">
        <v>12</v>
      </c>
      <c r="O297" s="27" t="s">
        <v>10</v>
      </c>
      <c r="P297" s="27">
        <v>50</v>
      </c>
      <c r="Q297" s="27" t="s">
        <v>11</v>
      </c>
      <c r="R297" s="27"/>
      <c r="S297" s="27"/>
      <c r="T297" s="27"/>
      <c r="U297" s="27"/>
      <c r="V297" s="27" t="s">
        <v>39</v>
      </c>
      <c r="W297" s="12" t="str">
        <f>_xlfn.IFNA(VLOOKUP(X297,Municipis!$A$2:$B$118,2,FALSE),"Pendent")</f>
        <v>Sant Julià de Ramis</v>
      </c>
      <c r="X297" s="12" t="str" cm="1">
        <f t="array" ref="X297">_xlfn.IFNA(_xlfn.IFS(R297&lt;&gt;0,R297,S297&lt;&gt;0,S297,U297&lt;&gt;0,U297,V297&lt;&gt;0,V297),"Pendent")</f>
        <v xml:space="preserve">Privades T1 - Basses del Golf de Girona </v>
      </c>
    </row>
    <row r="298" spans="1:27" ht="15" customHeight="1" x14ac:dyDescent="0.3">
      <c r="A298" s="12">
        <v>246</v>
      </c>
      <c r="C298" s="17" t="s">
        <v>482</v>
      </c>
      <c r="D298" s="16" t="s">
        <v>1426</v>
      </c>
      <c r="E298" s="12" t="e" cm="1" vm="1">
        <f t="array" ref="E298">_xlfn.IFNA(_xlfn.IFS(X298&lt;&gt;"Pendent",SOCIETATS!$N$8),SOCIETATS!$N$9)</f>
        <v>#VALUE!</v>
      </c>
      <c r="F298" s="26" t="e" cm="1" vm="1">
        <f t="array" ref="F298">_xlfn.IFNA(_xlfn.IFS(G298&lt;&gt;G299,SOCIETATS!$N$8,J298&lt;&gt;J299,SOCIETATS!$N$8),SOCIETATS!$N$9)</f>
        <v>#VALUE!</v>
      </c>
      <c r="G298" s="23" t="str" cm="1">
        <f t="array" ref="G298">_xlfn.IFNA(_xlfn.IFS(R298&lt;&gt;0,R298,S298&lt;&gt;0,S298,U298&lt;&gt;0,U298,V298&lt;&gt;0,V298),"FALTAN DATOS DE ESCENARIO")</f>
        <v xml:space="preserve">Privades T1 - Basses del Golf de Girona </v>
      </c>
      <c r="H298" s="255" t="str">
        <f t="shared" si="26"/>
        <v>NO</v>
      </c>
      <c r="I298" s="255" t="s">
        <v>1545</v>
      </c>
      <c r="J298" s="94">
        <v>45116</v>
      </c>
      <c r="K298" s="219">
        <v>0.25</v>
      </c>
      <c r="L298" s="94">
        <v>45116</v>
      </c>
      <c r="M298" s="219">
        <v>0.58333333333333304</v>
      </c>
      <c r="N298" s="27" t="s">
        <v>12</v>
      </c>
      <c r="O298" s="27" t="s">
        <v>10</v>
      </c>
      <c r="P298" s="27">
        <v>50</v>
      </c>
      <c r="Q298" s="27" t="s">
        <v>11</v>
      </c>
      <c r="R298" s="27"/>
      <c r="S298" s="27"/>
      <c r="T298" s="27"/>
      <c r="U298" s="27"/>
      <c r="V298" s="27" t="s">
        <v>39</v>
      </c>
      <c r="W298" s="12" t="str">
        <f>_xlfn.IFNA(VLOOKUP(X298,Municipis!$A$2:$B$118,2,FALSE),"Pendent")</f>
        <v>Sant Julià de Ramis</v>
      </c>
      <c r="X298" s="12" t="str" cm="1">
        <f t="array" ref="X298">_xlfn.IFNA(_xlfn.IFS(R298&lt;&gt;0,R298,S298&lt;&gt;0,S298,U298&lt;&gt;0,U298,V298&lt;&gt;0,V298),"Pendent")</f>
        <v xml:space="preserve">Privades T1 - Basses del Golf de Girona </v>
      </c>
    </row>
    <row r="299" spans="1:27" ht="15" customHeight="1" x14ac:dyDescent="0.3">
      <c r="A299" s="12">
        <v>256</v>
      </c>
      <c r="C299" s="17" t="s">
        <v>482</v>
      </c>
      <c r="D299" s="16" t="s">
        <v>1433</v>
      </c>
      <c r="E299" s="12" t="e" cm="1" vm="1">
        <f t="array" ref="E299">_xlfn.IFNA(_xlfn.IFS(X299&lt;&gt;"Pendent",SOCIETATS!$N$8),SOCIETATS!$N$9)</f>
        <v>#VALUE!</v>
      </c>
      <c r="F299" s="26" t="e" cm="1" vm="1">
        <f t="array" ref="F299">_xlfn.IFNA(_xlfn.IFS(G299&lt;&gt;G300,SOCIETATS!$N$8,J299&lt;&gt;J300,SOCIETATS!$N$8),SOCIETATS!$N$9)</f>
        <v>#VALUE!</v>
      </c>
      <c r="G299" s="23" t="str" cm="1">
        <f t="array" ref="G299">_xlfn.IFNA(_xlfn.IFS(R299&lt;&gt;0,R299,S299&lt;&gt;0,S299,U299&lt;&gt;0,U299,V299&lt;&gt;0,V299),"FALTAN DATOS DE ESCENARIO")</f>
        <v xml:space="preserve">Privades T1 - Basses del Golf de Girona </v>
      </c>
      <c r="H299" s="255" t="str">
        <f t="shared" si="26"/>
        <v>NO</v>
      </c>
      <c r="I299" s="255" t="s">
        <v>1545</v>
      </c>
      <c r="J299" s="94">
        <v>45122</v>
      </c>
      <c r="K299" s="219">
        <v>0.25</v>
      </c>
      <c r="L299" s="94">
        <v>45122</v>
      </c>
      <c r="M299" s="219">
        <v>0.70833333333333404</v>
      </c>
      <c r="N299" s="27" t="s">
        <v>12</v>
      </c>
      <c r="O299" s="27" t="s">
        <v>10</v>
      </c>
      <c r="P299" s="27">
        <v>25</v>
      </c>
      <c r="Q299" s="27" t="s">
        <v>11</v>
      </c>
      <c r="R299" s="27"/>
      <c r="S299" s="27"/>
      <c r="T299" s="27"/>
      <c r="U299" s="27"/>
      <c r="V299" s="27" t="s">
        <v>39</v>
      </c>
      <c r="W299" s="12" t="str">
        <f>_xlfn.IFNA(VLOOKUP(X299,Municipis!$A$2:$B$118,2,FALSE),"Pendent")</f>
        <v>Sant Julià de Ramis</v>
      </c>
      <c r="X299" s="12" t="str" cm="1">
        <f t="array" ref="X299">_xlfn.IFNA(_xlfn.IFS(R299&lt;&gt;0,R299,S299&lt;&gt;0,S299,U299&lt;&gt;0,U299,V299&lt;&gt;0,V299),"Pendent")</f>
        <v xml:space="preserve">Privades T1 - Basses del Golf de Girona </v>
      </c>
    </row>
    <row r="300" spans="1:27" ht="15" customHeight="1" x14ac:dyDescent="0.3">
      <c r="A300" s="12">
        <v>290</v>
      </c>
      <c r="C300" s="17" t="s">
        <v>482</v>
      </c>
      <c r="D300" s="16" t="s">
        <v>1427</v>
      </c>
      <c r="E300" s="12" t="e" cm="1" vm="1">
        <f t="array" ref="E300">_xlfn.IFNA(_xlfn.IFS(X300&lt;&gt;"Pendent",SOCIETATS!$N$8),SOCIETATS!$N$9)</f>
        <v>#VALUE!</v>
      </c>
      <c r="F300" s="26" t="e" cm="1" vm="1">
        <f t="array" ref="F300">_xlfn.IFNA(_xlfn.IFS(G300&lt;&gt;G301,SOCIETATS!$N$8,J300&lt;&gt;J301,SOCIETATS!$N$8),SOCIETATS!$N$9)</f>
        <v>#VALUE!</v>
      </c>
      <c r="G300" s="23" t="str" cm="1">
        <f t="array" ref="G300">_xlfn.IFNA(_xlfn.IFS(R300&lt;&gt;0,R300,S300&lt;&gt;0,S300,U300&lt;&gt;0,U300,V300&lt;&gt;0,V300),"FALTAN DATOS DE ESCENARIO")</f>
        <v>ZLLSM-TE-29 - el Ter - Anglès/Girona/Torroella de Montgrí, ZLLSM-TE-30 - l'Onyar</v>
      </c>
      <c r="H300" s="255" t="str">
        <f t="shared" si="26"/>
        <v>NO</v>
      </c>
      <c r="I300" s="255" t="s">
        <v>1545</v>
      </c>
      <c r="J300" s="94">
        <v>45136</v>
      </c>
      <c r="K300" s="219">
        <v>0.54166666666666696</v>
      </c>
      <c r="L300" s="94">
        <v>45136</v>
      </c>
      <c r="M300" s="219">
        <v>0.875</v>
      </c>
      <c r="N300" s="27" t="s">
        <v>12</v>
      </c>
      <c r="O300" s="27" t="s">
        <v>10</v>
      </c>
      <c r="P300" s="27">
        <v>50</v>
      </c>
      <c r="Q300" s="27" t="s">
        <v>11</v>
      </c>
      <c r="R300" s="27"/>
      <c r="S300" s="27"/>
      <c r="T300" s="27"/>
      <c r="U300" s="27" t="s">
        <v>70</v>
      </c>
      <c r="V300" s="27"/>
      <c r="W300" s="12" t="str">
        <f>_xlfn.IFNA(VLOOKUP(X300,Municipis!$A$2:$B$118,2,FALSE),"Pendent")</f>
        <v>Anglès, Girona, Torroella de Montgrí, Quart, Fornells de la Selva</v>
      </c>
      <c r="X300" s="12" t="str" cm="1">
        <f t="array" ref="X300">_xlfn.IFNA(_xlfn.IFS(R300&lt;&gt;0,R300,S300&lt;&gt;0,S300,U300&lt;&gt;0,U300,V300&lt;&gt;0,V300),"Pendent")</f>
        <v>ZLLSM-TE-29 - el Ter - Anglès/Girona/Torroella de Montgrí, ZLLSM-TE-30 - l'Onyar</v>
      </c>
    </row>
    <row r="301" spans="1:27" ht="15" customHeight="1" x14ac:dyDescent="0.3">
      <c r="A301" s="12">
        <v>301</v>
      </c>
      <c r="C301" s="17" t="s">
        <v>482</v>
      </c>
      <c r="D301" s="16" t="s">
        <v>1428</v>
      </c>
      <c r="E301" s="12" t="e" cm="1" vm="1">
        <f t="array" ref="E301">_xlfn.IFNA(_xlfn.IFS(X301&lt;&gt;"Pendent",SOCIETATS!$N$8),SOCIETATS!$N$9)</f>
        <v>#VALUE!</v>
      </c>
      <c r="F301" s="26" t="e" cm="1" vm="1">
        <f t="array" ref="F301">_xlfn.IFNA(_xlfn.IFS(G301&lt;&gt;G302,SOCIETATS!$N$8,J301&lt;&gt;J302,SOCIETATS!$N$8),SOCIETATS!$N$9)</f>
        <v>#VALUE!</v>
      </c>
      <c r="G301" s="23" t="str" cm="1">
        <f t="array" ref="G301">_xlfn.IFNA(_xlfn.IFS(R301&lt;&gt;0,R301,S301&lt;&gt;0,S301,U301&lt;&gt;0,U301,V301&lt;&gt;0,V301),"FALTAN DATOS DE ESCENARIO")</f>
        <v>ZLLSM-TE-29 - el Ter - Anglès/Girona/Torroella de Montgrí, ZLLSM-TE-30 - l'Onyar</v>
      </c>
      <c r="H301" s="255" t="str">
        <f t="shared" si="26"/>
        <v>NO</v>
      </c>
      <c r="I301" s="255" t="s">
        <v>1545</v>
      </c>
      <c r="J301" s="94">
        <v>45143</v>
      </c>
      <c r="K301" s="219">
        <v>0.54166666666666696</v>
      </c>
      <c r="L301" s="94">
        <v>45143</v>
      </c>
      <c r="M301" s="219">
        <v>0.875</v>
      </c>
      <c r="N301" s="27" t="s">
        <v>12</v>
      </c>
      <c r="O301" s="27" t="s">
        <v>10</v>
      </c>
      <c r="P301" s="27">
        <v>50</v>
      </c>
      <c r="Q301" s="27" t="s">
        <v>11</v>
      </c>
      <c r="R301" s="27"/>
      <c r="S301" s="27"/>
      <c r="T301" s="27"/>
      <c r="U301" s="27" t="s">
        <v>70</v>
      </c>
      <c r="V301" s="27"/>
      <c r="W301" s="12" t="str">
        <f>_xlfn.IFNA(VLOOKUP(X301,Municipis!$A$2:$B$118,2,FALSE),"Pendent")</f>
        <v>Anglès, Girona, Torroella de Montgrí, Quart, Fornells de la Selva</v>
      </c>
      <c r="X301" s="12" t="str" cm="1">
        <f t="array" ref="X301">_xlfn.IFNA(_xlfn.IFS(R301&lt;&gt;0,R301,S301&lt;&gt;0,S301,U301&lt;&gt;0,U301,V301&lt;&gt;0,V301),"Pendent")</f>
        <v>ZLLSM-TE-29 - el Ter - Anglès/Girona/Torroella de Montgrí, ZLLSM-TE-30 - l'Onyar</v>
      </c>
    </row>
    <row r="302" spans="1:27" ht="15" customHeight="1" x14ac:dyDescent="0.3">
      <c r="A302" s="12">
        <v>326</v>
      </c>
      <c r="C302" s="17" t="s">
        <v>482</v>
      </c>
      <c r="D302" s="16" t="s">
        <v>1429</v>
      </c>
      <c r="E302" s="12" t="e" cm="1" vm="1">
        <f t="array" ref="E302">_xlfn.IFNA(_xlfn.IFS(X302&lt;&gt;"Pendent",SOCIETATS!$N$8),SOCIETATS!$N$9)</f>
        <v>#VALUE!</v>
      </c>
      <c r="F302" s="26" t="e" cm="1" vm="1">
        <f t="array" ref="F302">_xlfn.IFNA(_xlfn.IFS(G302&lt;&gt;G303,SOCIETATS!$N$8,J302&lt;&gt;J303,SOCIETATS!$N$8),SOCIETATS!$N$9)</f>
        <v>#VALUE!</v>
      </c>
      <c r="G302" s="23" t="str" cm="1">
        <f t="array" ref="G302">_xlfn.IFNA(_xlfn.IFS(R302&lt;&gt;0,R302,S302&lt;&gt;0,S302,U302&lt;&gt;0,U302,V302&lt;&gt;0,V302),"FALTAN DATOS DE ESCENARIO")</f>
        <v>ZLLSM-TE-29 - el Ter - Anglès/Girona/Torroella de Montgrí, ZLLSM-TE-30 - l'Onyar</v>
      </c>
      <c r="H302" s="255" t="str">
        <f t="shared" si="26"/>
        <v>NO</v>
      </c>
      <c r="I302" s="255" t="s">
        <v>1545</v>
      </c>
      <c r="J302" s="94">
        <v>45158</v>
      </c>
      <c r="K302" s="219">
        <v>0.25</v>
      </c>
      <c r="L302" s="94">
        <v>45158</v>
      </c>
      <c r="M302" s="219">
        <v>0.58333333333333304</v>
      </c>
      <c r="N302" s="27" t="s">
        <v>12</v>
      </c>
      <c r="O302" s="27" t="s">
        <v>10</v>
      </c>
      <c r="P302" s="27">
        <v>60</v>
      </c>
      <c r="Q302" s="27" t="s">
        <v>11</v>
      </c>
      <c r="R302" s="27"/>
      <c r="S302" s="27"/>
      <c r="T302" s="27"/>
      <c r="U302" s="27" t="s">
        <v>70</v>
      </c>
      <c r="V302" s="27"/>
      <c r="W302" s="12" t="str">
        <f>_xlfn.IFNA(VLOOKUP(X302,Municipis!$A$2:$B$118,2,FALSE),"Pendent")</f>
        <v>Anglès, Girona, Torroella de Montgrí, Quart, Fornells de la Selva</v>
      </c>
      <c r="X302" s="12" t="str" cm="1">
        <f t="array" ref="X302">_xlfn.IFNA(_xlfn.IFS(R302&lt;&gt;0,R302,S302&lt;&gt;0,S302,U302&lt;&gt;0,U302,V302&lt;&gt;0,V302),"Pendent")</f>
        <v>ZLLSM-TE-29 - el Ter - Anglès/Girona/Torroella de Montgrí, ZLLSM-TE-30 - l'Onyar</v>
      </c>
    </row>
    <row r="303" spans="1:27" ht="15" customHeight="1" x14ac:dyDescent="0.3">
      <c r="A303" s="12">
        <v>383</v>
      </c>
      <c r="C303" s="17" t="s">
        <v>482</v>
      </c>
      <c r="D303" s="16" t="s">
        <v>1430</v>
      </c>
      <c r="E303" s="12" t="e" cm="1" vm="1">
        <f t="array" ref="E303">_xlfn.IFNA(_xlfn.IFS(X303&lt;&gt;"Pendent",SOCIETATS!$N$8),SOCIETATS!$N$9)</f>
        <v>#VALUE!</v>
      </c>
      <c r="F303" s="26" t="e" cm="1" vm="1">
        <f t="array" ref="F303">_xlfn.IFNA(_xlfn.IFS(G303&lt;&gt;G304,SOCIETATS!$N$8,J303&lt;&gt;J304,SOCIETATS!$N$8),SOCIETATS!$N$9)</f>
        <v>#VALUE!</v>
      </c>
      <c r="G303" s="23" t="str" cm="1">
        <f t="array" ref="G303">_xlfn.IFNA(_xlfn.IFS(R303&lt;&gt;0,R303,S303&lt;&gt;0,S303,U303&lt;&gt;0,U303,V303&lt;&gt;0,V303),"FALTAN DATOS DE ESCENARIO")</f>
        <v>ZLLSM-TE-29 - el Ter - Anglès/Girona/Torroella de Montgrí, ZLLSM-TE-30 - l'Onyar</v>
      </c>
      <c r="H303" s="255" t="str">
        <f t="shared" si="26"/>
        <v>NO</v>
      </c>
      <c r="I303" s="255" t="s">
        <v>1545</v>
      </c>
      <c r="J303" s="94">
        <v>45185</v>
      </c>
      <c r="K303" s="219">
        <v>0.54166666666666696</v>
      </c>
      <c r="L303" s="94">
        <v>45185</v>
      </c>
      <c r="M303" s="219">
        <v>0.875</v>
      </c>
      <c r="N303" s="27" t="s">
        <v>12</v>
      </c>
      <c r="O303" s="27" t="s">
        <v>10</v>
      </c>
      <c r="P303" s="27">
        <v>50</v>
      </c>
      <c r="Q303" s="27" t="s">
        <v>11</v>
      </c>
      <c r="R303" s="27"/>
      <c r="S303" s="27"/>
      <c r="T303" s="27"/>
      <c r="U303" s="27" t="s">
        <v>70</v>
      </c>
      <c r="V303" s="27"/>
      <c r="W303" s="12" t="str">
        <f>_xlfn.IFNA(VLOOKUP(X303,Municipis!$A$2:$B$118,2,FALSE),"Pendent")</f>
        <v>Anglès, Girona, Torroella de Montgrí, Quart, Fornells de la Selva</v>
      </c>
      <c r="X303" s="12" t="str" cm="1">
        <f t="array" ref="X303">_xlfn.IFNA(_xlfn.IFS(R303&lt;&gt;0,R303,S303&lt;&gt;0,S303,U303&lt;&gt;0,U303,V303&lt;&gt;0,V303),"Pendent")</f>
        <v>ZLLSM-TE-29 - el Ter - Anglès/Girona/Torroella de Montgrí, ZLLSM-TE-30 - l'Onyar</v>
      </c>
    </row>
    <row r="304" spans="1:27" ht="15" customHeight="1" x14ac:dyDescent="0.3">
      <c r="A304" s="12">
        <v>454</v>
      </c>
      <c r="C304" s="17" t="s">
        <v>482</v>
      </c>
      <c r="D304" s="16" t="s">
        <v>1431</v>
      </c>
      <c r="E304" s="12" t="e" cm="1" vm="1">
        <f t="array" ref="E304">_xlfn.IFNA(_xlfn.IFS(X304&lt;&gt;"Pendent",SOCIETATS!$N$8),SOCIETATS!$N$9)</f>
        <v>#VALUE!</v>
      </c>
      <c r="F304" s="26" t="e" cm="1" vm="1">
        <f t="array" ref="F304">_xlfn.IFNA(_xlfn.IFS(G304&lt;&gt;G305,SOCIETATS!$N$8,J304&lt;&gt;J305,SOCIETATS!$N$8),SOCIETATS!$N$9)</f>
        <v>#VALUE!</v>
      </c>
      <c r="G304" s="23" t="str" cm="1">
        <f t="array" ref="G304">_xlfn.IFNA(_xlfn.IFS(R304&lt;&gt;0,R304,S304&lt;&gt;0,S304,U304&lt;&gt;0,U304,V304&lt;&gt;0,V304),"FALTAN DATOS DE ESCENARIO")</f>
        <v xml:space="preserve">Privades T1 - Basses del Golf de Girona </v>
      </c>
      <c r="H304" s="255" t="str">
        <f t="shared" si="26"/>
        <v>NO</v>
      </c>
      <c r="I304" s="255" t="s">
        <v>1545</v>
      </c>
      <c r="J304" s="94">
        <v>45207</v>
      </c>
      <c r="K304" s="219">
        <v>0.25</v>
      </c>
      <c r="L304" s="94">
        <v>45207</v>
      </c>
      <c r="M304" s="219">
        <v>0.58333333333333304</v>
      </c>
      <c r="N304" s="27" t="s">
        <v>12</v>
      </c>
      <c r="O304" s="27" t="s">
        <v>10</v>
      </c>
      <c r="P304" s="27">
        <v>50</v>
      </c>
      <c r="Q304" s="27" t="s">
        <v>11</v>
      </c>
      <c r="R304" s="27"/>
      <c r="S304" s="27"/>
      <c r="T304" s="27"/>
      <c r="U304" s="27"/>
      <c r="V304" s="27" t="s">
        <v>39</v>
      </c>
      <c r="W304" s="12" t="str">
        <f>_xlfn.IFNA(VLOOKUP(X304,Municipis!$A$2:$B$118,2,FALSE),"Pendent")</f>
        <v>Sant Julià de Ramis</v>
      </c>
      <c r="X304" s="12" t="str" cm="1">
        <f t="array" ref="X304">_xlfn.IFNA(_xlfn.IFS(R304&lt;&gt;0,R304,S304&lt;&gt;0,S304,U304&lt;&gt;0,U304,V304&lt;&gt;0,V304),"Pendent")</f>
        <v xml:space="preserve">Privades T1 - Basses del Golf de Girona </v>
      </c>
    </row>
    <row r="305" spans="1:27" ht="15" customHeight="1" x14ac:dyDescent="0.3">
      <c r="A305" s="12">
        <v>526</v>
      </c>
      <c r="C305" s="17" t="s">
        <v>482</v>
      </c>
      <c r="D305" s="16" t="s">
        <v>1432</v>
      </c>
      <c r="E305" s="12" t="e" cm="1" vm="1">
        <f t="array" ref="E305">_xlfn.IFNA(_xlfn.IFS(X305&lt;&gt;"Pendent",SOCIETATS!$N$8),SOCIETATS!$N$9)</f>
        <v>#VALUE!</v>
      </c>
      <c r="F305" s="26" t="e" cm="1" vm="1">
        <f t="array" ref="F305">_xlfn.IFNA(_xlfn.IFS(G305&lt;&gt;G306,SOCIETATS!$N$8,J305&lt;&gt;J306,SOCIETATS!$N$8),SOCIETATS!$N$9)</f>
        <v>#VALUE!</v>
      </c>
      <c r="G305" s="23" t="str" cm="1">
        <f t="array" ref="G305">_xlfn.IFNA(_xlfn.IFS(R305&lt;&gt;0,R305,S305&lt;&gt;0,S305,U305&lt;&gt;0,U305,V305&lt;&gt;0,V305),"FALTAN DATOS DE ESCENARIO")</f>
        <v xml:space="preserve">Privades T1 - Basses del Golf de Girona </v>
      </c>
      <c r="H305" s="255" t="str">
        <f t="shared" si="26"/>
        <v>NO</v>
      </c>
      <c r="I305" s="255" t="s">
        <v>1545</v>
      </c>
      <c r="J305" s="94">
        <v>45242</v>
      </c>
      <c r="K305" s="219">
        <v>0.25</v>
      </c>
      <c r="L305" s="94">
        <v>45242</v>
      </c>
      <c r="M305" s="219">
        <v>0.58333333333333304</v>
      </c>
      <c r="N305" s="27" t="s">
        <v>12</v>
      </c>
      <c r="O305" s="27" t="s">
        <v>10</v>
      </c>
      <c r="P305" s="27">
        <v>50</v>
      </c>
      <c r="Q305" s="27" t="s">
        <v>11</v>
      </c>
      <c r="R305" s="27"/>
      <c r="S305" s="27"/>
      <c r="T305" s="27"/>
      <c r="U305" s="27"/>
      <c r="V305" s="27" t="s">
        <v>39</v>
      </c>
      <c r="W305" s="12" t="str">
        <f>_xlfn.IFNA(VLOOKUP(X305,Municipis!$A$2:$B$118,2,FALSE),"Pendent")</f>
        <v>Sant Julià de Ramis</v>
      </c>
      <c r="X305" s="12" t="str" cm="1">
        <f t="array" ref="X305">_xlfn.IFNA(_xlfn.IFS(R305&lt;&gt;0,R305,S305&lt;&gt;0,S305,U305&lt;&gt;0,U305,V305&lt;&gt;0,V305),"Pendent")</f>
        <v xml:space="preserve">Privades T1 - Basses del Golf de Girona </v>
      </c>
    </row>
    <row r="306" spans="1:27" ht="15" customHeight="1" x14ac:dyDescent="0.3">
      <c r="A306" s="12">
        <v>186</v>
      </c>
      <c r="C306" s="17" t="s">
        <v>474</v>
      </c>
      <c r="D306" s="28" t="s">
        <v>1399</v>
      </c>
      <c r="E306" s="12" t="e" cm="1" vm="1">
        <f t="array" ref="E306">_xlfn.IFNA(_xlfn.IFS(X306&lt;&gt;"Pendent",SOCIETATS!$N$8),SOCIETATS!$N$9)</f>
        <v>#VALUE!</v>
      </c>
      <c r="F306" s="26" t="e" cm="1" vm="1">
        <f t="array" ref="F306">_xlfn.IFNA(_xlfn.IFS(G306&lt;&gt;G307,SOCIETATS!$N$8,J306&lt;&gt;J307,SOCIETATS!$N$8),SOCIETATS!$N$9)</f>
        <v>#VALUE!</v>
      </c>
      <c r="G306" s="23" t="str" cm="1">
        <f t="array" ref="G306">_xlfn.IFNA(_xlfn.IFS(R306&lt;&gt;0,R306,S306&lt;&gt;0,S306,U306&lt;&gt;0,U306,V306&lt;&gt;0,V306),"FALTAN DATOS DE ESCENARIO")</f>
        <v xml:space="preserve">ZPC TE-09 - Ripoll - Campdevànol - SALM </v>
      </c>
      <c r="H306" s="255" t="str">
        <f t="shared" si="26"/>
        <v>SI</v>
      </c>
      <c r="I306" s="255" t="s">
        <v>1545</v>
      </c>
      <c r="J306" s="21">
        <v>45093</v>
      </c>
      <c r="K306" s="219">
        <v>0.29166666666666669</v>
      </c>
      <c r="L306" s="32">
        <v>45095</v>
      </c>
      <c r="M306" s="104">
        <v>0.875</v>
      </c>
      <c r="N306" s="17" t="s">
        <v>1024</v>
      </c>
      <c r="O306" s="17" t="s">
        <v>1398</v>
      </c>
      <c r="P306" s="17">
        <v>25</v>
      </c>
      <c r="Q306" s="17" t="s">
        <v>11</v>
      </c>
      <c r="T306" s="27" t="s">
        <v>542</v>
      </c>
      <c r="U306" s="17" t="s">
        <v>131</v>
      </c>
      <c r="W306" s="12" t="str">
        <f>_xlfn.IFNA(VLOOKUP(X306,Municipis!$A$2:$B$118,2,FALSE),"Pendent")</f>
        <v>Sant Quirze de Besora, Oris, Sant Vicenç de Torelló</v>
      </c>
      <c r="X306" s="12" t="str" cm="1">
        <f t="array" ref="X306">_xlfn.IFNA(_xlfn.IFS(R306&lt;&gt;0,R306,S306&lt;&gt;0,S306,U306&lt;&gt;0,U306,V306&lt;&gt;0,V306),"Pendent")</f>
        <v xml:space="preserve">ZPC TE-09 - Ripoll - Campdevànol - SALM </v>
      </c>
    </row>
    <row r="307" spans="1:27" ht="15" customHeight="1" x14ac:dyDescent="0.3">
      <c r="C307" s="17" t="s">
        <v>501</v>
      </c>
      <c r="D307" s="49" t="s">
        <v>1411</v>
      </c>
      <c r="E307" s="12" t="e" cm="1" vm="1">
        <f t="array" ref="E307">_xlfn.IFNA(_xlfn.IFS(X307&lt;&gt;"Pendent",SOCIETATS!$N$8),SOCIETATS!$N$9)</f>
        <v>#VALUE!</v>
      </c>
      <c r="F307" s="26" t="e" cm="1" vm="1">
        <f t="array" ref="F307">_xlfn.IFNA(_xlfn.IFS(G307&lt;&gt;G308,SOCIETATS!$N$8,J307&lt;&gt;J308,SOCIETATS!$N$8),SOCIETATS!$N$9)</f>
        <v>#VALUE!</v>
      </c>
      <c r="G307" s="23" t="str" cm="1">
        <f t="array" ref="G307">_xlfn.IFNA(_xlfn.IFS(R307&lt;&gt;0,R307,S307&lt;&gt;0,S307,U307&lt;&gt;0,U307,V307&lt;&gt;0,V307),"FALTAN DATOS DE ESCENARIO")</f>
        <v xml:space="preserve">ZLLSM-EB-01 - l'Ebre </v>
      </c>
      <c r="H307" s="255" t="str">
        <f t="shared" si="26"/>
        <v>NO</v>
      </c>
      <c r="I307" s="255" t="s">
        <v>1545</v>
      </c>
      <c r="J307" s="93">
        <v>45143</v>
      </c>
      <c r="K307" s="101">
        <v>0.66666666666666696</v>
      </c>
      <c r="L307" s="93">
        <v>45143</v>
      </c>
      <c r="M307" s="101">
        <v>0.83333333333333404</v>
      </c>
      <c r="N307" s="17" t="s">
        <v>12</v>
      </c>
      <c r="O307" s="17" t="s">
        <v>15</v>
      </c>
      <c r="P307" s="17">
        <v>10</v>
      </c>
      <c r="Q307" s="17" t="s">
        <v>11</v>
      </c>
      <c r="U307" s="17" t="s">
        <v>40</v>
      </c>
      <c r="W307" s="12" t="str">
        <f>_xlfn.IFNA(VLOOKUP(X307,Municipis!$A$2:$B$118,2,FALSE),"Pendent")</f>
        <v>Flix, Ascó, Móra d'Ebre, Tortosa, Amposta, Deltebre</v>
      </c>
      <c r="X307" s="12" t="str" cm="1">
        <f t="array" ref="X307">_xlfn.IFNA(_xlfn.IFS(R307&lt;&gt;0,R307,S307&lt;&gt;0,S307,U307&lt;&gt;0,U307,V307&lt;&gt;0,V307),"Pendent")</f>
        <v xml:space="preserve">ZLLSM-EB-01 - l'Ebre </v>
      </c>
    </row>
    <row r="308" spans="1:27" ht="15" customHeight="1" x14ac:dyDescent="0.3">
      <c r="C308" s="17" t="s">
        <v>501</v>
      </c>
      <c r="D308" s="49" t="s">
        <v>1412</v>
      </c>
      <c r="E308" s="12" t="e" cm="1" vm="1">
        <f t="array" ref="E308">_xlfn.IFNA(_xlfn.IFS(X308&lt;&gt;"Pendent",SOCIETATS!$N$8),SOCIETATS!$N$9)</f>
        <v>#VALUE!</v>
      </c>
      <c r="F308" s="26" t="e" cm="1" vm="1">
        <f t="array" ref="F308">_xlfn.IFNA(_xlfn.IFS(G308&lt;&gt;G309,SOCIETATS!$N$8,J308&lt;&gt;J309,SOCIETATS!$N$8),SOCIETATS!$N$9)</f>
        <v>#VALUE!</v>
      </c>
      <c r="G308" s="23" t="str" cm="1">
        <f t="array" ref="G308">_xlfn.IFNA(_xlfn.IFS(R308&lt;&gt;0,R308,S308&lt;&gt;0,S308,U308&lt;&gt;0,U308,V308&lt;&gt;0,V308),"FALTAN DATOS DE ESCENARIO")</f>
        <v xml:space="preserve">ZLLSM-EB-01 - l'Ebre </v>
      </c>
      <c r="H308" s="255" t="str">
        <f t="shared" si="26"/>
        <v>NO</v>
      </c>
      <c r="I308" s="255" t="s">
        <v>1545</v>
      </c>
      <c r="J308" s="93">
        <v>45150</v>
      </c>
      <c r="K308" s="101">
        <v>0.66666666666666696</v>
      </c>
      <c r="L308" s="93">
        <v>45150</v>
      </c>
      <c r="M308" s="101">
        <v>0.83333333333333404</v>
      </c>
      <c r="N308" s="17" t="s">
        <v>12</v>
      </c>
      <c r="O308" s="17" t="s">
        <v>16</v>
      </c>
      <c r="P308" s="17">
        <v>20</v>
      </c>
      <c r="Q308" s="17" t="s">
        <v>11</v>
      </c>
      <c r="U308" s="17" t="s">
        <v>40</v>
      </c>
      <c r="W308" s="12" t="str">
        <f>_xlfn.IFNA(VLOOKUP(X308,Municipis!$A$2:$B$118,2,FALSE),"Pendent")</f>
        <v>Flix, Ascó, Móra d'Ebre, Tortosa, Amposta, Deltebre</v>
      </c>
      <c r="X308" s="12" t="str" cm="1">
        <f t="array" ref="X308">_xlfn.IFNA(_xlfn.IFS(R308&lt;&gt;0,R308,S308&lt;&gt;0,S308,U308&lt;&gt;0,U308,V308&lt;&gt;0,V308),"Pendent")</f>
        <v xml:space="preserve">ZLLSM-EB-01 - l'Ebre </v>
      </c>
    </row>
    <row r="309" spans="1:27" ht="15" customHeight="1" x14ac:dyDescent="0.3">
      <c r="C309" s="17" t="s">
        <v>501</v>
      </c>
      <c r="D309" s="49" t="s">
        <v>1619</v>
      </c>
      <c r="E309" s="12" t="e" cm="1" vm="1">
        <f t="array" ref="E309">_xlfn.IFNA(_xlfn.IFS(X309&lt;&gt;"Pendent",SOCIETATS!$N$8),SOCIETATS!$N$9)</f>
        <v>#VALUE!</v>
      </c>
      <c r="F309" s="26" t="e" cm="1" vm="1">
        <f t="array" ref="F309">_xlfn.IFNA(_xlfn.IFS(G309&lt;&gt;G310,SOCIETATS!$N$8,J309&lt;&gt;J310,SOCIETATS!$N$8),SOCIETATS!$N$9)</f>
        <v>#VALUE!</v>
      </c>
      <c r="G309" s="23" t="str" cm="1">
        <f t="array" ref="G309">_xlfn.IFNA(_xlfn.IFS(R309&lt;&gt;0,R309,S309&lt;&gt;0,S309,U309&lt;&gt;0,U309,V309&lt;&gt;0,V309),"FALTAN DATOS DE ESCENARIO")</f>
        <v xml:space="preserve">ZLLSM-EB-01 - l'Ebre </v>
      </c>
      <c r="H309" s="255" t="str">
        <f t="shared" si="26"/>
        <v>NO</v>
      </c>
      <c r="I309" s="255" t="s">
        <v>1545</v>
      </c>
      <c r="J309" s="93">
        <v>45171</v>
      </c>
      <c r="K309" s="101">
        <v>0.66666666666666696</v>
      </c>
      <c r="L309" s="93">
        <v>45171</v>
      </c>
      <c r="M309" s="101">
        <v>0.83333333333333404</v>
      </c>
      <c r="N309" s="17" t="s">
        <v>12</v>
      </c>
      <c r="O309" s="17" t="s">
        <v>15</v>
      </c>
      <c r="P309" s="17">
        <v>20</v>
      </c>
      <c r="Q309" s="17" t="s">
        <v>11</v>
      </c>
      <c r="U309" s="17" t="s">
        <v>40</v>
      </c>
      <c r="W309" s="12" t="str">
        <f>_xlfn.IFNA(VLOOKUP(X309,Municipis!$A$2:$B$118,2,FALSE),"Pendent")</f>
        <v>Flix, Ascó, Móra d'Ebre, Tortosa, Amposta, Deltebre</v>
      </c>
      <c r="X309" s="12" t="str" cm="1">
        <f t="array" ref="X309">_xlfn.IFNA(_xlfn.IFS(R309&lt;&gt;0,R309,S309&lt;&gt;0,S309,U309&lt;&gt;0,U309,V309&lt;&gt;0,V309),"Pendent")</f>
        <v xml:space="preserve">ZLLSM-EB-01 - l'Ebre </v>
      </c>
    </row>
    <row r="310" spans="1:27" ht="15" customHeight="1" x14ac:dyDescent="0.3">
      <c r="C310" s="17" t="s">
        <v>501</v>
      </c>
      <c r="D310" s="49" t="s">
        <v>1413</v>
      </c>
      <c r="E310" s="12" t="e" cm="1" vm="1">
        <f t="array" ref="E310">_xlfn.IFNA(_xlfn.IFS(X310&lt;&gt;"Pendent",SOCIETATS!$N$8),SOCIETATS!$N$9)</f>
        <v>#VALUE!</v>
      </c>
      <c r="F310" s="26" t="e" cm="1" vm="1">
        <f t="array" ref="F310">_xlfn.IFNA(_xlfn.IFS(G310&lt;&gt;G311,SOCIETATS!$N$8,J310&lt;&gt;J311,SOCIETATS!$N$8),SOCIETATS!$N$9)</f>
        <v>#VALUE!</v>
      </c>
      <c r="G310" s="23" t="str" cm="1">
        <f t="array" ref="G310">_xlfn.IFNA(_xlfn.IFS(R310&lt;&gt;0,R310,S310&lt;&gt;0,S310,U310&lt;&gt;0,U310,V310&lt;&gt;0,V310),"FALTAN DATOS DE ESCENARIO")</f>
        <v xml:space="preserve">ZPC EB-01 - Embassaments de Riba-roja i de Flix - CIP </v>
      </c>
      <c r="H310" s="255" t="str">
        <f t="shared" si="26"/>
        <v>NO</v>
      </c>
      <c r="I310" s="255" t="s">
        <v>1545</v>
      </c>
      <c r="J310" s="93">
        <v>45185</v>
      </c>
      <c r="K310" s="101">
        <v>0.33333333333333298</v>
      </c>
      <c r="L310" s="93">
        <v>45185</v>
      </c>
      <c r="M310" s="101">
        <v>0.5</v>
      </c>
      <c r="N310" s="17" t="s">
        <v>12</v>
      </c>
      <c r="O310" s="17" t="s">
        <v>8</v>
      </c>
      <c r="P310" s="17">
        <v>20</v>
      </c>
      <c r="Q310" s="17" t="s">
        <v>11</v>
      </c>
      <c r="R310" s="17" t="s">
        <v>72</v>
      </c>
      <c r="W310" s="12" t="str">
        <f>_xlfn.IFNA(VLOOKUP(X310,Municipis!$A$2:$B$118,2,FALSE),"Pendent")</f>
        <v>La Granja d'Escarp, La Pobla de Massaluca, Flix, Riba-roja d'Ebre</v>
      </c>
      <c r="X310" s="12" t="str" cm="1">
        <f t="array" ref="X310">_xlfn.IFNA(_xlfn.IFS(R310&lt;&gt;0,R310,S310&lt;&gt;0,S310,U310&lt;&gt;0,U310,V310&lt;&gt;0,V310),"Pendent")</f>
        <v xml:space="preserve">ZPC EB-01 - Embassaments de Riba-roja i de Flix - CIP </v>
      </c>
    </row>
    <row r="311" spans="1:27" ht="15" customHeight="1" x14ac:dyDescent="0.3">
      <c r="C311" s="17" t="s">
        <v>501</v>
      </c>
      <c r="D311" s="49" t="s">
        <v>1619</v>
      </c>
      <c r="E311" s="12" t="e" cm="1" vm="1">
        <f t="array" ref="E311">_xlfn.IFNA(_xlfn.IFS(X311&lt;&gt;"Pendent",SOCIETATS!$N$8),SOCIETATS!$N$9)</f>
        <v>#VALUE!</v>
      </c>
      <c r="F311" s="26" t="e" cm="1" vm="1">
        <f t="array" ref="F311">_xlfn.IFNA(_xlfn.IFS(G311&lt;&gt;G312,SOCIETATS!$N$8,J311&lt;&gt;J312,SOCIETATS!$N$8),SOCIETATS!$N$9)</f>
        <v>#VALUE!</v>
      </c>
      <c r="G311" s="23" t="str" cm="1">
        <f t="array" ref="G311">_xlfn.IFNA(_xlfn.IFS(R311&lt;&gt;0,R311,S311&lt;&gt;0,S311,U311&lt;&gt;0,U311,V311&lt;&gt;0,V311),"FALTAN DATOS DE ESCENARIO")</f>
        <v xml:space="preserve">ZLLSM-EB-01 - l'Ebre </v>
      </c>
      <c r="H311" s="255" t="str">
        <f t="shared" si="26"/>
        <v>NO</v>
      </c>
      <c r="I311" s="255" t="s">
        <v>1545</v>
      </c>
      <c r="J311" s="93">
        <v>45199</v>
      </c>
      <c r="K311" s="101">
        <v>0.66666666666666696</v>
      </c>
      <c r="L311" s="93">
        <v>45199</v>
      </c>
      <c r="M311" s="101">
        <v>0.83333333333333404</v>
      </c>
      <c r="N311" s="17" t="s">
        <v>12</v>
      </c>
      <c r="O311" s="17" t="s">
        <v>15</v>
      </c>
      <c r="P311" s="17">
        <v>10</v>
      </c>
      <c r="Q311" s="17" t="s">
        <v>11</v>
      </c>
      <c r="U311" s="17" t="s">
        <v>40</v>
      </c>
      <c r="W311" s="12" t="str">
        <f>_xlfn.IFNA(VLOOKUP(X311,Municipis!$A$2:$B$118,2,FALSE),"Pendent")</f>
        <v>Flix, Ascó, Móra d'Ebre, Tortosa, Amposta, Deltebre</v>
      </c>
      <c r="X311" s="12" t="str" cm="1">
        <f t="array" ref="X311">_xlfn.IFNA(_xlfn.IFS(R311&lt;&gt;0,R311,S311&lt;&gt;0,S311,U311&lt;&gt;0,U311,V311&lt;&gt;0,V311),"Pendent")</f>
        <v xml:space="preserve">ZLLSM-EB-01 - l'Ebre </v>
      </c>
    </row>
    <row r="312" spans="1:27" ht="15" customHeight="1" x14ac:dyDescent="0.3">
      <c r="C312" s="17" t="s">
        <v>501</v>
      </c>
      <c r="D312" s="49" t="s">
        <v>1413</v>
      </c>
      <c r="E312" s="12" t="e" cm="1" vm="1">
        <f t="array" ref="E312">_xlfn.IFNA(_xlfn.IFS(X312&lt;&gt;"Pendent",SOCIETATS!$N$8),SOCIETATS!$N$9)</f>
        <v>#VALUE!</v>
      </c>
      <c r="F312" s="26" t="e" cm="1" vm="1">
        <f t="array" ref="F312">_xlfn.IFNA(_xlfn.IFS(G312&lt;&gt;G313,SOCIETATS!$N$8,J312&lt;&gt;J313,SOCIETATS!$N$8),SOCIETATS!$N$9)</f>
        <v>#VALUE!</v>
      </c>
      <c r="G312" s="23" t="str" cm="1">
        <f t="array" ref="G312">_xlfn.IFNA(_xlfn.IFS(R312&lt;&gt;0,R312,S312&lt;&gt;0,S312,U312&lt;&gt;0,U312,V312&lt;&gt;0,V312),"FALTAN DATOS DE ESCENARIO")</f>
        <v xml:space="preserve">ZPC EB-01 - Embassaments de Riba-roja i de Flix - CIP </v>
      </c>
      <c r="H312" s="255" t="str">
        <f t="shared" si="26"/>
        <v>NO</v>
      </c>
      <c r="I312" s="255" t="s">
        <v>1545</v>
      </c>
      <c r="J312" s="93">
        <v>45200</v>
      </c>
      <c r="K312" s="101">
        <v>0.33333333333333298</v>
      </c>
      <c r="L312" s="93">
        <v>45200</v>
      </c>
      <c r="M312" s="101">
        <v>0.5</v>
      </c>
      <c r="N312" s="17" t="s">
        <v>12</v>
      </c>
      <c r="O312" s="17" t="s">
        <v>8</v>
      </c>
      <c r="P312" s="17">
        <v>20</v>
      </c>
      <c r="Q312" s="17" t="s">
        <v>11</v>
      </c>
      <c r="R312" s="17" t="s">
        <v>72</v>
      </c>
      <c r="W312" s="12" t="str">
        <f>_xlfn.IFNA(VLOOKUP(X312,Municipis!$A$2:$B$118,2,FALSE),"Pendent")</f>
        <v>La Granja d'Escarp, La Pobla de Massaluca, Flix, Riba-roja d'Ebre</v>
      </c>
      <c r="X312" s="12" t="str" cm="1">
        <f t="array" ref="X312">_xlfn.IFNA(_xlfn.IFS(R312&lt;&gt;0,R312,S312&lt;&gt;0,S312,U312&lt;&gt;0,U312,V312&lt;&gt;0,V312),"Pendent")</f>
        <v xml:space="preserve">ZPC EB-01 - Embassaments de Riba-roja i de Flix - CIP </v>
      </c>
    </row>
    <row r="313" spans="1:27" ht="15" customHeight="1" x14ac:dyDescent="0.3">
      <c r="C313" s="17" t="s">
        <v>501</v>
      </c>
      <c r="D313" s="49" t="s">
        <v>1618</v>
      </c>
      <c r="E313" s="12" t="e" cm="1" vm="1">
        <f t="array" ref="E313">_xlfn.IFNA(_xlfn.IFS(X313&lt;&gt;"Pendent",SOCIETATS!$N$8),SOCIETATS!$N$9)</f>
        <v>#VALUE!</v>
      </c>
      <c r="F313" s="26" t="e" cm="1" vm="1">
        <f t="array" ref="F313">_xlfn.IFNA(_xlfn.IFS(G313&lt;&gt;G314,SOCIETATS!$N$8,J313&lt;&gt;J314,SOCIETATS!$N$8),SOCIETATS!$N$9)</f>
        <v>#VALUE!</v>
      </c>
      <c r="G313" s="23" t="str" cm="1">
        <f t="array" ref="G313">_xlfn.IFNA(_xlfn.IFS(R313&lt;&gt;0,R313,S313&lt;&gt;0,S313,U313&lt;&gt;0,U313,V313&lt;&gt;0,V313),"FALTAN DATOS DE ESCENARIO")</f>
        <v>ZPC SE-19 - Utxesa - Torres de Segre - CIP</v>
      </c>
      <c r="H313" s="255" t="s">
        <v>1545</v>
      </c>
      <c r="I313" s="255" t="s">
        <v>1562</v>
      </c>
      <c r="J313" s="93">
        <v>45207</v>
      </c>
      <c r="K313" s="101">
        <v>0.70833333333333404</v>
      </c>
      <c r="L313" s="93">
        <v>45209</v>
      </c>
      <c r="M313" s="101">
        <v>0.5</v>
      </c>
      <c r="N313" s="17" t="s">
        <v>12</v>
      </c>
      <c r="O313" s="17" t="s">
        <v>8</v>
      </c>
      <c r="P313" s="17">
        <v>20</v>
      </c>
      <c r="Q313" s="17" t="s">
        <v>11</v>
      </c>
      <c r="R313" s="17" t="s">
        <v>125</v>
      </c>
      <c r="W313" s="12" t="str">
        <f>_xlfn.IFNA(VLOOKUP(X313,Municipis!$A$2:$B$118,2,FALSE),"Pendent")</f>
        <v>Torres de Segre, Soses, Seròs</v>
      </c>
      <c r="X313" s="12" t="str" cm="1">
        <f t="array" ref="X313">_xlfn.IFNA(_xlfn.IFS(R313&lt;&gt;0,R313,S313&lt;&gt;0,S313,U313&lt;&gt;0,U313,V313&lt;&gt;0,V313),"Pendent")</f>
        <v>ZPC SE-19 - Utxesa - Torres de Segre - CIP</v>
      </c>
    </row>
    <row r="314" spans="1:27" ht="15" customHeight="1" x14ac:dyDescent="0.3">
      <c r="A314" s="12">
        <v>40</v>
      </c>
      <c r="C314" s="17" t="s">
        <v>502</v>
      </c>
      <c r="D314" s="16" t="s">
        <v>1269</v>
      </c>
      <c r="E314" s="12" t="e" cm="1" vm="1">
        <f t="array" ref="E314">_xlfn.IFNA(_xlfn.IFS(W314&lt;&gt;"Pendent",SOCIETATS!$N$8,X314&lt;&gt;"Pendent",SOCIETATS!$N$8),SOCIETATS!$N$9)</f>
        <v>#VALUE!</v>
      </c>
      <c r="F314" s="26" t="e" cm="1" vm="1">
        <f t="array" ref="F314">_xlfn.IFNA(_xlfn.IFS(G314&lt;&gt;G315,SOCIETATS!$N$8,J314&lt;&gt;J315,SOCIETATS!$N$8),SOCIETATS!$N$9)</f>
        <v>#VALUE!</v>
      </c>
      <c r="G314" s="23" t="str" cm="1">
        <f t="array" ref="G314">_xlfn.IFNA(_xlfn.IFS(R314&lt;&gt;0,R314,S314&lt;&gt;0,S314,U314&lt;&gt;0,U314,V314&lt;&gt;0,V314),"FALTAN DATOS DE ESCENARIO")</f>
        <v>ZPC SE-22 - Lleida - CIP</v>
      </c>
      <c r="H314" s="255" t="str">
        <f>IF(L314&gt;J314,"SI","NO")</f>
        <v>NO</v>
      </c>
      <c r="I314" s="255" t="s">
        <v>1545</v>
      </c>
      <c r="J314" s="94">
        <v>45032</v>
      </c>
      <c r="K314" s="219">
        <v>0.29166666666666669</v>
      </c>
      <c r="L314" s="94">
        <v>45032</v>
      </c>
      <c r="M314" s="219">
        <v>0.83333333333333404</v>
      </c>
      <c r="N314" s="27" t="s">
        <v>1169</v>
      </c>
      <c r="O314" s="27" t="s">
        <v>8</v>
      </c>
      <c r="P314" s="27">
        <v>20</v>
      </c>
      <c r="Q314" s="27" t="s">
        <v>11</v>
      </c>
      <c r="R314" s="27" t="s">
        <v>130</v>
      </c>
      <c r="W314" s="12" t="str">
        <f>_xlfn.IFNA(VLOOKUP(X314,Municipis!$A$2:$B$118,2,FALSE),"Pendent")</f>
        <v>Ripoll, Campdevànol, Les Llosses, Santa Maria de Besora</v>
      </c>
      <c r="X314" s="12" t="str" cm="1">
        <f t="array" ref="X314">_xlfn.IFNA(_xlfn.IFS(R314&lt;&gt;0,R314,S314&lt;&gt;0,S314,U314&lt;&gt;0,U314,V314&lt;&gt;0,V314),"Pendent")</f>
        <v>ZPC SE-22 - Lleida - CIP</v>
      </c>
      <c r="Y314" s="23" t="str" cm="1">
        <f t="array" ref="Y314">_xlfn.IFNA(_xlfn.IFS(R314&lt;&gt;0,R314,S314&lt;&gt;0,S314,U314&lt;&gt;0,U314,V314&lt;&gt;0,V314),"FALTAN DATOS DE ESCENARIO")</f>
        <v>ZPC SE-22 - Lleida - CIP</v>
      </c>
      <c r="Z314" s="92" t="str">
        <f t="shared" ref="Z314:Z326" si="27">IF(IFERROR(FIND("ZPC",X314)&gt;=1,0),"ZPC","ZLLSM")</f>
        <v>ZPC</v>
      </c>
      <c r="AA314" s="92" t="str">
        <f t="shared" ref="AA314:AA326" si="28">+IF(OR(U314="Festa Major",U314="Menors d'edat",U314="Federació",Z314="ZLLSM"),"Exempt","Taxa")</f>
        <v>Taxa</v>
      </c>
    </row>
    <row r="315" spans="1:27" ht="15" customHeight="1" x14ac:dyDescent="0.3">
      <c r="A315" s="12">
        <v>72</v>
      </c>
      <c r="C315" s="17" t="s">
        <v>502</v>
      </c>
      <c r="D315" s="16" t="s">
        <v>1270</v>
      </c>
      <c r="E315" s="12" t="e" cm="1" vm="1">
        <f t="array" ref="E315">_xlfn.IFNA(_xlfn.IFS(W315&lt;&gt;"Pendent",SOCIETATS!$N$8,X315&lt;&gt;"Pendent",SOCIETATS!$N$8),SOCIETATS!$N$9)</f>
        <v>#VALUE!</v>
      </c>
      <c r="F315" s="26" t="e" cm="1" vm="1">
        <f t="array" ref="F315">_xlfn.IFNA(_xlfn.IFS(G315&lt;&gt;G316,SOCIETATS!$N$8,J315&lt;&gt;J316,SOCIETATS!$N$8),SOCIETATS!$N$9)</f>
        <v>#VALUE!</v>
      </c>
      <c r="G315" s="23" t="str" cm="1">
        <f t="array" ref="G315">_xlfn.IFNA(_xlfn.IFS(R315&lt;&gt;0,R315,S315&lt;&gt;0,S315,U315&lt;&gt;0,U315,V315&lt;&gt;0,V315),"FALTAN DATOS DE ESCENARIO")</f>
        <v>ZPC SE-22 - Lleida - CIP</v>
      </c>
      <c r="H315" s="255" t="s">
        <v>1545</v>
      </c>
      <c r="I315" s="255" t="s">
        <v>1562</v>
      </c>
      <c r="J315" s="94">
        <v>45051</v>
      </c>
      <c r="K315" s="219">
        <v>0.75</v>
      </c>
      <c r="L315" s="94">
        <v>45053</v>
      </c>
      <c r="M315" s="219">
        <v>0.5</v>
      </c>
      <c r="N315" s="27" t="s">
        <v>1169</v>
      </c>
      <c r="O315" s="27" t="s">
        <v>10</v>
      </c>
      <c r="P315" s="27">
        <v>40</v>
      </c>
      <c r="Q315" s="27" t="s">
        <v>11</v>
      </c>
      <c r="R315" s="27" t="s">
        <v>130</v>
      </c>
      <c r="W315" s="12" t="str">
        <f>_xlfn.IFNA(VLOOKUP(X315,Municipis!$A$2:$B$118,2,FALSE),"Pendent")</f>
        <v>Ripoll, Campdevànol, Les Llosses, Santa Maria de Besora</v>
      </c>
      <c r="X315" s="12" t="str" cm="1">
        <f t="array" ref="X315">_xlfn.IFNA(_xlfn.IFS(R315&lt;&gt;0,R315,S315&lt;&gt;0,S315,U315&lt;&gt;0,U315,V315&lt;&gt;0,V315),"Pendent")</f>
        <v>ZPC SE-22 - Lleida - CIP</v>
      </c>
      <c r="Y315" s="23" t="str" cm="1">
        <f t="array" ref="Y315">_xlfn.IFNA(_xlfn.IFS(R315&lt;&gt;0,R315,S315&lt;&gt;0,S315,U315&lt;&gt;0,U315,V315&lt;&gt;0,V315),"FALTAN DATOS DE ESCENARIO")</f>
        <v>ZPC SE-22 - Lleida - CIP</v>
      </c>
      <c r="Z315" s="92" t="str">
        <f t="shared" si="27"/>
        <v>ZPC</v>
      </c>
      <c r="AA315" s="92" t="str">
        <f t="shared" si="28"/>
        <v>Taxa</v>
      </c>
    </row>
    <row r="316" spans="1:27" ht="15" customHeight="1" x14ac:dyDescent="0.3">
      <c r="A316" s="12">
        <v>162</v>
      </c>
      <c r="C316" s="17" t="s">
        <v>502</v>
      </c>
      <c r="D316" s="16" t="s">
        <v>1271</v>
      </c>
      <c r="E316" s="12" t="e" cm="1" vm="1">
        <f t="array" ref="E316">_xlfn.IFNA(_xlfn.IFS(X316&lt;&gt;"Pendent",SOCIETATS!$N$8),SOCIETATS!$N$9)</f>
        <v>#VALUE!</v>
      </c>
      <c r="F316" s="26" t="e" cm="1" vm="1">
        <f t="array" ref="F316">_xlfn.IFNA(_xlfn.IFS(G316&lt;&gt;G317,SOCIETATS!$N$8,J316&lt;&gt;J317,SOCIETATS!$N$8),SOCIETATS!$N$9)</f>
        <v>#VALUE!</v>
      </c>
      <c r="G316" s="23" t="str" cm="1">
        <f t="array" ref="G316">_xlfn.IFNA(_xlfn.IFS(R316&lt;&gt;0,R316,S316&lt;&gt;0,S316,U316&lt;&gt;0,U316,V316&lt;&gt;0,V316),"FALTAN DATOS DE ESCENARIO")</f>
        <v>ZPC SE-22 - Lleida - CIP</v>
      </c>
      <c r="H316" s="255" t="str">
        <f>IF(L316&gt;J316,"SI","NO")</f>
        <v>NO</v>
      </c>
      <c r="I316" s="255" t="s">
        <v>1545</v>
      </c>
      <c r="J316" s="94">
        <v>45081</v>
      </c>
      <c r="K316" s="219">
        <v>0.29166666666666669</v>
      </c>
      <c r="L316" s="94">
        <v>45081</v>
      </c>
      <c r="M316" s="219">
        <v>0.83333333333333404</v>
      </c>
      <c r="N316" s="27" t="s">
        <v>1169</v>
      </c>
      <c r="O316" s="27" t="s">
        <v>8</v>
      </c>
      <c r="P316" s="27">
        <v>20</v>
      </c>
      <c r="Q316" s="27" t="s">
        <v>11</v>
      </c>
      <c r="R316" s="27" t="s">
        <v>130</v>
      </c>
      <c r="W316" s="12" t="str">
        <f>_xlfn.IFNA(VLOOKUP(X316,Municipis!$A$2:$B$118,2,FALSE),"Pendent")</f>
        <v>Ripoll, Campdevànol, Les Llosses, Santa Maria de Besora</v>
      </c>
      <c r="X316" s="12" t="str" cm="1">
        <f t="array" ref="X316">_xlfn.IFNA(_xlfn.IFS(R316&lt;&gt;0,R316,S316&lt;&gt;0,S316,U316&lt;&gt;0,U316,V316&lt;&gt;0,V316),"Pendent")</f>
        <v>ZPC SE-22 - Lleida - CIP</v>
      </c>
      <c r="Y316" s="23" t="str" cm="1">
        <f t="array" ref="Y316">_xlfn.IFNA(_xlfn.IFS(R316&lt;&gt;0,R316,S316&lt;&gt;0,S316,U316&lt;&gt;0,U316,V316&lt;&gt;0,V316),"FALTAN DATOS DE ESCENARIO")</f>
        <v>ZPC SE-22 - Lleida - CIP</v>
      </c>
      <c r="Z316" s="92" t="str">
        <f t="shared" si="27"/>
        <v>ZPC</v>
      </c>
      <c r="AA316" s="92" t="str">
        <f t="shared" si="28"/>
        <v>Taxa</v>
      </c>
    </row>
    <row r="317" spans="1:27" ht="15" customHeight="1" x14ac:dyDescent="0.3">
      <c r="A317" s="12">
        <v>181</v>
      </c>
      <c r="C317" s="17" t="s">
        <v>502</v>
      </c>
      <c r="D317" s="16" t="s">
        <v>1272</v>
      </c>
      <c r="E317" s="12" t="e" cm="1" vm="1">
        <f t="array" ref="E317">_xlfn.IFNA(_xlfn.IFS(X317&lt;&gt;"Pendent",SOCIETATS!$N$8),SOCIETATS!$N$9)</f>
        <v>#VALUE!</v>
      </c>
      <c r="F317" s="26" t="e" cm="1" vm="1">
        <f t="array" ref="F317">_xlfn.IFNA(_xlfn.IFS(G317&lt;&gt;G318,SOCIETATS!$N$8,J317&lt;&gt;J318,SOCIETATS!$N$8),SOCIETATS!$N$9)</f>
        <v>#VALUE!</v>
      </c>
      <c r="G317" s="23" t="str" cm="1">
        <f t="array" ref="G317">_xlfn.IFNA(_xlfn.IFS(R317&lt;&gt;0,R317,S317&lt;&gt;0,S317,U317&lt;&gt;0,U317,V317&lt;&gt;0,V317),"FALTAN DATOS DE ESCENARIO")</f>
        <v>ZPC SE-22 - Lleida - CIP</v>
      </c>
      <c r="H317" s="255" t="str">
        <f>IF(L317&gt;J317,"SI","NO")</f>
        <v>NO</v>
      </c>
      <c r="I317" s="255" t="s">
        <v>1545</v>
      </c>
      <c r="J317" s="94">
        <v>45088</v>
      </c>
      <c r="K317" s="219">
        <v>0.33333333333333298</v>
      </c>
      <c r="L317" s="94">
        <v>45088</v>
      </c>
      <c r="M317" s="219">
        <v>0.54166666666666696</v>
      </c>
      <c r="N317" s="27" t="s">
        <v>1169</v>
      </c>
      <c r="O317" s="27" t="s">
        <v>15</v>
      </c>
      <c r="P317" s="27">
        <v>40</v>
      </c>
      <c r="Q317" s="27" t="s">
        <v>11</v>
      </c>
      <c r="R317" s="27" t="s">
        <v>130</v>
      </c>
      <c r="W317" s="12" t="str">
        <f>_xlfn.IFNA(VLOOKUP(X317,Municipis!$A$2:$B$118,2,FALSE),"Pendent")</f>
        <v>Ripoll, Campdevànol, Les Llosses, Santa Maria de Besora</v>
      </c>
      <c r="X317" s="12" t="str" cm="1">
        <f t="array" ref="X317">_xlfn.IFNA(_xlfn.IFS(R317&lt;&gt;0,R317,S317&lt;&gt;0,S317,U317&lt;&gt;0,U317,V317&lt;&gt;0,V317),"Pendent")</f>
        <v>ZPC SE-22 - Lleida - CIP</v>
      </c>
      <c r="Y317" s="23" t="str" cm="1">
        <f t="array" ref="Y317">_xlfn.IFNA(_xlfn.IFS(R317&lt;&gt;0,R317,S317&lt;&gt;0,S317,U317&lt;&gt;0,U317,V317&lt;&gt;0,V317),"FALTAN DATOS DE ESCENARIO")</f>
        <v>ZPC SE-22 - Lleida - CIP</v>
      </c>
      <c r="Z317" s="92" t="str">
        <f t="shared" si="27"/>
        <v>ZPC</v>
      </c>
      <c r="AA317" s="92" t="str">
        <f t="shared" si="28"/>
        <v>Taxa</v>
      </c>
    </row>
    <row r="318" spans="1:27" ht="15" customHeight="1" x14ac:dyDescent="0.3">
      <c r="A318" s="12">
        <v>230</v>
      </c>
      <c r="C318" s="17" t="s">
        <v>502</v>
      </c>
      <c r="D318" s="16" t="s">
        <v>1273</v>
      </c>
      <c r="E318" s="12" t="e" cm="1" vm="1">
        <f t="array" ref="E318">_xlfn.IFNA(_xlfn.IFS(X318&lt;&gt;"Pendent",SOCIETATS!$N$8),SOCIETATS!$N$9)</f>
        <v>#VALUE!</v>
      </c>
      <c r="F318" s="26" t="e" cm="1" vm="1">
        <f t="array" ref="F318">_xlfn.IFNA(_xlfn.IFS(G318&lt;&gt;G319,SOCIETATS!$N$8,J318&lt;&gt;J319,SOCIETATS!$N$8),SOCIETATS!$N$9)</f>
        <v>#VALUE!</v>
      </c>
      <c r="G318" s="23" t="str" cm="1">
        <f t="array" ref="G318">_xlfn.IFNA(_xlfn.IFS(R318&lt;&gt;0,R318,S318&lt;&gt;0,S318,U318&lt;&gt;0,U318,V318&lt;&gt;0,V318),"FALTAN DATOS DE ESCENARIO")</f>
        <v>ZPC SE-22 - Lleida - CIP</v>
      </c>
      <c r="H318" s="255" t="str">
        <f>IF(L318&gt;J318,"SI","NO")</f>
        <v>NO</v>
      </c>
      <c r="I318" s="255" t="s">
        <v>1545</v>
      </c>
      <c r="J318" s="94">
        <v>45109</v>
      </c>
      <c r="K318" s="219">
        <v>0.29166666666666669</v>
      </c>
      <c r="L318" s="94">
        <v>45109</v>
      </c>
      <c r="M318" s="219">
        <v>0.83333333333333404</v>
      </c>
      <c r="N318" s="27" t="s">
        <v>1169</v>
      </c>
      <c r="O318" s="27" t="s">
        <v>8</v>
      </c>
      <c r="P318" s="27">
        <v>20</v>
      </c>
      <c r="Q318" s="27" t="s">
        <v>11</v>
      </c>
      <c r="R318" s="27" t="s">
        <v>130</v>
      </c>
      <c r="W318" s="12" t="str">
        <f>_xlfn.IFNA(VLOOKUP(X318,Municipis!$A$2:$B$118,2,FALSE),"Pendent")</f>
        <v>Ripoll, Campdevànol, Les Llosses, Santa Maria de Besora</v>
      </c>
      <c r="X318" s="12" t="str" cm="1">
        <f t="array" ref="X318">_xlfn.IFNA(_xlfn.IFS(R318&lt;&gt;0,R318,S318&lt;&gt;0,S318,U318&lt;&gt;0,U318,V318&lt;&gt;0,V318),"Pendent")</f>
        <v>ZPC SE-22 - Lleida - CIP</v>
      </c>
      <c r="Y318" s="23" t="str" cm="1">
        <f t="array" ref="Y318">_xlfn.IFNA(_xlfn.IFS(R318&lt;&gt;0,R318,S318&lt;&gt;0,S318,U318&lt;&gt;0,U318,V318&lt;&gt;0,V318),"FALTAN DATOS DE ESCENARIO")</f>
        <v>ZPC SE-22 - Lleida - CIP</v>
      </c>
      <c r="Z318" s="92" t="str">
        <f t="shared" si="27"/>
        <v>ZPC</v>
      </c>
      <c r="AA318" s="92" t="str">
        <f t="shared" si="28"/>
        <v>Taxa</v>
      </c>
    </row>
    <row r="319" spans="1:27" ht="15" customHeight="1" x14ac:dyDescent="0.3">
      <c r="A319" s="12">
        <v>283</v>
      </c>
      <c r="C319" s="17" t="s">
        <v>502</v>
      </c>
      <c r="D319" s="16" t="s">
        <v>1556</v>
      </c>
      <c r="E319" s="12" t="e" cm="1" vm="1">
        <f t="array" ref="E319">_xlfn.IFNA(_xlfn.IFS(X319&lt;&gt;"Pendent",SOCIETATS!$N$8),SOCIETATS!$N$9)</f>
        <v>#VALUE!</v>
      </c>
      <c r="F319" s="26" t="e" cm="1" vm="1">
        <f t="array" ref="F319">_xlfn.IFNA(_xlfn.IFS(G319&lt;&gt;G320,SOCIETATS!$N$8,J319&lt;&gt;J320,SOCIETATS!$N$8),SOCIETATS!$N$9)</f>
        <v>#VALUE!</v>
      </c>
      <c r="G319" s="23" t="str" cm="1">
        <f t="array" ref="G319">_xlfn.IFNA(_xlfn.IFS(R319&lt;&gt;0,R319,S319&lt;&gt;0,S319,U319&lt;&gt;0,U319,V319&lt;&gt;0,V319),"FALTAN DATOS DE ESCENARIO")</f>
        <v>ZPC SE-22 - Lleida - CIP</v>
      </c>
      <c r="H319" s="255" t="str">
        <f>IF(L319&gt;J319,"SI","NO")</f>
        <v>NO</v>
      </c>
      <c r="I319" s="255" t="s">
        <v>1545</v>
      </c>
      <c r="J319" s="94">
        <v>45130</v>
      </c>
      <c r="K319" s="219">
        <v>0.29166666666666669</v>
      </c>
      <c r="L319" s="94">
        <v>45130</v>
      </c>
      <c r="M319" s="219">
        <v>0.83333333333333404</v>
      </c>
      <c r="N319" s="27" t="s">
        <v>1009</v>
      </c>
      <c r="O319" s="27" t="s">
        <v>10</v>
      </c>
      <c r="P319" s="27">
        <v>40</v>
      </c>
      <c r="Q319" s="27" t="s">
        <v>11</v>
      </c>
      <c r="R319" s="27" t="s">
        <v>130</v>
      </c>
      <c r="W319" s="12" t="str">
        <f>_xlfn.IFNA(VLOOKUP(X319,Municipis!$A$2:$B$118,2,FALSE),"Pendent")</f>
        <v>Ripoll, Campdevànol, Les Llosses, Santa Maria de Besora</v>
      </c>
      <c r="X319" s="12" t="str" cm="1">
        <f t="array" ref="X319">_xlfn.IFNA(_xlfn.IFS(R319&lt;&gt;0,R319,S319&lt;&gt;0,S319,U319&lt;&gt;0,U319,V319&lt;&gt;0,V319),"Pendent")</f>
        <v>ZPC SE-22 - Lleida - CIP</v>
      </c>
      <c r="Y319" s="23" t="str" cm="1">
        <f t="array" ref="Y319">_xlfn.IFNA(_xlfn.IFS(R319&lt;&gt;0,R319,S319&lt;&gt;0,S319,U319&lt;&gt;0,U319,V319&lt;&gt;0,V319),"FALTAN DATOS DE ESCENARIO")</f>
        <v>ZPC SE-22 - Lleida - CIP</v>
      </c>
      <c r="Z319" s="92" t="str">
        <f t="shared" si="27"/>
        <v>ZPC</v>
      </c>
      <c r="AA319" s="92" t="str">
        <f t="shared" si="28"/>
        <v>Taxa</v>
      </c>
    </row>
    <row r="320" spans="1:27" ht="15" customHeight="1" x14ac:dyDescent="0.3">
      <c r="A320" s="12">
        <v>320</v>
      </c>
      <c r="C320" s="17" t="s">
        <v>502</v>
      </c>
      <c r="D320" s="16" t="s">
        <v>1275</v>
      </c>
      <c r="E320" s="12" t="e" cm="1" vm="1">
        <f t="array" ref="E320">_xlfn.IFNA(_xlfn.IFS(X320&lt;&gt;"Pendent",SOCIETATS!$N$8),SOCIETATS!$N$9)</f>
        <v>#VALUE!</v>
      </c>
      <c r="F320" s="26" t="e" cm="1" vm="1">
        <f t="array" ref="F320">_xlfn.IFNA(_xlfn.IFS(G320&lt;&gt;G321,SOCIETATS!$N$8,J320&lt;&gt;J321,SOCIETATS!$N$8),SOCIETATS!$N$9)</f>
        <v>#VALUE!</v>
      </c>
      <c r="G320" s="23" t="str" cm="1">
        <f t="array" ref="G320">_xlfn.IFNA(_xlfn.IFS(R320&lt;&gt;0,R320,S320&lt;&gt;0,S320,U320&lt;&gt;0,U320,V320&lt;&gt;0,V320),"FALTAN DATOS DE ESCENARIO")</f>
        <v>ZPC SE-22 - Lleida - CIP</v>
      </c>
      <c r="H320" s="255" t="str">
        <f>IF(L320&gt;J320,"SI","NO")</f>
        <v>NO</v>
      </c>
      <c r="I320" s="255" t="s">
        <v>1545</v>
      </c>
      <c r="J320" s="94">
        <v>45151</v>
      </c>
      <c r="K320" s="219">
        <v>0.29166666666666669</v>
      </c>
      <c r="L320" s="94">
        <v>45151</v>
      </c>
      <c r="M320" s="219">
        <v>0.83333333333333404</v>
      </c>
      <c r="N320" s="27" t="s">
        <v>1169</v>
      </c>
      <c r="O320" s="27" t="s">
        <v>8</v>
      </c>
      <c r="P320" s="27">
        <v>20</v>
      </c>
      <c r="Q320" s="27" t="s">
        <v>11</v>
      </c>
      <c r="R320" s="27" t="s">
        <v>130</v>
      </c>
      <c r="W320" s="12" t="str">
        <f>_xlfn.IFNA(VLOOKUP(X320,Municipis!$A$2:$B$118,2,FALSE),"Pendent")</f>
        <v>Ripoll, Campdevànol, Les Llosses, Santa Maria de Besora</v>
      </c>
      <c r="X320" s="12" t="str" cm="1">
        <f t="array" ref="X320">_xlfn.IFNA(_xlfn.IFS(R320&lt;&gt;0,R320,S320&lt;&gt;0,S320,U320&lt;&gt;0,U320,V320&lt;&gt;0,V320),"Pendent")</f>
        <v>ZPC SE-22 - Lleida - CIP</v>
      </c>
      <c r="Y320" s="23" t="str" cm="1">
        <f t="array" ref="Y320">_xlfn.IFNA(_xlfn.IFS(R320&lt;&gt;0,R320,S320&lt;&gt;0,S320,U320&lt;&gt;0,U320,V320&lt;&gt;0,V320),"FALTAN DATOS DE ESCENARIO")</f>
        <v>ZPC SE-22 - Lleida - CIP</v>
      </c>
      <c r="Z320" s="92" t="str">
        <f t="shared" si="27"/>
        <v>ZPC</v>
      </c>
      <c r="AA320" s="92" t="str">
        <f t="shared" si="28"/>
        <v>Taxa</v>
      </c>
    </row>
    <row r="321" spans="1:27" ht="15" customHeight="1" x14ac:dyDescent="0.3">
      <c r="A321" s="12">
        <v>422</v>
      </c>
      <c r="C321" s="17" t="s">
        <v>502</v>
      </c>
      <c r="D321" s="16" t="s">
        <v>1276</v>
      </c>
      <c r="E321" s="12" t="e" cm="1" vm="1">
        <f t="array" ref="E321">_xlfn.IFNA(_xlfn.IFS(X321&lt;&gt;"Pendent",SOCIETATS!$N$8),SOCIETATS!$N$9)</f>
        <v>#VALUE!</v>
      </c>
      <c r="F321" s="26" t="e" cm="1" vm="1">
        <f t="array" ref="F321">_xlfn.IFNA(_xlfn.IFS(G321&lt;&gt;G322,SOCIETATS!$N$8,J321&lt;&gt;J322,SOCIETATS!$N$8),SOCIETATS!$N$9)</f>
        <v>#VALUE!</v>
      </c>
      <c r="G321" s="23" t="str" cm="1">
        <f t="array" ref="G321">_xlfn.IFNA(_xlfn.IFS(R321&lt;&gt;0,R321,S321&lt;&gt;0,S321,U321&lt;&gt;0,U321,V321&lt;&gt;0,V321),"FALTAN DATOS DE ESCENARIO")</f>
        <v>ZPC SE-22 - Lleida - CIP</v>
      </c>
      <c r="H321" s="255" t="s">
        <v>1545</v>
      </c>
      <c r="I321" s="255" t="s">
        <v>1562</v>
      </c>
      <c r="J321" s="94">
        <v>45198</v>
      </c>
      <c r="K321" s="219">
        <v>0.75</v>
      </c>
      <c r="L321" s="94">
        <v>45200</v>
      </c>
      <c r="M321" s="219">
        <v>0.5</v>
      </c>
      <c r="N321" s="27" t="s">
        <v>1169</v>
      </c>
      <c r="O321" s="27" t="s">
        <v>10</v>
      </c>
      <c r="P321" s="27">
        <v>40</v>
      </c>
      <c r="Q321" s="27" t="s">
        <v>11</v>
      </c>
      <c r="R321" s="27" t="s">
        <v>130</v>
      </c>
      <c r="W321" s="12" t="str">
        <f>_xlfn.IFNA(VLOOKUP(X321,Municipis!$A$2:$B$118,2,FALSE),"Pendent")</f>
        <v>Ripoll, Campdevànol, Les Llosses, Santa Maria de Besora</v>
      </c>
      <c r="X321" s="12" t="str" cm="1">
        <f t="array" ref="X321">_xlfn.IFNA(_xlfn.IFS(R321&lt;&gt;0,R321,S321&lt;&gt;0,S321,U321&lt;&gt;0,U321,V321&lt;&gt;0,V321),"Pendent")</f>
        <v>ZPC SE-22 - Lleida - CIP</v>
      </c>
      <c r="Y321" s="23" t="str" cm="1">
        <f t="array" ref="Y321">_xlfn.IFNA(_xlfn.IFS(R321&lt;&gt;0,R321,S321&lt;&gt;0,S321,U321&lt;&gt;0,U321,V321&lt;&gt;0,V321),"FALTAN DATOS DE ESCENARIO")</f>
        <v>ZPC SE-22 - Lleida - CIP</v>
      </c>
      <c r="Z321" s="92" t="str">
        <f t="shared" si="27"/>
        <v>ZPC</v>
      </c>
      <c r="AA321" s="92" t="str">
        <f t="shared" si="28"/>
        <v>Taxa</v>
      </c>
    </row>
    <row r="322" spans="1:27" ht="15" customHeight="1" x14ac:dyDescent="0.3">
      <c r="A322" s="12">
        <v>465</v>
      </c>
      <c r="C322" s="17" t="s">
        <v>502</v>
      </c>
      <c r="D322" s="17" t="s">
        <v>1312</v>
      </c>
      <c r="E322" s="12" t="e" cm="1" vm="1">
        <f t="array" ref="E322">_xlfn.IFNA(_xlfn.IFS(X322&lt;&gt;"Pendent",SOCIETATS!$N$8),SOCIETATS!$N$9)</f>
        <v>#VALUE!</v>
      </c>
      <c r="F322" s="26" t="e" cm="1" vm="1">
        <f t="array" ref="F322">_xlfn.IFNA(_xlfn.IFS(G322&lt;&gt;G323,SOCIETATS!$N$8,J322&lt;&gt;J323,SOCIETATS!$N$8),SOCIETATS!$N$9)</f>
        <v>#VALUE!</v>
      </c>
      <c r="G322" s="23" t="str" cm="1">
        <f t="array" ref="G322">_xlfn.IFNA(_xlfn.IFS(R322&lt;&gt;0,R322,S322&lt;&gt;0,S322,U322&lt;&gt;0,U322,V322&lt;&gt;0,V322),"FALTAN DATOS DE ESCENARIO")</f>
        <v>ZPC SE-19 - Utxesa - Torres de Segre - CIP</v>
      </c>
      <c r="H322" s="255" t="str">
        <f t="shared" ref="H322:H350" si="29">IF(L322&gt;J322,"SI","NO")</f>
        <v>NO</v>
      </c>
      <c r="I322" s="255" t="s">
        <v>1545</v>
      </c>
      <c r="J322" s="21">
        <v>45211</v>
      </c>
      <c r="K322" s="104">
        <v>0.33333333333333298</v>
      </c>
      <c r="L322" s="32">
        <v>45211</v>
      </c>
      <c r="M322" s="104">
        <v>0.58333333333333304</v>
      </c>
      <c r="N322" s="27" t="s">
        <v>1169</v>
      </c>
      <c r="O322" s="27" t="s">
        <v>8</v>
      </c>
      <c r="P322" s="17">
        <v>20</v>
      </c>
      <c r="Q322" s="17" t="s">
        <v>11</v>
      </c>
      <c r="R322" s="17" t="s">
        <v>125</v>
      </c>
      <c r="W322" s="12" t="str">
        <f>_xlfn.IFNA(VLOOKUP(X322,Municipis!$A$2:$B$118,2,FALSE),"Pendent")</f>
        <v>Torres de Segre, Soses, Seròs</v>
      </c>
      <c r="X322" s="12" t="str" cm="1">
        <f t="array" ref="X322">_xlfn.IFNA(_xlfn.IFS(R322&lt;&gt;0,R322,S322&lt;&gt;0,S322,U322&lt;&gt;0,U322,V322&lt;&gt;0,V322),"Pendent")</f>
        <v>ZPC SE-19 - Utxesa - Torres de Segre - CIP</v>
      </c>
      <c r="Y322" s="23" t="str" cm="1">
        <f t="array" ref="Y322">_xlfn.IFNA(_xlfn.IFS(R322&lt;&gt;0,R322,S322&lt;&gt;0,S322,U322&lt;&gt;0,U322,V322&lt;&gt;0,V322),"FALTAN DATOS DE ESCENARIO")</f>
        <v>ZPC SE-19 - Utxesa - Torres de Segre - CIP</v>
      </c>
      <c r="Z322" s="92" t="str">
        <f t="shared" si="27"/>
        <v>ZPC</v>
      </c>
      <c r="AA322" s="92" t="str">
        <f t="shared" si="28"/>
        <v>Taxa</v>
      </c>
    </row>
    <row r="323" spans="1:27" ht="15" customHeight="1" x14ac:dyDescent="0.3">
      <c r="A323" s="12">
        <v>506</v>
      </c>
      <c r="C323" s="17" t="s">
        <v>502</v>
      </c>
      <c r="D323" s="16" t="s">
        <v>1277</v>
      </c>
      <c r="E323" s="12" t="e" cm="1" vm="1">
        <f t="array" ref="E323">_xlfn.IFNA(_xlfn.IFS(X323&lt;&gt;"Pendent",SOCIETATS!$N$8),SOCIETATS!$N$9)</f>
        <v>#VALUE!</v>
      </c>
      <c r="F323" s="26" t="e" cm="1" vm="1">
        <f t="array" ref="F323">_xlfn.IFNA(_xlfn.IFS(G323&lt;&gt;G324,SOCIETATS!$N$8,J323&lt;&gt;J324,SOCIETATS!$N$8),SOCIETATS!$N$9)</f>
        <v>#VALUE!</v>
      </c>
      <c r="G323" s="23" t="str" cm="1">
        <f t="array" ref="G323">_xlfn.IFNA(_xlfn.IFS(R323&lt;&gt;0,R323,S323&lt;&gt;0,S323,U323&lt;&gt;0,U323,V323&lt;&gt;0,V323),"FALTAN DATOS DE ESCENARIO")</f>
        <v>ZPC SE-22 - Lleida - CIP</v>
      </c>
      <c r="H323" s="255" t="str">
        <f t="shared" si="29"/>
        <v>NO</v>
      </c>
      <c r="I323" s="255" t="s">
        <v>1545</v>
      </c>
      <c r="J323" s="94">
        <v>45228</v>
      </c>
      <c r="K323" s="219">
        <v>0.29166666666666669</v>
      </c>
      <c r="L323" s="94">
        <v>45228</v>
      </c>
      <c r="M323" s="219">
        <v>0.79166666666666696</v>
      </c>
      <c r="N323" s="27" t="s">
        <v>1169</v>
      </c>
      <c r="O323" s="27" t="s">
        <v>8</v>
      </c>
      <c r="P323" s="27">
        <v>20</v>
      </c>
      <c r="Q323" s="27" t="s">
        <v>11</v>
      </c>
      <c r="R323" s="27" t="s">
        <v>130</v>
      </c>
      <c r="W323" s="12" t="str">
        <f>_xlfn.IFNA(VLOOKUP(X323,Municipis!$A$2:$B$118,2,FALSE),"Pendent")</f>
        <v>Ripoll, Campdevànol, Les Llosses, Santa Maria de Besora</v>
      </c>
      <c r="X323" s="12" t="str" cm="1">
        <f t="array" ref="X323">_xlfn.IFNA(_xlfn.IFS(R323&lt;&gt;0,R323,S323&lt;&gt;0,S323,U323&lt;&gt;0,U323,V323&lt;&gt;0,V323),"Pendent")</f>
        <v>ZPC SE-22 - Lleida - CIP</v>
      </c>
      <c r="Y323" s="23" t="str" cm="1">
        <f t="array" ref="Y323">_xlfn.IFNA(_xlfn.IFS(R323&lt;&gt;0,R323,S323&lt;&gt;0,S323,U323&lt;&gt;0,U323,V323&lt;&gt;0,V323),"FALTAN DATOS DE ESCENARIO")</f>
        <v>ZPC SE-22 - Lleida - CIP</v>
      </c>
      <c r="Z323" s="92" t="str">
        <f t="shared" si="27"/>
        <v>ZPC</v>
      </c>
      <c r="AA323" s="92" t="str">
        <f t="shared" si="28"/>
        <v>Taxa</v>
      </c>
    </row>
    <row r="324" spans="1:27" ht="15" customHeight="1" x14ac:dyDescent="0.3">
      <c r="A324" s="12">
        <v>518</v>
      </c>
      <c r="C324" s="17" t="s">
        <v>502</v>
      </c>
      <c r="D324" s="16" t="s">
        <v>1556</v>
      </c>
      <c r="E324" s="12" t="e" cm="1" vm="1">
        <f t="array" ref="E324">_xlfn.IFNA(_xlfn.IFS(X324&lt;&gt;"Pendent",SOCIETATS!$N$8),SOCIETATS!$N$9)</f>
        <v>#VALUE!</v>
      </c>
      <c r="F324" s="26" t="e" cm="1" vm="1">
        <f t="array" ref="F324">_xlfn.IFNA(_xlfn.IFS(G324&lt;&gt;G325,SOCIETATS!$N$8,J324&lt;&gt;J325,SOCIETATS!$N$8),SOCIETATS!$N$9)</f>
        <v>#VALUE!</v>
      </c>
      <c r="G324" s="23" t="str" cm="1">
        <f t="array" ref="G324">_xlfn.IFNA(_xlfn.IFS(R324&lt;&gt;0,R324,S324&lt;&gt;0,S324,U324&lt;&gt;0,U324,V324&lt;&gt;0,V324),"FALTAN DATOS DE ESCENARIO")</f>
        <v>ZPC SE-22 - Lleida - CIP</v>
      </c>
      <c r="H324" s="255" t="str">
        <f t="shared" si="29"/>
        <v>NO</v>
      </c>
      <c r="I324" s="255" t="s">
        <v>1545</v>
      </c>
      <c r="J324" s="94">
        <v>45235</v>
      </c>
      <c r="K324" s="219">
        <v>0.29166666666666669</v>
      </c>
      <c r="L324" s="94">
        <v>45235</v>
      </c>
      <c r="M324" s="219">
        <v>0.83333333333333404</v>
      </c>
      <c r="N324" s="27" t="s">
        <v>1009</v>
      </c>
      <c r="O324" s="27" t="s">
        <v>10</v>
      </c>
      <c r="P324" s="27">
        <v>40</v>
      </c>
      <c r="Q324" s="27" t="s">
        <v>11</v>
      </c>
      <c r="R324" s="27" t="s">
        <v>130</v>
      </c>
      <c r="W324" s="12" t="str">
        <f>_xlfn.IFNA(VLOOKUP(X324,Municipis!$A$2:$B$118,2,FALSE),"Pendent")</f>
        <v>Ripoll, Campdevànol, Les Llosses, Santa Maria de Besora</v>
      </c>
      <c r="X324" s="12" t="str" cm="1">
        <f t="array" ref="X324">_xlfn.IFNA(_xlfn.IFS(R324&lt;&gt;0,R324,S324&lt;&gt;0,S324,U324&lt;&gt;0,U324,V324&lt;&gt;0,V324),"Pendent")</f>
        <v>ZPC SE-22 - Lleida - CIP</v>
      </c>
      <c r="Y324" s="23" t="str" cm="1">
        <f t="array" ref="Y324">_xlfn.IFNA(_xlfn.IFS(R324&lt;&gt;0,R324,S324&lt;&gt;0,S324,U324&lt;&gt;0,U324,V324&lt;&gt;0,V324),"FALTAN DATOS DE ESCENARIO")</f>
        <v>ZPC SE-22 - Lleida - CIP</v>
      </c>
      <c r="Z324" s="92" t="str">
        <f t="shared" si="27"/>
        <v>ZPC</v>
      </c>
      <c r="AA324" s="92" t="str">
        <f t="shared" si="28"/>
        <v>Taxa</v>
      </c>
    </row>
    <row r="325" spans="1:27" ht="15" customHeight="1" x14ac:dyDescent="0.3">
      <c r="A325" s="12">
        <v>539</v>
      </c>
      <c r="C325" s="17" t="s">
        <v>502</v>
      </c>
      <c r="D325" s="16" t="s">
        <v>1278</v>
      </c>
      <c r="E325" s="12" t="e" cm="1" vm="1">
        <f t="array" ref="E325">_xlfn.IFNA(_xlfn.IFS(X325&lt;&gt;"Pendent",SOCIETATS!$N$8),SOCIETATS!$N$9)</f>
        <v>#VALUE!</v>
      </c>
      <c r="F325" s="26" t="e" cm="1" vm="1">
        <f t="array" ref="F325">_xlfn.IFNA(_xlfn.IFS(G325&lt;&gt;G326,SOCIETATS!$N$8,J325&lt;&gt;J326,SOCIETATS!$N$8),SOCIETATS!$N$9)</f>
        <v>#VALUE!</v>
      </c>
      <c r="G325" s="23" t="str" cm="1">
        <f t="array" ref="G325">_xlfn.IFNA(_xlfn.IFS(R325&lt;&gt;0,R325,S325&lt;&gt;0,S325,U325&lt;&gt;0,U325,V325&lt;&gt;0,V325),"FALTAN DATOS DE ESCENARIO")</f>
        <v>ZPC SE-22 - Lleida - CIP</v>
      </c>
      <c r="H325" s="255" t="str">
        <f t="shared" si="29"/>
        <v>NO</v>
      </c>
      <c r="I325" s="255" t="s">
        <v>1545</v>
      </c>
      <c r="J325" s="94">
        <v>45249</v>
      </c>
      <c r="K325" s="219">
        <v>0.29166666666666669</v>
      </c>
      <c r="L325" s="94">
        <v>45249</v>
      </c>
      <c r="M325" s="219">
        <v>0.83333333333333404</v>
      </c>
      <c r="N325" s="27" t="s">
        <v>1169</v>
      </c>
      <c r="O325" s="27" t="s">
        <v>8</v>
      </c>
      <c r="P325" s="27">
        <v>20</v>
      </c>
      <c r="Q325" s="27" t="s">
        <v>11</v>
      </c>
      <c r="R325" s="27" t="s">
        <v>130</v>
      </c>
      <c r="W325" s="12" t="str">
        <f>_xlfn.IFNA(VLOOKUP(X325,Municipis!$A$2:$B$118,2,FALSE),"Pendent")</f>
        <v>Ripoll, Campdevànol, Les Llosses, Santa Maria de Besora</v>
      </c>
      <c r="X325" s="12" t="str" cm="1">
        <f t="array" ref="X325">_xlfn.IFNA(_xlfn.IFS(R325&lt;&gt;0,R325,S325&lt;&gt;0,S325,U325&lt;&gt;0,U325,V325&lt;&gt;0,V325),"Pendent")</f>
        <v>ZPC SE-22 - Lleida - CIP</v>
      </c>
      <c r="Y325" s="23" t="str" cm="1">
        <f t="array" ref="Y325">_xlfn.IFNA(_xlfn.IFS(R325&lt;&gt;0,R325,S325&lt;&gt;0,S325,U325&lt;&gt;0,U325,V325&lt;&gt;0,V325),"FALTAN DATOS DE ESCENARIO")</f>
        <v>ZPC SE-22 - Lleida - CIP</v>
      </c>
      <c r="Z325" s="92" t="str">
        <f t="shared" si="27"/>
        <v>ZPC</v>
      </c>
      <c r="AA325" s="92" t="str">
        <f t="shared" si="28"/>
        <v>Taxa</v>
      </c>
    </row>
    <row r="326" spans="1:27" ht="15" customHeight="1" x14ac:dyDescent="0.3">
      <c r="A326" s="12">
        <v>559</v>
      </c>
      <c r="C326" s="17" t="s">
        <v>502</v>
      </c>
      <c r="D326" s="16" t="s">
        <v>1279</v>
      </c>
      <c r="E326" s="12" t="e" cm="1" vm="1">
        <f t="array" ref="E326">_xlfn.IFNA(_xlfn.IFS(X326&lt;&gt;"Pendent",SOCIETATS!$N$8),SOCIETATS!$N$9)</f>
        <v>#VALUE!</v>
      </c>
      <c r="F326" s="26" t="e" cm="1" vm="1">
        <f t="array" ref="F326">_xlfn.IFNA(_xlfn.IFS(G326&lt;&gt;G327,SOCIETATS!$N$8,J326&lt;&gt;J327,SOCIETATS!$N$8),SOCIETATS!$N$9)</f>
        <v>#VALUE!</v>
      </c>
      <c r="G326" s="23" t="str" cm="1">
        <f t="array" ref="G326">_xlfn.IFNA(_xlfn.IFS(R326&lt;&gt;0,R326,S326&lt;&gt;0,S326,U326&lt;&gt;0,U326,V326&lt;&gt;0,V326),"FALTAN DATOS DE ESCENARIO")</f>
        <v>ZPC SE-22 - Lleida - CIP</v>
      </c>
      <c r="H326" s="255" t="str">
        <f t="shared" si="29"/>
        <v>NO</v>
      </c>
      <c r="I326" s="255" t="s">
        <v>1545</v>
      </c>
      <c r="J326" s="94">
        <v>45277</v>
      </c>
      <c r="K326" s="219">
        <v>0.29166666666666669</v>
      </c>
      <c r="L326" s="94">
        <v>45277</v>
      </c>
      <c r="M326" s="219">
        <v>0.83333333333333404</v>
      </c>
      <c r="N326" s="27" t="s">
        <v>1169</v>
      </c>
      <c r="O326" s="27" t="s">
        <v>8</v>
      </c>
      <c r="P326" s="27">
        <v>20</v>
      </c>
      <c r="Q326" s="27" t="s">
        <v>11</v>
      </c>
      <c r="R326" s="27" t="s">
        <v>130</v>
      </c>
      <c r="W326" s="12" t="str">
        <f>_xlfn.IFNA(VLOOKUP(X326,Municipis!$A$2:$B$118,2,FALSE),"Pendent")</f>
        <v>Ripoll, Campdevànol, Les Llosses, Santa Maria de Besora</v>
      </c>
      <c r="X326" s="12" t="str" cm="1">
        <f t="array" ref="X326">_xlfn.IFNA(_xlfn.IFS(R326&lt;&gt;0,R326,S326&lt;&gt;0,S326,U326&lt;&gt;0,U326,V326&lt;&gt;0,V326),"Pendent")</f>
        <v>ZPC SE-22 - Lleida - CIP</v>
      </c>
      <c r="Y326" s="23" t="str" cm="1">
        <f t="array" ref="Y326">_xlfn.IFNA(_xlfn.IFS(R326&lt;&gt;0,R326,S326&lt;&gt;0,S326,U326&lt;&gt;0,U326,V326&lt;&gt;0,V326),"FALTAN DATOS DE ESCENARIO")</f>
        <v>ZPC SE-22 - Lleida - CIP</v>
      </c>
      <c r="Z326" s="92" t="str">
        <f t="shared" si="27"/>
        <v>ZPC</v>
      </c>
      <c r="AA326" s="92" t="str">
        <f t="shared" si="28"/>
        <v>Taxa</v>
      </c>
    </row>
    <row r="327" spans="1:27" ht="15" customHeight="1" x14ac:dyDescent="0.3">
      <c r="A327" s="12">
        <v>93</v>
      </c>
      <c r="C327" s="28" t="s">
        <v>422</v>
      </c>
      <c r="D327" s="49" t="s">
        <v>1381</v>
      </c>
      <c r="E327" s="12" t="e" cm="1" vm="1">
        <f t="array" ref="E327">_xlfn.IFNA(_xlfn.IFS(X327&lt;&gt;"Pendent",SOCIETATS!$N$8),SOCIETATS!$N$9)</f>
        <v>#VALUE!</v>
      </c>
      <c r="F327" s="26" t="e" cm="1" vm="1">
        <f t="array" ref="F327">_xlfn.IFNA(_xlfn.IFS(G327&lt;&gt;G328,SOCIETATS!$N$8,J327&lt;&gt;J328,SOCIETATS!$N$8),SOCIETATS!$N$9)</f>
        <v>#VALUE!</v>
      </c>
      <c r="G327" s="23" t="str" cm="1">
        <f t="array" ref="G327">_xlfn.IFNA(_xlfn.IFS(R327&lt;&gt;0,R327,S327&lt;&gt;0,S327,U327&lt;&gt;0,U327,V327&lt;&gt;0,V327),"FALTAN DATOS DE ESCENARIO")</f>
        <v xml:space="preserve">ZLLSM-EB-01 - l'Ebre </v>
      </c>
      <c r="H327" s="255" t="str">
        <f t="shared" si="29"/>
        <v>NO</v>
      </c>
      <c r="I327" s="255" t="s">
        <v>1545</v>
      </c>
      <c r="J327" s="93">
        <v>45059</v>
      </c>
      <c r="K327" s="101">
        <v>0.33333333333333298</v>
      </c>
      <c r="L327" s="93">
        <v>45059</v>
      </c>
      <c r="M327" s="101">
        <v>0.79166666666666696</v>
      </c>
      <c r="N327" s="17" t="s">
        <v>14</v>
      </c>
      <c r="O327" s="17" t="s">
        <v>21</v>
      </c>
      <c r="P327" s="17">
        <v>50</v>
      </c>
      <c r="Q327" s="17" t="s">
        <v>11</v>
      </c>
      <c r="R327" s="27"/>
      <c r="S327" s="27"/>
      <c r="T327" s="27"/>
      <c r="U327" s="27" t="s">
        <v>40</v>
      </c>
      <c r="V327" s="27"/>
      <c r="W327" s="12" t="str">
        <f>_xlfn.IFNA(VLOOKUP(X327,Municipis!$A$2:$B$118,2,FALSE),"Pendent")</f>
        <v>Flix, Ascó, Móra d'Ebre, Tortosa, Amposta, Deltebre</v>
      </c>
      <c r="X327" s="12" t="str" cm="1">
        <f t="array" ref="X327">_xlfn.IFNA(_xlfn.IFS(R327&lt;&gt;0,R327,S327&lt;&gt;0,S327,U327&lt;&gt;0,U327,V327&lt;&gt;0,V327),"Pendent")</f>
        <v xml:space="preserve">ZLLSM-EB-01 - l'Ebre </v>
      </c>
    </row>
    <row r="328" spans="1:27" ht="15" customHeight="1" x14ac:dyDescent="0.3">
      <c r="A328" s="12">
        <v>313</v>
      </c>
      <c r="C328" s="28" t="s">
        <v>422</v>
      </c>
      <c r="D328" s="49" t="s">
        <v>1380</v>
      </c>
      <c r="E328" s="12" t="e" cm="1" vm="1">
        <f t="array" ref="E328">_xlfn.IFNA(_xlfn.IFS(X328&lt;&gt;"Pendent",SOCIETATS!$N$8),SOCIETATS!$N$9)</f>
        <v>#VALUE!</v>
      </c>
      <c r="F328" s="26" t="e" cm="1" vm="1">
        <f t="array" ref="F328">_xlfn.IFNA(_xlfn.IFS(G328&lt;&gt;G329,SOCIETATS!$N$8,J328&lt;&gt;J329,SOCIETATS!$N$8),SOCIETATS!$N$9)</f>
        <v>#VALUE!</v>
      </c>
      <c r="G328" s="23" t="str" cm="1">
        <f t="array" ref="G328">_xlfn.IFNA(_xlfn.IFS(R328&lt;&gt;0,R328,S328&lt;&gt;0,S328,U328&lt;&gt;0,U328,V328&lt;&gt;0,V328),"FALTAN DATOS DE ESCENARIO")</f>
        <v xml:space="preserve">ZLLSM-EB-01 - l'Ebre </v>
      </c>
      <c r="H328" s="255" t="str">
        <f t="shared" si="29"/>
        <v>NO</v>
      </c>
      <c r="I328" s="255" t="s">
        <v>1545</v>
      </c>
      <c r="J328" s="93">
        <v>45150</v>
      </c>
      <c r="K328" s="101">
        <v>0.33333333333333298</v>
      </c>
      <c r="L328" s="93">
        <v>45150</v>
      </c>
      <c r="M328" s="101">
        <v>0.58333333333333304</v>
      </c>
      <c r="N328" s="17" t="s">
        <v>12</v>
      </c>
      <c r="O328" s="17" t="s">
        <v>16</v>
      </c>
      <c r="P328" s="17">
        <v>50</v>
      </c>
      <c r="Q328" s="17" t="s">
        <v>11</v>
      </c>
      <c r="U328" s="27" t="s">
        <v>40</v>
      </c>
      <c r="W328" s="12" t="str">
        <f>_xlfn.IFNA(VLOOKUP(X328,Municipis!$A$2:$B$118,2,FALSE),"Pendent")</f>
        <v>Flix, Ascó, Móra d'Ebre, Tortosa, Amposta, Deltebre</v>
      </c>
      <c r="X328" s="12" t="str" cm="1">
        <f t="array" ref="X328">_xlfn.IFNA(_xlfn.IFS(R328&lt;&gt;0,R328,S328&lt;&gt;0,S328,U328&lt;&gt;0,U328,V328&lt;&gt;0,V328),"Pendent")</f>
        <v xml:space="preserve">ZLLSM-EB-01 - l'Ebre </v>
      </c>
    </row>
    <row r="329" spans="1:27" ht="15" customHeight="1" x14ac:dyDescent="0.3">
      <c r="A329" s="12">
        <v>480</v>
      </c>
      <c r="C329" s="28" t="s">
        <v>422</v>
      </c>
      <c r="D329" s="49" t="s">
        <v>1382</v>
      </c>
      <c r="E329" s="12" t="e" cm="1" vm="1">
        <f t="array" ref="E329">_xlfn.IFNA(_xlfn.IFS(X329&lt;&gt;"Pendent",SOCIETATS!$N$8),SOCIETATS!$N$9)</f>
        <v>#VALUE!</v>
      </c>
      <c r="F329" s="26" t="e" cm="1" vm="1">
        <f t="array" ref="F329">_xlfn.IFNA(_xlfn.IFS(G329&lt;&gt;G330,SOCIETATS!$N$8,J329&lt;&gt;J330,SOCIETATS!$N$8),SOCIETATS!$N$9)</f>
        <v>#VALUE!</v>
      </c>
      <c r="G329" s="23" t="str" cm="1">
        <f t="array" ref="G329">_xlfn.IFNA(_xlfn.IFS(R329&lt;&gt;0,R329,S329&lt;&gt;0,S329,U329&lt;&gt;0,U329,V329&lt;&gt;0,V329),"FALTAN DATOS DE ESCENARIO")</f>
        <v xml:space="preserve">ZLLSM-EB-01 - l'Ebre </v>
      </c>
      <c r="H329" s="255" t="str">
        <f t="shared" si="29"/>
        <v>NO</v>
      </c>
      <c r="I329" s="255" t="s">
        <v>1545</v>
      </c>
      <c r="J329" s="93">
        <v>45220</v>
      </c>
      <c r="K329" s="101">
        <v>0.375</v>
      </c>
      <c r="L329" s="93">
        <v>45220</v>
      </c>
      <c r="M329" s="101">
        <v>0.58333333333333304</v>
      </c>
      <c r="N329" s="17" t="s">
        <v>12</v>
      </c>
      <c r="O329" s="17" t="s">
        <v>10</v>
      </c>
      <c r="P329" s="17">
        <v>50</v>
      </c>
      <c r="Q329" s="17" t="s">
        <v>11</v>
      </c>
      <c r="U329" s="27" t="s">
        <v>40</v>
      </c>
      <c r="W329" s="12" t="str">
        <f>_xlfn.IFNA(VLOOKUP(X329,Municipis!$A$2:$B$118,2,FALSE),"Pendent")</f>
        <v>Flix, Ascó, Móra d'Ebre, Tortosa, Amposta, Deltebre</v>
      </c>
      <c r="X329" s="12" t="str" cm="1">
        <f t="array" ref="X329">_xlfn.IFNA(_xlfn.IFS(R329&lt;&gt;0,R329,S329&lt;&gt;0,S329,U329&lt;&gt;0,U329,V329&lt;&gt;0,V329),"Pendent")</f>
        <v xml:space="preserve">ZLLSM-EB-01 - l'Ebre </v>
      </c>
    </row>
    <row r="330" spans="1:27" ht="15" customHeight="1" x14ac:dyDescent="0.3">
      <c r="A330" s="12">
        <v>509</v>
      </c>
      <c r="C330" s="28" t="s">
        <v>422</v>
      </c>
      <c r="D330" s="49" t="s">
        <v>1382</v>
      </c>
      <c r="E330" s="12" t="e" cm="1" vm="1">
        <f t="array" ref="E330">_xlfn.IFNA(_xlfn.IFS(X330&lt;&gt;"Pendent",SOCIETATS!$N$8),SOCIETATS!$N$9)</f>
        <v>#VALUE!</v>
      </c>
      <c r="F330" s="26" t="e" cm="1" vm="1">
        <f t="array" ref="F330">_xlfn.IFNA(_xlfn.IFS(G330&lt;&gt;G331,SOCIETATS!$N$8,J330&lt;&gt;J331,SOCIETATS!$N$8),SOCIETATS!$N$9)</f>
        <v>#VALUE!</v>
      </c>
      <c r="G330" s="23" t="str" cm="1">
        <f t="array" ref="G330">_xlfn.IFNA(_xlfn.IFS(R330&lt;&gt;0,R330,S330&lt;&gt;0,S330,U330&lt;&gt;0,U330,V330&lt;&gt;0,V330),"FALTAN DATOS DE ESCENARIO")</f>
        <v xml:space="preserve">ZLLSM-EB-01 - l'Ebre </v>
      </c>
      <c r="H330" s="255" t="str">
        <f t="shared" si="29"/>
        <v>NO</v>
      </c>
      <c r="I330" s="255" t="s">
        <v>1545</v>
      </c>
      <c r="J330" s="93">
        <v>45234</v>
      </c>
      <c r="K330" s="101">
        <v>0.375</v>
      </c>
      <c r="L330" s="93">
        <v>45234</v>
      </c>
      <c r="M330" s="101">
        <v>0.58333333333333304</v>
      </c>
      <c r="N330" s="17" t="s">
        <v>12</v>
      </c>
      <c r="O330" s="17" t="s">
        <v>10</v>
      </c>
      <c r="P330" s="17">
        <v>50</v>
      </c>
      <c r="Q330" s="17" t="s">
        <v>11</v>
      </c>
      <c r="U330" s="27" t="s">
        <v>40</v>
      </c>
      <c r="W330" s="12" t="str">
        <f>_xlfn.IFNA(VLOOKUP(X330,Municipis!$A$2:$B$118,2,FALSE),"Pendent")</f>
        <v>Flix, Ascó, Móra d'Ebre, Tortosa, Amposta, Deltebre</v>
      </c>
      <c r="X330" s="12" t="str" cm="1">
        <f t="array" ref="X330">_xlfn.IFNA(_xlfn.IFS(R330&lt;&gt;0,R330,S330&lt;&gt;0,S330,U330&lt;&gt;0,U330,V330&lt;&gt;0,V330),"Pendent")</f>
        <v xml:space="preserve">ZLLSM-EB-01 - l'Ebre </v>
      </c>
    </row>
    <row r="331" spans="1:27" ht="15" customHeight="1" x14ac:dyDescent="0.3">
      <c r="A331" s="12">
        <v>533</v>
      </c>
      <c r="C331" s="28" t="s">
        <v>422</v>
      </c>
      <c r="D331" s="49" t="s">
        <v>1382</v>
      </c>
      <c r="E331" s="12" t="e" cm="1" vm="1">
        <f t="array" ref="E331">_xlfn.IFNA(_xlfn.IFS(X331&lt;&gt;"Pendent",SOCIETATS!$N$8),SOCIETATS!$N$9)</f>
        <v>#VALUE!</v>
      </c>
      <c r="F331" s="26" t="e" cm="1" vm="1">
        <f t="array" ref="F331">_xlfn.IFNA(_xlfn.IFS(G331&lt;&gt;G332,SOCIETATS!$N$8,J331&lt;&gt;J332,SOCIETATS!$N$8),SOCIETATS!$N$9)</f>
        <v>#VALUE!</v>
      </c>
      <c r="G331" s="23" t="str" cm="1">
        <f t="array" ref="G331">_xlfn.IFNA(_xlfn.IFS(R331&lt;&gt;0,R331,S331&lt;&gt;0,S331,U331&lt;&gt;0,U331,V331&lt;&gt;0,V331),"FALTAN DATOS DE ESCENARIO")</f>
        <v xml:space="preserve">ZLLSM-EB-01 - l'Ebre </v>
      </c>
      <c r="H331" s="255" t="str">
        <f t="shared" si="29"/>
        <v>NO</v>
      </c>
      <c r="I331" s="255" t="s">
        <v>1545</v>
      </c>
      <c r="J331" s="93">
        <v>45248</v>
      </c>
      <c r="K331" s="101">
        <v>0.375</v>
      </c>
      <c r="L331" s="93">
        <v>45248</v>
      </c>
      <c r="M331" s="101">
        <v>0.58333333333333304</v>
      </c>
      <c r="N331" s="17" t="s">
        <v>12</v>
      </c>
      <c r="O331" s="17" t="s">
        <v>10</v>
      </c>
      <c r="P331" s="17">
        <v>50</v>
      </c>
      <c r="Q331" s="17" t="s">
        <v>11</v>
      </c>
      <c r="U331" s="27" t="s">
        <v>40</v>
      </c>
      <c r="W331" s="12" t="str">
        <f>_xlfn.IFNA(VLOOKUP(X331,Municipis!$A$2:$B$118,2,FALSE),"Pendent")</f>
        <v>Flix, Ascó, Móra d'Ebre, Tortosa, Amposta, Deltebre</v>
      </c>
      <c r="X331" s="12" t="str" cm="1">
        <f t="array" ref="X331">_xlfn.IFNA(_xlfn.IFS(R331&lt;&gt;0,R331,S331&lt;&gt;0,S331,U331&lt;&gt;0,U331,V331&lt;&gt;0,V331),"Pendent")</f>
        <v xml:space="preserve">ZLLSM-EB-01 - l'Ebre </v>
      </c>
    </row>
    <row r="332" spans="1:27" ht="15" customHeight="1" x14ac:dyDescent="0.3">
      <c r="A332" s="12">
        <v>553</v>
      </c>
      <c r="C332" s="28" t="s">
        <v>422</v>
      </c>
      <c r="D332" s="49" t="s">
        <v>1382</v>
      </c>
      <c r="E332" s="12" t="e" cm="1" vm="1">
        <f t="array" ref="E332">_xlfn.IFNA(_xlfn.IFS(X332&lt;&gt;"Pendent",SOCIETATS!$N$8),SOCIETATS!$N$9)</f>
        <v>#VALUE!</v>
      </c>
      <c r="F332" s="26" t="e" cm="1" vm="1">
        <f t="array" ref="F332">_xlfn.IFNA(_xlfn.IFS(G332&lt;&gt;G333,SOCIETATS!$N$8,J332&lt;&gt;J333,SOCIETATS!$N$8),SOCIETATS!$N$9)</f>
        <v>#VALUE!</v>
      </c>
      <c r="G332" s="23" t="str" cm="1">
        <f t="array" ref="G332">_xlfn.IFNA(_xlfn.IFS(R332&lt;&gt;0,R332,S332&lt;&gt;0,S332,U332&lt;&gt;0,U332,V332&lt;&gt;0,V332),"FALTAN DATOS DE ESCENARIO")</f>
        <v xml:space="preserve">ZLLSM-EB-01 - l'Ebre </v>
      </c>
      <c r="H332" s="255" t="str">
        <f t="shared" si="29"/>
        <v>NO</v>
      </c>
      <c r="I332" s="255" t="s">
        <v>1545</v>
      </c>
      <c r="J332" s="93">
        <v>45269</v>
      </c>
      <c r="K332" s="101">
        <v>0.41666666666666702</v>
      </c>
      <c r="L332" s="93">
        <v>45269</v>
      </c>
      <c r="M332" s="101">
        <v>0.58333333333333304</v>
      </c>
      <c r="N332" s="17" t="s">
        <v>12</v>
      </c>
      <c r="O332" s="17" t="s">
        <v>10</v>
      </c>
      <c r="P332" s="17">
        <v>50</v>
      </c>
      <c r="Q332" s="17" t="s">
        <v>11</v>
      </c>
      <c r="U332" s="27" t="s">
        <v>40</v>
      </c>
      <c r="W332" s="12" t="str">
        <f>_xlfn.IFNA(VLOOKUP(X332,Municipis!$A$2:$B$118,2,FALSE),"Pendent")</f>
        <v>Flix, Ascó, Móra d'Ebre, Tortosa, Amposta, Deltebre</v>
      </c>
      <c r="X332" s="12" t="str" cm="1">
        <f t="array" ref="X332">_xlfn.IFNA(_xlfn.IFS(R332&lt;&gt;0,R332,S332&lt;&gt;0,S332,U332&lt;&gt;0,U332,V332&lt;&gt;0,V332),"Pendent")</f>
        <v xml:space="preserve">ZLLSM-EB-01 - l'Ebre </v>
      </c>
    </row>
    <row r="333" spans="1:27" ht="15" customHeight="1" x14ac:dyDescent="0.3">
      <c r="A333" s="12">
        <v>107</v>
      </c>
      <c r="B333" s="12">
        <v>1</v>
      </c>
      <c r="C333" s="17" t="s">
        <v>505</v>
      </c>
      <c r="D333" s="17" t="s">
        <v>1416</v>
      </c>
      <c r="E333" s="12" t="e" cm="1" vm="1">
        <f t="array" ref="E333">_xlfn.IFNA(_xlfn.IFS(X333&lt;&gt;"Pendent",SOCIETATS!$N$8),SOCIETATS!$N$9)</f>
        <v>#VALUE!</v>
      </c>
      <c r="F333" s="26" t="e" cm="1" vm="1">
        <f t="array" ref="F333">_xlfn.IFNA(_xlfn.IFS(G333&lt;&gt;G334,SOCIETATS!$N$8,J333&lt;&gt;J334,SOCIETATS!$N$8),SOCIETATS!$N$9)</f>
        <v>#VALUE!</v>
      </c>
      <c r="G333" s="23" t="str" cm="1">
        <f t="array" ref="G333">_xlfn.IFNA(_xlfn.IFS(R333&lt;&gt;0,R333,S333&lt;&gt;0,S333,U333&lt;&gt;0,U333,V333&lt;&gt;0,V333),"FALTAN DATOS DE ESCENARIO")</f>
        <v>ZPC TE-20 - Manlleu - Roda de Ter - CIP</v>
      </c>
      <c r="H333" s="255" t="str">
        <f t="shared" si="29"/>
        <v>NO</v>
      </c>
      <c r="I333" s="255" t="s">
        <v>1545</v>
      </c>
      <c r="J333" s="93">
        <v>45060</v>
      </c>
      <c r="K333" s="118">
        <v>0.27083333333333331</v>
      </c>
      <c r="L333" s="93">
        <v>45060</v>
      </c>
      <c r="M333" s="104" t="s">
        <v>1420</v>
      </c>
      <c r="N333" s="28" t="s">
        <v>1421</v>
      </c>
      <c r="O333" s="17" t="s">
        <v>1422</v>
      </c>
      <c r="P333" s="17">
        <v>35</v>
      </c>
      <c r="Q333" s="17" t="s">
        <v>1080</v>
      </c>
      <c r="R333" s="17" t="s">
        <v>141</v>
      </c>
      <c r="W333" s="12" t="str">
        <f>_xlfn.IFNA(VLOOKUP(X333,Municipis!$A$2:$B$118,2,FALSE),"Pendent")</f>
        <v>Manlleu, Roda Ter, Gurb, Masies Roda, Masies Voltegrà, Torelló, S. V. Torelló, Oris, S.Q. Besora</v>
      </c>
      <c r="X333" s="12" t="str" cm="1">
        <f t="array" ref="X333">_xlfn.IFNA(_xlfn.IFS(R333&lt;&gt;0,R333,S333&lt;&gt;0,S333,U333&lt;&gt;0,U333,V333&lt;&gt;0,V333),"Pendent")</f>
        <v>ZPC TE-20 - Manlleu - Roda de Ter - CIP</v>
      </c>
    </row>
    <row r="334" spans="1:27" ht="15" customHeight="1" x14ac:dyDescent="0.3">
      <c r="A334" s="12">
        <v>142</v>
      </c>
      <c r="B334" s="12">
        <v>2</v>
      </c>
      <c r="C334" s="17" t="s">
        <v>505</v>
      </c>
      <c r="D334" s="17" t="s">
        <v>1416</v>
      </c>
      <c r="E334" s="12" t="e" cm="1" vm="1">
        <f t="array" ref="E334">_xlfn.IFNA(_xlfn.IFS(X334&lt;&gt;"Pendent",SOCIETATS!$N$8),SOCIETATS!$N$9)</f>
        <v>#VALUE!</v>
      </c>
      <c r="F334" s="26" t="e" cm="1" vm="1">
        <f t="array" ref="F334">_xlfn.IFNA(_xlfn.IFS(G334&lt;&gt;G335,SOCIETATS!$N$8,J334&lt;&gt;J335,SOCIETATS!$N$8),SOCIETATS!$N$9)</f>
        <v>#VALUE!</v>
      </c>
      <c r="G334" s="23" t="str" cm="1">
        <f t="array" ref="G334">_xlfn.IFNA(_xlfn.IFS(R334&lt;&gt;0,R334,S334&lt;&gt;0,S334,U334&lt;&gt;0,U334,V334&lt;&gt;0,V334),"FALTAN DATOS DE ESCENARIO")</f>
        <v>ZPC TE-20 - Manlleu - Roda de Ter - CIP</v>
      </c>
      <c r="H334" s="255" t="str">
        <f t="shared" si="29"/>
        <v>NO</v>
      </c>
      <c r="I334" s="255" t="s">
        <v>1545</v>
      </c>
      <c r="J334" s="93">
        <v>45074</v>
      </c>
      <c r="K334" s="118">
        <v>0.27083333333333331</v>
      </c>
      <c r="L334" s="93">
        <v>45074</v>
      </c>
      <c r="M334" s="104" t="s">
        <v>1420</v>
      </c>
      <c r="N334" s="28" t="s">
        <v>1421</v>
      </c>
      <c r="O334" s="17" t="s">
        <v>1422</v>
      </c>
      <c r="P334" s="17">
        <v>35</v>
      </c>
      <c r="Q334" s="17" t="s">
        <v>1080</v>
      </c>
      <c r="R334" s="17" t="s">
        <v>141</v>
      </c>
      <c r="W334" s="12" t="str">
        <f>_xlfn.IFNA(VLOOKUP(X334,Municipis!$A$2:$B$118,2,FALSE),"Pendent")</f>
        <v>Manlleu, Roda Ter, Gurb, Masies Roda, Masies Voltegrà, Torelló, S. V. Torelló, Oris, S.Q. Besora</v>
      </c>
      <c r="X334" s="12" t="str" cm="1">
        <f t="array" ref="X334">_xlfn.IFNA(_xlfn.IFS(R334&lt;&gt;0,R334,S334&lt;&gt;0,S334,U334&lt;&gt;0,U334,V334&lt;&gt;0,V334),"Pendent")</f>
        <v>ZPC TE-20 - Manlleu - Roda de Ter - CIP</v>
      </c>
    </row>
    <row r="335" spans="1:27" ht="15" customHeight="1" x14ac:dyDescent="0.3">
      <c r="A335" s="12">
        <v>200</v>
      </c>
      <c r="B335" s="12">
        <v>3</v>
      </c>
      <c r="C335" s="17" t="s">
        <v>505</v>
      </c>
      <c r="D335" s="17" t="s">
        <v>1416</v>
      </c>
      <c r="E335" s="12" t="e" cm="1" vm="1">
        <f t="array" ref="E335">_xlfn.IFNA(_xlfn.IFS(X335&lt;&gt;"Pendent",SOCIETATS!$N$8),SOCIETATS!$N$9)</f>
        <v>#VALUE!</v>
      </c>
      <c r="F335" s="26" t="e" cm="1" vm="1">
        <f t="array" ref="F335">_xlfn.IFNA(_xlfn.IFS(G335&lt;&gt;G336,SOCIETATS!$N$8,J335&lt;&gt;J336,SOCIETATS!$N$8),SOCIETATS!$N$9)</f>
        <v>#VALUE!</v>
      </c>
      <c r="G335" s="23" t="str" cm="1">
        <f t="array" ref="G335">_xlfn.IFNA(_xlfn.IFS(R335&lt;&gt;0,R335,S335&lt;&gt;0,S335,U335&lt;&gt;0,U335,V335&lt;&gt;0,V335),"FALTAN DATOS DE ESCENARIO")</f>
        <v>ZPC TE-20 - Manlleu - Roda de Ter - CIP</v>
      </c>
      <c r="H335" s="255" t="str">
        <f t="shared" si="29"/>
        <v>NO</v>
      </c>
      <c r="I335" s="255" t="s">
        <v>1545</v>
      </c>
      <c r="J335" s="93">
        <v>45095</v>
      </c>
      <c r="K335" s="118">
        <v>0.27083333333333331</v>
      </c>
      <c r="L335" s="93">
        <v>45095</v>
      </c>
      <c r="M335" s="104" t="s">
        <v>1420</v>
      </c>
      <c r="N335" s="28" t="s">
        <v>1421</v>
      </c>
      <c r="O335" s="17" t="s">
        <v>1422</v>
      </c>
      <c r="P335" s="17">
        <v>35</v>
      </c>
      <c r="Q335" s="17" t="s">
        <v>1080</v>
      </c>
      <c r="R335" s="17" t="s">
        <v>141</v>
      </c>
      <c r="W335" s="12" t="str">
        <f>_xlfn.IFNA(VLOOKUP(X335,Municipis!$A$2:$B$118,2,FALSE),"Pendent")</f>
        <v>Manlleu, Roda Ter, Gurb, Masies Roda, Masies Voltegrà, Torelló, S. V. Torelló, Oris, S.Q. Besora</v>
      </c>
      <c r="X335" s="12" t="str" cm="1">
        <f t="array" ref="X335">_xlfn.IFNA(_xlfn.IFS(R335&lt;&gt;0,R335,S335&lt;&gt;0,S335,U335&lt;&gt;0,U335,V335&lt;&gt;0,V335),"Pendent")</f>
        <v>ZPC TE-20 - Manlleu - Roda de Ter - CIP</v>
      </c>
    </row>
    <row r="336" spans="1:27" ht="15" customHeight="1" x14ac:dyDescent="0.3">
      <c r="A336" s="12">
        <v>225</v>
      </c>
      <c r="B336" s="12">
        <v>4</v>
      </c>
      <c r="C336" s="17" t="s">
        <v>505</v>
      </c>
      <c r="D336" s="17" t="s">
        <v>1417</v>
      </c>
      <c r="E336" s="12" t="e" cm="1" vm="1">
        <f t="array" ref="E336">_xlfn.IFNA(_xlfn.IFS(X336&lt;&gt;"Pendent",SOCIETATS!$N$8),SOCIETATS!$N$9)</f>
        <v>#VALUE!</v>
      </c>
      <c r="F336" s="26" t="e" cm="1" vm="1">
        <f t="array" ref="F336">_xlfn.IFNA(_xlfn.IFS(G336&lt;&gt;G337,SOCIETATS!$N$8,J336&lt;&gt;J337,SOCIETATS!$N$8),SOCIETATS!$N$9)</f>
        <v>#VALUE!</v>
      </c>
      <c r="G336" s="23" t="str" cm="1">
        <f t="array" ref="G336">_xlfn.IFNA(_xlfn.IFS(R336&lt;&gt;0,R336,S336&lt;&gt;0,S336,U336&lt;&gt;0,U336,V336&lt;&gt;0,V336),"FALTAN DATOS DE ESCENARIO")</f>
        <v>ZPC TE-20 - Manlleu - Roda de Ter - CIP</v>
      </c>
      <c r="H336" s="255" t="str">
        <f t="shared" si="29"/>
        <v>NO</v>
      </c>
      <c r="I336" s="255" t="s">
        <v>1545</v>
      </c>
      <c r="J336" s="93">
        <v>45108</v>
      </c>
      <c r="K336" s="118">
        <v>0.60416666666666663</v>
      </c>
      <c r="L336" s="93">
        <v>45108</v>
      </c>
      <c r="M336" s="104">
        <v>0.91666666666666663</v>
      </c>
      <c r="N336" s="28" t="s">
        <v>1421</v>
      </c>
      <c r="O336" s="17" t="s">
        <v>1422</v>
      </c>
      <c r="P336" s="17">
        <v>35</v>
      </c>
      <c r="Q336" s="17" t="s">
        <v>1080</v>
      </c>
      <c r="R336" s="17" t="s">
        <v>141</v>
      </c>
      <c r="W336" s="12" t="str">
        <f>_xlfn.IFNA(VLOOKUP(X336,Municipis!$A$2:$B$118,2,FALSE),"Pendent")</f>
        <v>Manlleu, Roda Ter, Gurb, Masies Roda, Masies Voltegrà, Torelló, S. V. Torelló, Oris, S.Q. Besora</v>
      </c>
      <c r="X336" s="12" t="str" cm="1">
        <f t="array" ref="X336">_xlfn.IFNA(_xlfn.IFS(R336&lt;&gt;0,R336,S336&lt;&gt;0,S336,U336&lt;&gt;0,U336,V336&lt;&gt;0,V336),"Pendent")</f>
        <v>ZPC TE-20 - Manlleu - Roda de Ter - CIP</v>
      </c>
    </row>
    <row r="337" spans="1:27" ht="15" customHeight="1" x14ac:dyDescent="0.3">
      <c r="A337" s="12">
        <v>231</v>
      </c>
      <c r="B337" s="12">
        <v>5</v>
      </c>
      <c r="C337" s="17" t="s">
        <v>505</v>
      </c>
      <c r="D337" s="17" t="s">
        <v>1418</v>
      </c>
      <c r="E337" s="12" t="e" cm="1" vm="1">
        <f t="array" ref="E337">_xlfn.IFNA(_xlfn.IFS(X337&lt;&gt;"Pendent",SOCIETATS!$N$8),SOCIETATS!$N$9)</f>
        <v>#VALUE!</v>
      </c>
      <c r="F337" s="26" t="e" cm="1" vm="1">
        <f t="array" ref="F337">_xlfn.IFNA(_xlfn.IFS(G337&lt;&gt;G338,SOCIETATS!$N$8,J337&lt;&gt;J338,SOCIETATS!$N$8),SOCIETATS!$N$9)</f>
        <v>#VALUE!</v>
      </c>
      <c r="G337" s="23" t="str" cm="1">
        <f t="array" ref="G337">_xlfn.IFNA(_xlfn.IFS(R337&lt;&gt;0,R337,S337&lt;&gt;0,S337,U337&lt;&gt;0,U337,V337&lt;&gt;0,V337),"FALTAN DATOS DE ESCENARIO")</f>
        <v>ZPC TE-20 - Manlleu - Roda de Ter - CIP</v>
      </c>
      <c r="H337" s="255" t="str">
        <f t="shared" si="29"/>
        <v>NO</v>
      </c>
      <c r="I337" s="255" t="s">
        <v>1545</v>
      </c>
      <c r="J337" s="93">
        <v>45109</v>
      </c>
      <c r="K337" s="118">
        <v>0.27083333333333331</v>
      </c>
      <c r="L337" s="93">
        <v>45109</v>
      </c>
      <c r="M337" s="104" t="s">
        <v>1420</v>
      </c>
      <c r="N337" s="28" t="s">
        <v>1421</v>
      </c>
      <c r="O337" s="17" t="s">
        <v>1422</v>
      </c>
      <c r="P337" s="17">
        <v>35</v>
      </c>
      <c r="Q337" s="17" t="s">
        <v>1080</v>
      </c>
      <c r="R337" s="17" t="s">
        <v>141</v>
      </c>
      <c r="W337" s="12" t="str">
        <f>_xlfn.IFNA(VLOOKUP(X337,Municipis!$A$2:$B$118,2,FALSE),"Pendent")</f>
        <v>Manlleu, Roda Ter, Gurb, Masies Roda, Masies Voltegrà, Torelló, S. V. Torelló, Oris, S.Q. Besora</v>
      </c>
      <c r="X337" s="12" t="str" cm="1">
        <f t="array" ref="X337">_xlfn.IFNA(_xlfn.IFS(R337&lt;&gt;0,R337,S337&lt;&gt;0,S337,U337&lt;&gt;0,U337,V337&lt;&gt;0,V337),"Pendent")</f>
        <v>ZPC TE-20 - Manlleu - Roda de Ter - CIP</v>
      </c>
    </row>
    <row r="338" spans="1:27" ht="15" customHeight="1" x14ac:dyDescent="0.3">
      <c r="A338" s="12">
        <v>270</v>
      </c>
      <c r="B338" s="12">
        <v>6</v>
      </c>
      <c r="C338" s="17" t="s">
        <v>505</v>
      </c>
      <c r="D338" s="17" t="s">
        <v>1419</v>
      </c>
      <c r="E338" s="12" t="e" cm="1" vm="1">
        <f t="array" ref="E338">_xlfn.IFNA(_xlfn.IFS(X338&lt;&gt;"Pendent",SOCIETATS!$N$8),SOCIETATS!$N$9)</f>
        <v>#VALUE!</v>
      </c>
      <c r="F338" s="26" t="e" cm="1" vm="1">
        <f t="array" ref="F338">_xlfn.IFNA(_xlfn.IFS(G338&lt;&gt;G339,SOCIETATS!$N$8,J338&lt;&gt;J339,SOCIETATS!$N$8),SOCIETATS!$N$9)</f>
        <v>#VALUE!</v>
      </c>
      <c r="G338" s="23" t="str" cm="1">
        <f t="array" ref="G338">_xlfn.IFNA(_xlfn.IFS(R338&lt;&gt;0,R338,S338&lt;&gt;0,S338,U338&lt;&gt;0,U338,V338&lt;&gt;0,V338),"FALTAN DATOS DE ESCENARIO")</f>
        <v>ZPC TE-20 - Manlleu - Roda de Ter - CIP</v>
      </c>
      <c r="H338" s="255" t="str">
        <f t="shared" si="29"/>
        <v>NO</v>
      </c>
      <c r="I338" s="255" t="s">
        <v>1545</v>
      </c>
      <c r="J338" s="93">
        <v>45123</v>
      </c>
      <c r="K338" s="118">
        <v>0.27083333333333331</v>
      </c>
      <c r="L338" s="93">
        <v>45123</v>
      </c>
      <c r="M338" s="104" t="s">
        <v>1420</v>
      </c>
      <c r="N338" s="28" t="s">
        <v>1421</v>
      </c>
      <c r="O338" s="17" t="s">
        <v>1422</v>
      </c>
      <c r="P338" s="17">
        <v>35</v>
      </c>
      <c r="Q338" s="17" t="s">
        <v>1080</v>
      </c>
      <c r="R338" s="17" t="s">
        <v>141</v>
      </c>
      <c r="W338" s="12" t="str">
        <f>_xlfn.IFNA(VLOOKUP(X338,Municipis!$A$2:$B$118,2,FALSE),"Pendent")</f>
        <v>Manlleu, Roda Ter, Gurb, Masies Roda, Masies Voltegrà, Torelló, S. V. Torelló, Oris, S.Q. Besora</v>
      </c>
      <c r="X338" s="12" t="str" cm="1">
        <f t="array" ref="X338">_xlfn.IFNA(_xlfn.IFS(R338&lt;&gt;0,R338,S338&lt;&gt;0,S338,U338&lt;&gt;0,U338,V338&lt;&gt;0,V338),"Pendent")</f>
        <v>ZPC TE-20 - Manlleu - Roda de Ter - CIP</v>
      </c>
    </row>
    <row r="339" spans="1:27" ht="15" customHeight="1" x14ac:dyDescent="0.3">
      <c r="A339" s="12">
        <v>354</v>
      </c>
      <c r="B339" s="12">
        <v>7</v>
      </c>
      <c r="C339" s="17" t="s">
        <v>505</v>
      </c>
      <c r="D339" s="17" t="s">
        <v>1416</v>
      </c>
      <c r="E339" s="12" t="e" cm="1" vm="1">
        <f t="array" ref="E339">_xlfn.IFNA(_xlfn.IFS(X339&lt;&gt;"Pendent",SOCIETATS!$N$8),SOCIETATS!$N$9)</f>
        <v>#VALUE!</v>
      </c>
      <c r="F339" s="26" t="e" cm="1" vm="1">
        <f t="array" ref="F339">_xlfn.IFNA(_xlfn.IFS(G339&lt;&gt;G340,SOCIETATS!$N$8,J339&lt;&gt;J340,SOCIETATS!$N$8),SOCIETATS!$N$9)</f>
        <v>#VALUE!</v>
      </c>
      <c r="G339" s="23" t="str" cm="1">
        <f t="array" ref="G339">_xlfn.IFNA(_xlfn.IFS(R339&lt;&gt;0,R339,S339&lt;&gt;0,S339,U339&lt;&gt;0,U339,V339&lt;&gt;0,V339),"FALTAN DATOS DE ESCENARIO")</f>
        <v>ZPC TE-20 - Manlleu - Roda de Ter - CIP</v>
      </c>
      <c r="H339" s="255" t="str">
        <f t="shared" si="29"/>
        <v>NO</v>
      </c>
      <c r="I339" s="255" t="s">
        <v>1545</v>
      </c>
      <c r="J339" s="93">
        <v>45172</v>
      </c>
      <c r="K339" s="118">
        <v>0.27083333333333331</v>
      </c>
      <c r="L339" s="93">
        <v>45172</v>
      </c>
      <c r="M339" s="104" t="s">
        <v>1420</v>
      </c>
      <c r="N339" s="28" t="s">
        <v>1421</v>
      </c>
      <c r="O339" s="17" t="s">
        <v>1422</v>
      </c>
      <c r="P339" s="17">
        <v>35</v>
      </c>
      <c r="Q339" s="17" t="s">
        <v>1080</v>
      </c>
      <c r="R339" s="17" t="s">
        <v>141</v>
      </c>
      <c r="W339" s="12" t="str">
        <f>_xlfn.IFNA(VLOOKUP(X339,Municipis!$A$2:$B$118,2,FALSE),"Pendent")</f>
        <v>Manlleu, Roda Ter, Gurb, Masies Roda, Masies Voltegrà, Torelló, S. V. Torelló, Oris, S.Q. Besora</v>
      </c>
      <c r="X339" s="12" t="str" cm="1">
        <f t="array" ref="X339">_xlfn.IFNA(_xlfn.IFS(R339&lt;&gt;0,R339,S339&lt;&gt;0,S339,U339&lt;&gt;0,U339,V339&lt;&gt;0,V339),"Pendent")</f>
        <v>ZPC TE-20 - Manlleu - Roda de Ter - CIP</v>
      </c>
    </row>
    <row r="340" spans="1:27" ht="15" customHeight="1" x14ac:dyDescent="0.3">
      <c r="A340" s="12">
        <v>420</v>
      </c>
      <c r="B340" s="12">
        <v>8</v>
      </c>
      <c r="C340" s="17" t="s">
        <v>505</v>
      </c>
      <c r="D340" s="17" t="s">
        <v>1416</v>
      </c>
      <c r="E340" s="12" t="e" cm="1" vm="1">
        <f t="array" ref="E340">_xlfn.IFNA(_xlfn.IFS(X340&lt;&gt;"Pendent",SOCIETATS!$N$8),SOCIETATS!$N$9)</f>
        <v>#VALUE!</v>
      </c>
      <c r="F340" s="26" t="e" cm="1" vm="1">
        <f t="array" ref="F340">_xlfn.IFNA(_xlfn.IFS(G340&lt;&gt;G341,SOCIETATS!$N$8,J340&lt;&gt;J341,SOCIETATS!$N$8),SOCIETATS!$N$9)</f>
        <v>#VALUE!</v>
      </c>
      <c r="G340" s="23" t="str" cm="1">
        <f t="array" ref="G340">_xlfn.IFNA(_xlfn.IFS(R340&lt;&gt;0,R340,S340&lt;&gt;0,S340,U340&lt;&gt;0,U340,V340&lt;&gt;0,V340),"FALTAN DATOS DE ESCENARIO")</f>
        <v>ZPC TE-20 - Manlleu - Roda de Ter - CIP</v>
      </c>
      <c r="H340" s="255" t="str">
        <f t="shared" si="29"/>
        <v>NO</v>
      </c>
      <c r="I340" s="255" t="s">
        <v>1545</v>
      </c>
      <c r="J340" s="93">
        <v>45193</v>
      </c>
      <c r="K340" s="118">
        <v>0.27083333333333331</v>
      </c>
      <c r="L340" s="93">
        <v>45193</v>
      </c>
      <c r="M340" s="104" t="s">
        <v>1420</v>
      </c>
      <c r="N340" s="28" t="s">
        <v>1421</v>
      </c>
      <c r="O340" s="17" t="s">
        <v>1422</v>
      </c>
      <c r="P340" s="17">
        <v>35</v>
      </c>
      <c r="Q340" s="17" t="s">
        <v>1080</v>
      </c>
      <c r="R340" s="17" t="s">
        <v>141</v>
      </c>
      <c r="W340" s="12" t="str">
        <f>_xlfn.IFNA(VLOOKUP(X340,Municipis!$A$2:$B$118,2,FALSE),"Pendent")</f>
        <v>Manlleu, Roda Ter, Gurb, Masies Roda, Masies Voltegrà, Torelló, S. V. Torelló, Oris, S.Q. Besora</v>
      </c>
      <c r="X340" s="12" t="str" cm="1">
        <f t="array" ref="X340">_xlfn.IFNA(_xlfn.IFS(R340&lt;&gt;0,R340,S340&lt;&gt;0,S340,U340&lt;&gt;0,U340,V340&lt;&gt;0,V340),"Pendent")</f>
        <v>ZPC TE-20 - Manlleu - Roda de Ter - CIP</v>
      </c>
    </row>
    <row r="341" spans="1:27" ht="15" customHeight="1" x14ac:dyDescent="0.3">
      <c r="A341" s="12">
        <v>452</v>
      </c>
      <c r="B341" s="12">
        <v>9</v>
      </c>
      <c r="C341" s="17" t="s">
        <v>505</v>
      </c>
      <c r="D341" s="17" t="s">
        <v>1416</v>
      </c>
      <c r="E341" s="12" t="e" cm="1" vm="1">
        <f t="array" ref="E341">_xlfn.IFNA(_xlfn.IFS(X341&lt;&gt;"Pendent",SOCIETATS!$N$8),SOCIETATS!$N$9)</f>
        <v>#VALUE!</v>
      </c>
      <c r="F341" s="26" t="e" cm="1" vm="1">
        <f t="array" ref="F341">_xlfn.IFNA(_xlfn.IFS(G341&lt;&gt;G342,SOCIETATS!$N$8,J341&lt;&gt;J342,SOCIETATS!$N$8),SOCIETATS!$N$9)</f>
        <v>#VALUE!</v>
      </c>
      <c r="G341" s="23" t="str" cm="1">
        <f t="array" ref="G341">_xlfn.IFNA(_xlfn.IFS(R341&lt;&gt;0,R341,S341&lt;&gt;0,S341,U341&lt;&gt;0,U341,V341&lt;&gt;0,V341),"FALTAN DATOS DE ESCENARIO")</f>
        <v>ZPC TE-20 - Manlleu - Roda de Ter - CIP</v>
      </c>
      <c r="H341" s="255" t="str">
        <f t="shared" si="29"/>
        <v>NO</v>
      </c>
      <c r="I341" s="255" t="s">
        <v>1545</v>
      </c>
      <c r="J341" s="93">
        <v>45206</v>
      </c>
      <c r="K341" s="118">
        <v>0.5625</v>
      </c>
      <c r="L341" s="93">
        <v>45206</v>
      </c>
      <c r="M341" s="104">
        <v>0.83333333333333337</v>
      </c>
      <c r="N341" s="28" t="s">
        <v>1421</v>
      </c>
      <c r="O341" s="17" t="s">
        <v>1422</v>
      </c>
      <c r="P341" s="17">
        <v>35</v>
      </c>
      <c r="Q341" s="17" t="s">
        <v>1080</v>
      </c>
      <c r="R341" s="17" t="s">
        <v>141</v>
      </c>
      <c r="W341" s="12" t="str">
        <f>_xlfn.IFNA(VLOOKUP(X341,Municipis!$A$2:$B$118,2,FALSE),"Pendent")</f>
        <v>Manlleu, Roda Ter, Gurb, Masies Roda, Masies Voltegrà, Torelló, S. V. Torelló, Oris, S.Q. Besora</v>
      </c>
      <c r="X341" s="12" t="str" cm="1">
        <f t="array" ref="X341">_xlfn.IFNA(_xlfn.IFS(R341&lt;&gt;0,R341,S341&lt;&gt;0,S341,U341&lt;&gt;0,U341,V341&lt;&gt;0,V341),"Pendent")</f>
        <v>ZPC TE-20 - Manlleu - Roda de Ter - CIP</v>
      </c>
    </row>
    <row r="342" spans="1:27" ht="15" customHeight="1" x14ac:dyDescent="0.3">
      <c r="A342" s="12">
        <v>507</v>
      </c>
      <c r="B342" s="12">
        <v>10</v>
      </c>
      <c r="C342" s="17" t="s">
        <v>505</v>
      </c>
      <c r="D342" s="17" t="s">
        <v>1416</v>
      </c>
      <c r="E342" s="12" t="e" cm="1" vm="1">
        <f t="array" ref="E342">_xlfn.IFNA(_xlfn.IFS(X342&lt;&gt;"Pendent",SOCIETATS!$N$8),SOCIETATS!$N$9)</f>
        <v>#VALUE!</v>
      </c>
      <c r="F342" s="26" t="e" cm="1" vm="1">
        <f t="array" ref="F342">_xlfn.IFNA(_xlfn.IFS(G342&lt;&gt;G343,SOCIETATS!$N$8,J342&lt;&gt;J343,SOCIETATS!$N$8),SOCIETATS!$N$9)</f>
        <v>#VALUE!</v>
      </c>
      <c r="G342" s="23" t="str" cm="1">
        <f t="array" ref="G342">_xlfn.IFNA(_xlfn.IFS(R342&lt;&gt;0,R342,S342&lt;&gt;0,S342,U342&lt;&gt;0,U342,V342&lt;&gt;0,V342),"FALTAN DATOS DE ESCENARIO")</f>
        <v>ZPC TE-20 - Manlleu - Roda de Ter - CIP</v>
      </c>
      <c r="H342" s="255" t="str">
        <f t="shared" si="29"/>
        <v>NO</v>
      </c>
      <c r="I342" s="255" t="s">
        <v>1545</v>
      </c>
      <c r="J342" s="93">
        <v>45228</v>
      </c>
      <c r="K342" s="118">
        <v>0.27083333333333331</v>
      </c>
      <c r="L342" s="93">
        <v>45228</v>
      </c>
      <c r="M342" s="104" t="s">
        <v>1420</v>
      </c>
      <c r="N342" s="28" t="s">
        <v>1421</v>
      </c>
      <c r="O342" s="17" t="s">
        <v>1422</v>
      </c>
      <c r="P342" s="17">
        <v>35</v>
      </c>
      <c r="Q342" s="17" t="s">
        <v>1080</v>
      </c>
      <c r="R342" s="17" t="s">
        <v>141</v>
      </c>
      <c r="W342" s="12" t="str">
        <f>_xlfn.IFNA(VLOOKUP(X342,Municipis!$A$2:$B$118,2,FALSE),"Pendent")</f>
        <v>Manlleu, Roda Ter, Gurb, Masies Roda, Masies Voltegrà, Torelló, S. V. Torelló, Oris, S.Q. Besora</v>
      </c>
      <c r="X342" s="12" t="str" cm="1">
        <f t="array" ref="X342">_xlfn.IFNA(_xlfn.IFS(R342&lt;&gt;0,R342,S342&lt;&gt;0,S342,U342&lt;&gt;0,U342,V342&lt;&gt;0,V342),"Pendent")</f>
        <v>ZPC TE-20 - Manlleu - Roda de Ter - CIP</v>
      </c>
    </row>
    <row r="343" spans="1:27" ht="15" customHeight="1" x14ac:dyDescent="0.3">
      <c r="A343" s="12">
        <v>31</v>
      </c>
      <c r="B343" s="12">
        <v>1</v>
      </c>
      <c r="C343" s="17" t="s">
        <v>432</v>
      </c>
      <c r="D343" s="49" t="s">
        <v>1064</v>
      </c>
      <c r="E343" s="12" t="e" cm="1" vm="1">
        <f t="array" ref="E343">_xlfn.IFNA(_xlfn.IFS(W343&lt;&gt;"Pendent",SOCIETATS!$N$8,X343&lt;&gt;"Pendent",SOCIETATS!$N$8),SOCIETATS!$N$9)</f>
        <v>#VALUE!</v>
      </c>
      <c r="F343" s="26" t="e" cm="1" vm="1">
        <f t="array" ref="F343">_xlfn.IFNA(_xlfn.IFS(G343&lt;&gt;G344,SOCIETATS!$N$8,J343&lt;&gt;J344,SOCIETATS!$N$8),SOCIETATS!$N$9)</f>
        <v>#VALUE!</v>
      </c>
      <c r="G343" s="23" t="str" cm="1">
        <f t="array" ref="G343">_xlfn.IFNA(_xlfn.IFS(R343&lt;&gt;0,R343,S343&lt;&gt;0,S343,U343&lt;&gt;0,U343,V343&lt;&gt;0,V343),"FALTAN DATOS DE ESCENARIO")</f>
        <v xml:space="preserve">ZPC SE-16 - Embassament de Sant Llorenç de Montgai - CIP </v>
      </c>
      <c r="H343" s="255" t="str">
        <f t="shared" si="29"/>
        <v>NO</v>
      </c>
      <c r="I343" s="255" t="s">
        <v>1545</v>
      </c>
      <c r="J343" s="21">
        <v>45031</v>
      </c>
      <c r="K343" s="104">
        <v>0.33333333333333298</v>
      </c>
      <c r="L343" s="21">
        <v>45031</v>
      </c>
      <c r="M343" s="104">
        <v>0.70833333333333404</v>
      </c>
      <c r="N343" s="17" t="s">
        <v>12</v>
      </c>
      <c r="O343" s="17" t="s">
        <v>8</v>
      </c>
      <c r="P343" s="17">
        <v>20</v>
      </c>
      <c r="Q343" s="17" t="s">
        <v>11</v>
      </c>
      <c r="R343" s="258" t="s">
        <v>123</v>
      </c>
      <c r="T343" s="17" t="s">
        <v>542</v>
      </c>
      <c r="W343" s="12" t="str">
        <f>_xlfn.IFNA(VLOOKUP(X343,Municipis!$A$2:$B$118,2,FALSE),"Pendent")</f>
        <v>Balaguer, Os de Balaguer</v>
      </c>
      <c r="X343" s="12" t="str" cm="1">
        <f t="array" ref="X343">_xlfn.IFNA(_xlfn.IFS(R343&lt;&gt;0,R343,S343&lt;&gt;0,S343,U343&lt;&gt;0,U343,V343&lt;&gt;0,V343),"Pendent")</f>
        <v xml:space="preserve">ZPC SE-16 - Embassament de Sant Llorenç de Montgai - CIP </v>
      </c>
      <c r="Y343" s="23" t="str" cm="1">
        <f t="array" ref="Y343">_xlfn.IFNA(_xlfn.IFS(R343&lt;&gt;0,R343,S343&lt;&gt;0,S343,U343&lt;&gt;0,U343,V343&lt;&gt;0,V343),"FALTAN DATOS DE ESCENARIO")</f>
        <v xml:space="preserve">ZPC SE-16 - Embassament de Sant Llorenç de Montgai - CIP </v>
      </c>
      <c r="Z343" s="92" t="str">
        <f t="shared" ref="Z343:Z355" si="30">IF(IFERROR(FIND("ZPC",X343)&gt;=1,0),"ZPC","ZLLSM")</f>
        <v>ZPC</v>
      </c>
      <c r="AA343" s="92" t="str">
        <f t="shared" ref="AA343:AA355" si="31">+IF(OR(U343="Festa Major",U343="Menors d'edat",U343="Federació",Z343="ZLLSM"),"Exempt","Taxa")</f>
        <v>Taxa</v>
      </c>
    </row>
    <row r="344" spans="1:27" ht="15" customHeight="1" x14ac:dyDescent="0.3">
      <c r="A344" s="12">
        <v>65</v>
      </c>
      <c r="B344" s="12">
        <v>2</v>
      </c>
      <c r="C344" s="17" t="s">
        <v>432</v>
      </c>
      <c r="D344" s="49" t="s">
        <v>1064</v>
      </c>
      <c r="E344" s="12" t="e" cm="1" vm="1">
        <f t="array" ref="E344">_xlfn.IFNA(_xlfn.IFS(W344&lt;&gt;"Pendent",SOCIETATS!$N$8,X344&lt;&gt;"Pendent",SOCIETATS!$N$8),SOCIETATS!$N$9)</f>
        <v>#VALUE!</v>
      </c>
      <c r="F344" s="26" t="e" cm="1" vm="1">
        <f t="array" ref="F344">_xlfn.IFNA(_xlfn.IFS(G344&lt;&gt;G345,SOCIETATS!$N$8,J344&lt;&gt;J345,SOCIETATS!$N$8),SOCIETATS!$N$9)</f>
        <v>#VALUE!</v>
      </c>
      <c r="G344" s="23" t="str" cm="1">
        <f t="array" ref="G344">_xlfn.IFNA(_xlfn.IFS(R344&lt;&gt;0,R344,S344&lt;&gt;0,S344,U344&lt;&gt;0,U344,V344&lt;&gt;0,V344),"FALTAN DATOS DE ESCENARIO")</f>
        <v xml:space="preserve">ZPC LL-22 - Monistrol de Montserrat - CIP </v>
      </c>
      <c r="H344" s="255" t="str">
        <f t="shared" si="29"/>
        <v>NO</v>
      </c>
      <c r="I344" s="255" t="s">
        <v>1545</v>
      </c>
      <c r="J344" s="21">
        <v>45046</v>
      </c>
      <c r="K344" s="104">
        <v>0.33333333333333298</v>
      </c>
      <c r="L344" s="21">
        <v>45046</v>
      </c>
      <c r="M344" s="104">
        <v>0.54166666666666696</v>
      </c>
      <c r="N344" s="17" t="s">
        <v>12</v>
      </c>
      <c r="O344" s="17" t="s">
        <v>8</v>
      </c>
      <c r="P344" s="17">
        <v>20</v>
      </c>
      <c r="Q344" s="17" t="s">
        <v>11</v>
      </c>
      <c r="R344" s="258" t="s">
        <v>97</v>
      </c>
      <c r="T344" s="17" t="s">
        <v>543</v>
      </c>
      <c r="W344" s="12" t="str">
        <f>_xlfn.IFNA(VLOOKUP(X344,Municipis!$A$2:$B$118,2,FALSE),"Pendent")</f>
        <v>Monistrol del Montserrat, Olesa de Montserrat, Esparreguera</v>
      </c>
      <c r="X344" s="12" t="str" cm="1">
        <f t="array" ref="X344">_xlfn.IFNA(_xlfn.IFS(R344&lt;&gt;0,R344,S344&lt;&gt;0,S344,U344&lt;&gt;0,U344,V344&lt;&gt;0,V344),"Pendent")</f>
        <v xml:space="preserve">ZPC LL-22 - Monistrol de Montserrat - CIP </v>
      </c>
      <c r="Y344" s="23" t="str" cm="1">
        <f t="array" ref="Y344">_xlfn.IFNA(_xlfn.IFS(R344&lt;&gt;0,R344,S344&lt;&gt;0,S344,U344&lt;&gt;0,U344,V344&lt;&gt;0,V344),"FALTAN DATOS DE ESCENARIO")</f>
        <v xml:space="preserve">ZPC LL-22 - Monistrol de Montserrat - CIP </v>
      </c>
      <c r="Z344" s="92" t="str">
        <f t="shared" si="30"/>
        <v>ZPC</v>
      </c>
      <c r="AA344" s="92" t="str">
        <f t="shared" si="31"/>
        <v>Taxa</v>
      </c>
    </row>
    <row r="345" spans="1:27" ht="15" customHeight="1" x14ac:dyDescent="0.3">
      <c r="A345" s="12">
        <v>98</v>
      </c>
      <c r="B345" s="12">
        <v>3</v>
      </c>
      <c r="C345" s="17" t="s">
        <v>432</v>
      </c>
      <c r="D345" s="49" t="s">
        <v>1064</v>
      </c>
      <c r="E345" s="12" t="e" cm="1" vm="1">
        <f t="array" ref="E345">_xlfn.IFNA(_xlfn.IFS(W345&lt;&gt;"Pendent",SOCIETATS!$N$8,X345&lt;&gt;"Pendent",SOCIETATS!$N$8),SOCIETATS!$N$9)</f>
        <v>#VALUE!</v>
      </c>
      <c r="F345" s="26" t="e" cm="1" vm="1">
        <f t="array" ref="F345">_xlfn.IFNA(_xlfn.IFS(G345&lt;&gt;G346,SOCIETATS!$N$8,J345&lt;&gt;J346,SOCIETATS!$N$8),SOCIETATS!$N$9)</f>
        <v>#VALUE!</v>
      </c>
      <c r="G345" s="23" t="str" cm="1">
        <f t="array" ref="G345">_xlfn.IFNA(_xlfn.IFS(R345&lt;&gt;0,R345,S345&lt;&gt;0,S345,U345&lt;&gt;0,U345,V345&lt;&gt;0,V345),"FALTAN DATOS DE ESCENARIO")</f>
        <v>ZPC SE-07 - Embassament d'Oliana - CIP</v>
      </c>
      <c r="H345" s="255" t="str">
        <f t="shared" si="29"/>
        <v>NO</v>
      </c>
      <c r="I345" s="255" t="s">
        <v>1545</v>
      </c>
      <c r="J345" s="21">
        <v>45059</v>
      </c>
      <c r="K345" s="104">
        <v>0.33333333333333298</v>
      </c>
      <c r="L345" s="21">
        <v>45059</v>
      </c>
      <c r="M345" s="104">
        <v>0.70833333333333404</v>
      </c>
      <c r="N345" s="17" t="s">
        <v>12</v>
      </c>
      <c r="O345" s="17" t="s">
        <v>8</v>
      </c>
      <c r="P345" s="17">
        <v>20</v>
      </c>
      <c r="Q345" s="17" t="s">
        <v>11</v>
      </c>
      <c r="R345" s="17" t="s">
        <v>117</v>
      </c>
      <c r="W345" s="12" t="str">
        <f>_xlfn.IFNA(VLOOKUP(X345,Municipis!$A$2:$B$118,2,FALSE),"Pendent")</f>
        <v>Coll de Nargó, Peramola, Oliana, Tiurana, Bassella, La Baronia de Rialb</v>
      </c>
      <c r="X345" s="12" t="str" cm="1">
        <f t="array" ref="X345">_xlfn.IFNA(_xlfn.IFS(R345&lt;&gt;0,R345,S345&lt;&gt;0,S345,U345&lt;&gt;0,U345,V345&lt;&gt;0,V345),"Pendent")</f>
        <v>ZPC SE-07 - Embassament d'Oliana - CIP</v>
      </c>
      <c r="Y345" s="23" t="str" cm="1">
        <f t="array" ref="Y345">_xlfn.IFNA(_xlfn.IFS(R345&lt;&gt;0,R345,S345&lt;&gt;0,S345,U345&lt;&gt;0,U345,V345&lt;&gt;0,V345),"FALTAN DATOS DE ESCENARIO")</f>
        <v>ZPC SE-07 - Embassament d'Oliana - CIP</v>
      </c>
      <c r="Z345" s="92" t="str">
        <f t="shared" si="30"/>
        <v>ZPC</v>
      </c>
      <c r="AA345" s="92" t="str">
        <f t="shared" si="31"/>
        <v>Taxa</v>
      </c>
    </row>
    <row r="346" spans="1:27" ht="15" customHeight="1" x14ac:dyDescent="0.3">
      <c r="A346" s="12">
        <v>135</v>
      </c>
      <c r="B346" s="12">
        <v>4</v>
      </c>
      <c r="C346" s="17" t="s">
        <v>432</v>
      </c>
      <c r="D346" s="49" t="s">
        <v>1064</v>
      </c>
      <c r="E346" s="12" t="e" cm="1" vm="1">
        <f t="array" ref="E346">_xlfn.IFNA(_xlfn.IFS(W346&lt;&gt;"Pendent",SOCIETATS!$N$8,X346&lt;&gt;"Pendent",SOCIETATS!$N$8),SOCIETATS!$N$9)</f>
        <v>#VALUE!</v>
      </c>
      <c r="F346" s="26" t="e" cm="1" vm="1">
        <f t="array" ref="F346">_xlfn.IFNA(_xlfn.IFS(G346&lt;&gt;G347,SOCIETATS!$N$8,J346&lt;&gt;J347,SOCIETATS!$N$8),SOCIETATS!$N$9)</f>
        <v>#VALUE!</v>
      </c>
      <c r="G346" s="23" t="str" cm="1">
        <f t="array" ref="G346">_xlfn.IFNA(_xlfn.IFS(R346&lt;&gt;0,R346,S346&lt;&gt;0,S346,U346&lt;&gt;0,U346,V346&lt;&gt;0,V346),"FALTAN DATOS DE ESCENARIO")</f>
        <v>Privades L1 - Llac de l'Agulla</v>
      </c>
      <c r="H346" s="255" t="str">
        <f t="shared" si="29"/>
        <v>NO</v>
      </c>
      <c r="I346" s="255" t="s">
        <v>1545</v>
      </c>
      <c r="J346" s="21">
        <v>45074</v>
      </c>
      <c r="K346" s="104">
        <v>0.33333333333333298</v>
      </c>
      <c r="L346" s="21">
        <v>45074</v>
      </c>
      <c r="M346" s="104">
        <v>0.54166666666666696</v>
      </c>
      <c r="N346" s="17" t="s">
        <v>12</v>
      </c>
      <c r="O346" s="17" t="s">
        <v>8</v>
      </c>
      <c r="P346" s="17">
        <v>20</v>
      </c>
      <c r="Q346" s="17" t="s">
        <v>11</v>
      </c>
      <c r="T346" s="17" t="s">
        <v>543</v>
      </c>
      <c r="V346" s="17" t="s">
        <v>31</v>
      </c>
      <c r="W346" s="12" t="str">
        <f>_xlfn.IFNA(VLOOKUP(X346,Municipis!$A$2:$B$118,2,FALSE),"Pendent")</f>
        <v>Manresa</v>
      </c>
      <c r="X346" s="12" t="str" cm="1">
        <f t="array" ref="X346">_xlfn.IFNA(_xlfn.IFS(R346&lt;&gt;0,R346,S346&lt;&gt;0,S346,U346&lt;&gt;0,U346,V346&lt;&gt;0,V346),"Pendent")</f>
        <v>Privades L1 - Llac de l'Agulla</v>
      </c>
      <c r="Y346" s="23" t="str" cm="1">
        <f t="array" ref="Y346">_xlfn.IFNA(_xlfn.IFS(R346&lt;&gt;0,R346,S346&lt;&gt;0,S346,U346&lt;&gt;0,U346,V346&lt;&gt;0,V346),"FALTAN DATOS DE ESCENARIO")</f>
        <v>Privades L1 - Llac de l'Agulla</v>
      </c>
      <c r="Z346" s="92" t="str">
        <f t="shared" si="30"/>
        <v>ZLLSM</v>
      </c>
      <c r="AA346" s="92" t="str">
        <f t="shared" si="31"/>
        <v>Exempt</v>
      </c>
    </row>
    <row r="347" spans="1:27" ht="15" customHeight="1" x14ac:dyDescent="0.3">
      <c r="A347" s="12">
        <v>193</v>
      </c>
      <c r="B347" s="12">
        <v>5</v>
      </c>
      <c r="C347" s="17" t="s">
        <v>432</v>
      </c>
      <c r="D347" s="49" t="s">
        <v>1064</v>
      </c>
      <c r="E347" s="12" t="e" cm="1" vm="1">
        <f t="array" ref="E347">_xlfn.IFNA(_xlfn.IFS(X347&lt;&gt;"Pendent",SOCIETATS!$N$8),SOCIETATS!$N$9)</f>
        <v>#VALUE!</v>
      </c>
      <c r="F347" s="26" t="e" cm="1" vm="1">
        <f t="array" ref="F347">_xlfn.IFNA(_xlfn.IFS(G347&lt;&gt;G348,SOCIETATS!$N$8,J347&lt;&gt;J348,SOCIETATS!$N$8),SOCIETATS!$N$9)</f>
        <v>#VALUE!</v>
      </c>
      <c r="G347" s="23" t="str" cm="1">
        <f t="array" ref="G347">_xlfn.IFNA(_xlfn.IFS(R347&lt;&gt;0,R347,S347&lt;&gt;0,S347,U347&lt;&gt;0,U347,V347&lt;&gt;0,V347),"FALTAN DATOS DE ESCENARIO")</f>
        <v>Privades L1 - Llac de l'Agulla</v>
      </c>
      <c r="H347" s="255" t="str">
        <f t="shared" si="29"/>
        <v>NO</v>
      </c>
      <c r="I347" s="255" t="s">
        <v>1545</v>
      </c>
      <c r="J347" s="21">
        <v>45095</v>
      </c>
      <c r="K347" s="104">
        <v>0.29166666666666669</v>
      </c>
      <c r="L347" s="21">
        <v>45095</v>
      </c>
      <c r="M347" s="104">
        <v>0.5</v>
      </c>
      <c r="N347" s="17" t="s">
        <v>12</v>
      </c>
      <c r="O347" s="17" t="s">
        <v>8</v>
      </c>
      <c r="P347" s="17">
        <v>20</v>
      </c>
      <c r="Q347" s="17" t="s">
        <v>11</v>
      </c>
      <c r="T347" s="17" t="s">
        <v>543</v>
      </c>
      <c r="V347" s="17" t="s">
        <v>31</v>
      </c>
      <c r="W347" s="12" t="str">
        <f>_xlfn.IFNA(VLOOKUP(X347,Municipis!$A$2:$B$118,2,FALSE),"Pendent")</f>
        <v>Manresa</v>
      </c>
      <c r="X347" s="12" t="str" cm="1">
        <f t="array" ref="X347">_xlfn.IFNA(_xlfn.IFS(R347&lt;&gt;0,R347,S347&lt;&gt;0,S347,U347&lt;&gt;0,U347,V347&lt;&gt;0,V347),"Pendent")</f>
        <v>Privades L1 - Llac de l'Agulla</v>
      </c>
      <c r="Y347" s="23" t="str" cm="1">
        <f t="array" ref="Y347">_xlfn.IFNA(_xlfn.IFS(R347&lt;&gt;0,R347,S347&lt;&gt;0,S347,U347&lt;&gt;0,U347,V347&lt;&gt;0,V347),"FALTAN DATOS DE ESCENARIO")</f>
        <v>Privades L1 - Llac de l'Agulla</v>
      </c>
      <c r="Z347" s="92" t="str">
        <f t="shared" si="30"/>
        <v>ZLLSM</v>
      </c>
      <c r="AA347" s="92" t="str">
        <f t="shared" si="31"/>
        <v>Exempt</v>
      </c>
    </row>
    <row r="348" spans="1:27" ht="15" customHeight="1" x14ac:dyDescent="0.3">
      <c r="A348" s="12">
        <v>368</v>
      </c>
      <c r="B348" s="12">
        <v>6</v>
      </c>
      <c r="C348" s="17" t="s">
        <v>432</v>
      </c>
      <c r="D348" s="49" t="s">
        <v>1064</v>
      </c>
      <c r="E348" s="12" t="e" cm="1" vm="1">
        <f t="array" ref="E348">_xlfn.IFNA(_xlfn.IFS(X348&lt;&gt;"Pendent",SOCIETATS!$N$8),SOCIETATS!$N$9)</f>
        <v>#VALUE!</v>
      </c>
      <c r="F348" s="26" t="e" cm="1" vm="1">
        <f t="array" ref="F348">_xlfn.IFNA(_xlfn.IFS(G348&lt;&gt;G349,SOCIETATS!$N$8,J348&lt;&gt;J349,SOCIETATS!$N$8),SOCIETATS!$N$9)</f>
        <v>#VALUE!</v>
      </c>
      <c r="G348" s="23" t="str" cm="1">
        <f t="array" ref="G348">_xlfn.IFNA(_xlfn.IFS(R348&lt;&gt;0,R348,S348&lt;&gt;0,S348,U348&lt;&gt;0,U348,V348&lt;&gt;0,V348),"FALTAN DATOS DE ESCENARIO")</f>
        <v>Privades L1 - Llac de l'Agulla</v>
      </c>
      <c r="H348" s="255" t="str">
        <f t="shared" si="29"/>
        <v>NO</v>
      </c>
      <c r="I348" s="255" t="s">
        <v>1545</v>
      </c>
      <c r="J348" s="21">
        <v>45179</v>
      </c>
      <c r="K348" s="104">
        <v>0.33333333333333298</v>
      </c>
      <c r="L348" s="21">
        <v>45179</v>
      </c>
      <c r="M348" s="104">
        <v>0.54166666666666696</v>
      </c>
      <c r="N348" s="17" t="s">
        <v>12</v>
      </c>
      <c r="O348" s="17" t="s">
        <v>16</v>
      </c>
      <c r="P348" s="17">
        <v>50</v>
      </c>
      <c r="Q348" s="17" t="s">
        <v>11</v>
      </c>
      <c r="T348" s="17" t="s">
        <v>542</v>
      </c>
      <c r="V348" s="17" t="s">
        <v>31</v>
      </c>
      <c r="W348" s="12" t="str">
        <f>_xlfn.IFNA(VLOOKUP(X348,Municipis!$A$2:$B$118,2,FALSE),"Pendent")</f>
        <v>Manresa</v>
      </c>
      <c r="X348" s="12" t="str" cm="1">
        <f t="array" ref="X348">_xlfn.IFNA(_xlfn.IFS(R348&lt;&gt;0,R348,S348&lt;&gt;0,S348,U348&lt;&gt;0,U348,V348&lt;&gt;0,V348),"Pendent")</f>
        <v>Privades L1 - Llac de l'Agulla</v>
      </c>
      <c r="Y348" s="23" t="str" cm="1">
        <f t="array" ref="Y348">_xlfn.IFNA(_xlfn.IFS(R348&lt;&gt;0,R348,S348&lt;&gt;0,S348,U348&lt;&gt;0,U348,V348&lt;&gt;0,V348),"FALTAN DATOS DE ESCENARIO")</f>
        <v>Privades L1 - Llac de l'Agulla</v>
      </c>
      <c r="Z348" s="92" t="str">
        <f t="shared" si="30"/>
        <v>ZLLSM</v>
      </c>
      <c r="AA348" s="92" t="str">
        <f t="shared" si="31"/>
        <v>Exempt</v>
      </c>
    </row>
    <row r="349" spans="1:27" ht="15" customHeight="1" x14ac:dyDescent="0.3">
      <c r="A349" s="12">
        <v>380</v>
      </c>
      <c r="B349" s="12">
        <v>7</v>
      </c>
      <c r="C349" s="17" t="s">
        <v>432</v>
      </c>
      <c r="D349" s="49" t="s">
        <v>1064</v>
      </c>
      <c r="E349" s="12" t="e" cm="1" vm="1">
        <f t="array" ref="E349">_xlfn.IFNA(_xlfn.IFS(X349&lt;&gt;"Pendent",SOCIETATS!$N$8),SOCIETATS!$N$9)</f>
        <v>#VALUE!</v>
      </c>
      <c r="F349" s="26" t="e" cm="1" vm="1">
        <f t="array" ref="F349">_xlfn.IFNA(_xlfn.IFS(G349&lt;&gt;G350,SOCIETATS!$N$8,J349&lt;&gt;J350,SOCIETATS!$N$8),SOCIETATS!$N$9)</f>
        <v>#VALUE!</v>
      </c>
      <c r="G349" s="23" t="str" cm="1">
        <f t="array" ref="G349">_xlfn.IFNA(_xlfn.IFS(R349&lt;&gt;0,R349,S349&lt;&gt;0,S349,U349&lt;&gt;0,U349,V349&lt;&gt;0,V349),"FALTAN DATOS DE ESCENARIO")</f>
        <v>Privades L1 - Llac de l'Agulla</v>
      </c>
      <c r="H349" s="255" t="str">
        <f t="shared" si="29"/>
        <v>NO</v>
      </c>
      <c r="I349" s="255" t="s">
        <v>1545</v>
      </c>
      <c r="J349" s="32">
        <v>45185</v>
      </c>
      <c r="K349" s="104">
        <v>0.375</v>
      </c>
      <c r="L349" s="32">
        <v>45185</v>
      </c>
      <c r="M349" s="104">
        <v>0.45833333333333298</v>
      </c>
      <c r="N349" s="17" t="s">
        <v>12</v>
      </c>
      <c r="O349" s="17" t="s">
        <v>15</v>
      </c>
      <c r="P349" s="17">
        <v>20</v>
      </c>
      <c r="Q349" s="17" t="s">
        <v>11</v>
      </c>
      <c r="T349" s="17" t="s">
        <v>543</v>
      </c>
      <c r="V349" s="17" t="s">
        <v>31</v>
      </c>
      <c r="W349" s="12" t="str">
        <f>_xlfn.IFNA(VLOOKUP(X349,Municipis!$A$2:$B$118,2,FALSE),"Pendent")</f>
        <v>Manresa</v>
      </c>
      <c r="X349" s="12" t="str" cm="1">
        <f t="array" ref="X349">_xlfn.IFNA(_xlfn.IFS(R349&lt;&gt;0,R349,S349&lt;&gt;0,S349,U349&lt;&gt;0,U349,V349&lt;&gt;0,V349),"Pendent")</f>
        <v>Privades L1 - Llac de l'Agulla</v>
      </c>
      <c r="Y349" s="23" t="str" cm="1">
        <f t="array" ref="Y349">_xlfn.IFNA(_xlfn.IFS(R349&lt;&gt;0,R349,S349&lt;&gt;0,S349,U349&lt;&gt;0,U349,V349&lt;&gt;0,V349),"FALTAN DATOS DE ESCENARIO")</f>
        <v>Privades L1 - Llac de l'Agulla</v>
      </c>
      <c r="Z349" s="92" t="str">
        <f t="shared" si="30"/>
        <v>ZLLSM</v>
      </c>
      <c r="AA349" s="92" t="str">
        <f t="shared" si="31"/>
        <v>Exempt</v>
      </c>
    </row>
    <row r="350" spans="1:27" ht="15" customHeight="1" x14ac:dyDescent="0.3">
      <c r="A350" s="12">
        <v>417</v>
      </c>
      <c r="B350" s="12">
        <v>8</v>
      </c>
      <c r="C350" s="17" t="s">
        <v>432</v>
      </c>
      <c r="D350" s="49" t="s">
        <v>1064</v>
      </c>
      <c r="E350" s="12" t="e" cm="1" vm="1">
        <f t="array" ref="E350">_xlfn.IFNA(_xlfn.IFS(X350&lt;&gt;"Pendent",SOCIETATS!$N$8),SOCIETATS!$N$9)</f>
        <v>#VALUE!</v>
      </c>
      <c r="F350" s="26" t="e" cm="1" vm="1">
        <f t="array" ref="F350">_xlfn.IFNA(_xlfn.IFS(G350&lt;&gt;G351,SOCIETATS!$N$8,J350&lt;&gt;J351,SOCIETATS!$N$8),SOCIETATS!$N$9)</f>
        <v>#VALUE!</v>
      </c>
      <c r="G350" s="23" t="str" cm="1">
        <f t="array" ref="G350">_xlfn.IFNA(_xlfn.IFS(R350&lt;&gt;0,R350,S350&lt;&gt;0,S350,U350&lt;&gt;0,U350,V350&lt;&gt;0,V350),"FALTAN DATOS DE ESCENARIO")</f>
        <v>ZPC SE-07 - Embassament d'Oliana - CIP</v>
      </c>
      <c r="H350" s="255" t="str">
        <f t="shared" si="29"/>
        <v>NO</v>
      </c>
      <c r="I350" s="255" t="s">
        <v>1545</v>
      </c>
      <c r="J350" s="21">
        <v>45193</v>
      </c>
      <c r="K350" s="104">
        <v>0.33333333333333298</v>
      </c>
      <c r="L350" s="21">
        <v>45193</v>
      </c>
      <c r="M350" s="104">
        <v>0.54166666666666696</v>
      </c>
      <c r="N350" s="17" t="s">
        <v>12</v>
      </c>
      <c r="O350" s="17" t="s">
        <v>8</v>
      </c>
      <c r="P350" s="17">
        <v>20</v>
      </c>
      <c r="Q350" s="17" t="s">
        <v>11</v>
      </c>
      <c r="R350" s="17" t="s">
        <v>117</v>
      </c>
      <c r="T350" s="17" t="s">
        <v>543</v>
      </c>
      <c r="W350" s="12" t="str">
        <f>_xlfn.IFNA(VLOOKUP(X350,Municipis!$A$2:$B$118,2,FALSE),"Pendent")</f>
        <v>Coll de Nargó, Peramola, Oliana, Tiurana, Bassella, La Baronia de Rialb</v>
      </c>
      <c r="X350" s="12" t="str" cm="1">
        <f t="array" ref="X350">_xlfn.IFNA(_xlfn.IFS(R350&lt;&gt;0,R350,S350&lt;&gt;0,S350,U350&lt;&gt;0,U350,V350&lt;&gt;0,V350),"Pendent")</f>
        <v>ZPC SE-07 - Embassament d'Oliana - CIP</v>
      </c>
      <c r="Y350" s="23" t="str" cm="1">
        <f t="array" ref="Y350">_xlfn.IFNA(_xlfn.IFS(R350&lt;&gt;0,R350,S350&lt;&gt;0,S350,U350&lt;&gt;0,U350,V350&lt;&gt;0,V350),"FALTAN DATOS DE ESCENARIO")</f>
        <v>ZPC SE-07 - Embassament d'Oliana - CIP</v>
      </c>
      <c r="Z350" s="92" t="str">
        <f t="shared" si="30"/>
        <v>ZPC</v>
      </c>
      <c r="AA350" s="92" t="str">
        <f t="shared" si="31"/>
        <v>Taxa</v>
      </c>
    </row>
    <row r="351" spans="1:27" ht="15" customHeight="1" x14ac:dyDescent="0.3">
      <c r="A351" s="12">
        <v>424</v>
      </c>
      <c r="B351" s="12">
        <v>9</v>
      </c>
      <c r="C351" s="17" t="s">
        <v>432</v>
      </c>
      <c r="D351" s="49" t="s">
        <v>1064</v>
      </c>
      <c r="E351" s="12" t="e" cm="1" vm="1">
        <f t="array" ref="E351">_xlfn.IFNA(_xlfn.IFS(X351&lt;&gt;"Pendent",SOCIETATS!$N$8),SOCIETATS!$N$9)</f>
        <v>#VALUE!</v>
      </c>
      <c r="F351" s="26" t="e" cm="1" vm="1">
        <f t="array" ref="F351">_xlfn.IFNA(_xlfn.IFS(G351&lt;&gt;G352,SOCIETATS!$N$8,J351&lt;&gt;J352,SOCIETATS!$N$8),SOCIETATS!$N$9)</f>
        <v>#VALUE!</v>
      </c>
      <c r="G351" s="23" t="str" cm="1">
        <f t="array" ref="G351">_xlfn.IFNA(_xlfn.IFS(R351&lt;&gt;0,R351,S351&lt;&gt;0,S351,U351&lt;&gt;0,U351,V351&lt;&gt;0,V351),"FALTAN DATOS DE ESCENARIO")</f>
        <v>Privades L1 - Llac de l'Agulla</v>
      </c>
      <c r="H351" s="255" t="s">
        <v>1545</v>
      </c>
      <c r="I351" s="255" t="s">
        <v>1562</v>
      </c>
      <c r="J351" s="32">
        <v>45199</v>
      </c>
      <c r="K351" s="104">
        <v>0.83333333333333404</v>
      </c>
      <c r="L351" s="32" t="s">
        <v>1081</v>
      </c>
      <c r="M351" s="104">
        <v>0.33333333333333298</v>
      </c>
      <c r="N351" s="17" t="s">
        <v>12</v>
      </c>
      <c r="O351" s="17" t="s">
        <v>10</v>
      </c>
      <c r="P351" s="17">
        <v>40</v>
      </c>
      <c r="Q351" s="17" t="s">
        <v>11</v>
      </c>
      <c r="V351" s="17" t="s">
        <v>31</v>
      </c>
      <c r="W351" s="12" t="str">
        <f>_xlfn.IFNA(VLOOKUP(X351,Municipis!$A$2:$B$118,2,FALSE),"Pendent")</f>
        <v>Manresa</v>
      </c>
      <c r="X351" s="12" t="str" cm="1">
        <f t="array" ref="X351">_xlfn.IFNA(_xlfn.IFS(R351&lt;&gt;0,R351,S351&lt;&gt;0,S351,U351&lt;&gt;0,U351,V351&lt;&gt;0,V351),"Pendent")</f>
        <v>Privades L1 - Llac de l'Agulla</v>
      </c>
      <c r="Y351" s="23" t="str" cm="1">
        <f t="array" ref="Y351">_xlfn.IFNA(_xlfn.IFS(R351&lt;&gt;0,R351,S351&lt;&gt;0,S351,U351&lt;&gt;0,U351,V351&lt;&gt;0,V351),"FALTAN DATOS DE ESCENARIO")</f>
        <v>Privades L1 - Llac de l'Agulla</v>
      </c>
      <c r="Z351" s="92" t="str">
        <f t="shared" si="30"/>
        <v>ZLLSM</v>
      </c>
      <c r="AA351" s="92" t="str">
        <f t="shared" si="31"/>
        <v>Exempt</v>
      </c>
    </row>
    <row r="352" spans="1:27" ht="15" customHeight="1" x14ac:dyDescent="0.3">
      <c r="A352" s="12">
        <v>451</v>
      </c>
      <c r="B352" s="12">
        <v>10</v>
      </c>
      <c r="C352" s="17" t="s">
        <v>432</v>
      </c>
      <c r="D352" s="49" t="s">
        <v>1064</v>
      </c>
      <c r="E352" s="12" t="e" cm="1" vm="1">
        <f t="array" ref="E352">_xlfn.IFNA(_xlfn.IFS(X352&lt;&gt;"Pendent",SOCIETATS!$N$8),SOCIETATS!$N$9)</f>
        <v>#VALUE!</v>
      </c>
      <c r="F352" s="26" t="e" cm="1" vm="1">
        <f t="array" ref="F352">_xlfn.IFNA(_xlfn.IFS(G352&lt;&gt;G353,SOCIETATS!$N$8,J352&lt;&gt;J353,SOCIETATS!$N$8),SOCIETATS!$N$9)</f>
        <v>#VALUE!</v>
      </c>
      <c r="G352" s="23" t="str" cm="1">
        <f t="array" ref="G352">_xlfn.IFNA(_xlfn.IFS(R352&lt;&gt;0,R352,S352&lt;&gt;0,S352,U352&lt;&gt;0,U352,V352&lt;&gt;0,V352),"FALTAN DATOS DE ESCENARIO")</f>
        <v xml:space="preserve">ZPC SE-16 - Embassament de Sant Llorenç de Montgai - CIP </v>
      </c>
      <c r="H352" s="255" t="str">
        <f t="shared" ref="H352:H362" si="32">IF(L352&gt;J352,"SI","NO")</f>
        <v>NO</v>
      </c>
      <c r="I352" s="255" t="s">
        <v>1545</v>
      </c>
      <c r="J352" s="21">
        <v>45206</v>
      </c>
      <c r="K352" s="104">
        <v>0.33333333333333298</v>
      </c>
      <c r="L352" s="21">
        <v>45206</v>
      </c>
      <c r="M352" s="104">
        <v>0.70833333333333404</v>
      </c>
      <c r="N352" s="17" t="s">
        <v>12</v>
      </c>
      <c r="O352" s="17" t="s">
        <v>8</v>
      </c>
      <c r="P352" s="17">
        <v>20</v>
      </c>
      <c r="Q352" s="17" t="s">
        <v>11</v>
      </c>
      <c r="R352" s="258" t="s">
        <v>123</v>
      </c>
      <c r="T352" s="17" t="s">
        <v>542</v>
      </c>
      <c r="W352" s="12" t="str">
        <f>_xlfn.IFNA(VLOOKUP(X352,Municipis!$A$2:$B$118,2,FALSE),"Pendent")</f>
        <v>Balaguer, Os de Balaguer</v>
      </c>
      <c r="X352" s="12" t="str" cm="1">
        <f t="array" ref="X352">_xlfn.IFNA(_xlfn.IFS(R352&lt;&gt;0,R352,S352&lt;&gt;0,S352,U352&lt;&gt;0,U352,V352&lt;&gt;0,V352),"Pendent")</f>
        <v xml:space="preserve">ZPC SE-16 - Embassament de Sant Llorenç de Montgai - CIP </v>
      </c>
      <c r="Y352" s="23" t="str" cm="1">
        <f t="array" ref="Y352">_xlfn.IFNA(_xlfn.IFS(R352&lt;&gt;0,R352,S352&lt;&gt;0,S352,U352&lt;&gt;0,U352,V352&lt;&gt;0,V352),"FALTAN DATOS DE ESCENARIO")</f>
        <v xml:space="preserve">ZPC SE-16 - Embassament de Sant Llorenç de Montgai - CIP </v>
      </c>
      <c r="Z352" s="92" t="str">
        <f t="shared" si="30"/>
        <v>ZPC</v>
      </c>
      <c r="AA352" s="92" t="str">
        <f t="shared" si="31"/>
        <v>Taxa</v>
      </c>
    </row>
    <row r="353" spans="1:27" ht="15" customHeight="1" x14ac:dyDescent="0.3">
      <c r="A353" s="12">
        <v>489</v>
      </c>
      <c r="B353" s="12">
        <v>11</v>
      </c>
      <c r="C353" s="17" t="s">
        <v>432</v>
      </c>
      <c r="D353" s="49" t="s">
        <v>1064</v>
      </c>
      <c r="E353" s="12" t="e" cm="1" vm="1">
        <f t="array" ref="E353">_xlfn.IFNA(_xlfn.IFS(X353&lt;&gt;"Pendent",SOCIETATS!$N$8),SOCIETATS!$N$9)</f>
        <v>#VALUE!</v>
      </c>
      <c r="F353" s="26" t="e" cm="1" vm="1">
        <f t="array" ref="F353">_xlfn.IFNA(_xlfn.IFS(G353&lt;&gt;G354,SOCIETATS!$N$8,J353&lt;&gt;J354,SOCIETATS!$N$8),SOCIETATS!$N$9)</f>
        <v>#VALUE!</v>
      </c>
      <c r="G353" s="23" t="str" cm="1">
        <f t="array" ref="G353">_xlfn.IFNA(_xlfn.IFS(R353&lt;&gt;0,R353,S353&lt;&gt;0,S353,U353&lt;&gt;0,U353,V353&lt;&gt;0,V353),"FALTAN DATOS DE ESCENARIO")</f>
        <v>Privades L1 - Llac de l'Agulla</v>
      </c>
      <c r="H353" s="255" t="str">
        <f t="shared" si="32"/>
        <v>NO</v>
      </c>
      <c r="I353" s="255" t="s">
        <v>1545</v>
      </c>
      <c r="J353" s="32">
        <v>45221</v>
      </c>
      <c r="K353" s="104">
        <v>0.33333333333333298</v>
      </c>
      <c r="L353" s="32">
        <v>45221</v>
      </c>
      <c r="M353" s="104">
        <v>0.54166666666666696</v>
      </c>
      <c r="N353" s="17" t="s">
        <v>12</v>
      </c>
      <c r="O353" s="17" t="s">
        <v>8</v>
      </c>
      <c r="P353" s="17">
        <v>20</v>
      </c>
      <c r="Q353" s="17" t="s">
        <v>11</v>
      </c>
      <c r="T353" s="17" t="s">
        <v>542</v>
      </c>
      <c r="V353" s="17" t="s">
        <v>31</v>
      </c>
      <c r="W353" s="12" t="str">
        <f>_xlfn.IFNA(VLOOKUP(X353,Municipis!$A$2:$B$118,2,FALSE),"Pendent")</f>
        <v>Manresa</v>
      </c>
      <c r="X353" s="12" t="str" cm="1">
        <f t="array" ref="X353">_xlfn.IFNA(_xlfn.IFS(R353&lt;&gt;0,R353,S353&lt;&gt;0,S353,U353&lt;&gt;0,U353,V353&lt;&gt;0,V353),"Pendent")</f>
        <v>Privades L1 - Llac de l'Agulla</v>
      </c>
      <c r="Y353" s="23" t="str" cm="1">
        <f t="array" ref="Y353">_xlfn.IFNA(_xlfn.IFS(R353&lt;&gt;0,R353,S353&lt;&gt;0,S353,U353&lt;&gt;0,U353,V353&lt;&gt;0,V353),"FALTAN DATOS DE ESCENARIO")</f>
        <v>Privades L1 - Llac de l'Agulla</v>
      </c>
      <c r="Z353" s="92" t="str">
        <f t="shared" si="30"/>
        <v>ZLLSM</v>
      </c>
      <c r="AA353" s="92" t="str">
        <f t="shared" si="31"/>
        <v>Exempt</v>
      </c>
    </row>
    <row r="354" spans="1:27" ht="15" customHeight="1" x14ac:dyDescent="0.3">
      <c r="A354" s="12">
        <v>513</v>
      </c>
      <c r="B354" s="12">
        <v>12</v>
      </c>
      <c r="C354" s="17" t="s">
        <v>432</v>
      </c>
      <c r="D354" s="49" t="s">
        <v>1064</v>
      </c>
      <c r="E354" s="12" t="e" cm="1" vm="1">
        <f t="array" ref="E354">_xlfn.IFNA(_xlfn.IFS(X354&lt;&gt;"Pendent",SOCIETATS!$N$8),SOCIETATS!$N$9)</f>
        <v>#VALUE!</v>
      </c>
      <c r="F354" s="26" t="e" cm="1" vm="1">
        <f t="array" ref="F354">_xlfn.IFNA(_xlfn.IFS(G354&lt;&gt;G355,SOCIETATS!$N$8,J354&lt;&gt;J355,SOCIETATS!$N$8),SOCIETATS!$N$9)</f>
        <v>#VALUE!</v>
      </c>
      <c r="G354" s="23" t="str" cm="1">
        <f t="array" ref="G354">_xlfn.IFNA(_xlfn.IFS(R354&lt;&gt;0,R354,S354&lt;&gt;0,S354,U354&lt;&gt;0,U354,V354&lt;&gt;0,V354),"FALTAN DATOS DE ESCENARIO")</f>
        <v>ZPC SE-22 - Lleida - CIP</v>
      </c>
      <c r="H354" s="255" t="str">
        <f t="shared" si="32"/>
        <v>NO</v>
      </c>
      <c r="I354" s="255" t="s">
        <v>1545</v>
      </c>
      <c r="J354" s="32">
        <v>45234</v>
      </c>
      <c r="K354" s="104">
        <v>0.33333333333333298</v>
      </c>
      <c r="L354" s="32">
        <v>45234</v>
      </c>
      <c r="M354" s="104">
        <v>0.70833333333333404</v>
      </c>
      <c r="N354" s="17" t="s">
        <v>12</v>
      </c>
      <c r="O354" s="17" t="s">
        <v>8</v>
      </c>
      <c r="P354" s="17">
        <v>20</v>
      </c>
      <c r="Q354" s="17" t="s">
        <v>11</v>
      </c>
      <c r="R354" s="17" t="s">
        <v>130</v>
      </c>
      <c r="T354" s="17" t="s">
        <v>543</v>
      </c>
      <c r="W354" s="12" t="str">
        <f>_xlfn.IFNA(VLOOKUP(X354,Municipis!$A$2:$B$118,2,FALSE),"Pendent")</f>
        <v>Ripoll, Campdevànol, Les Llosses, Santa Maria de Besora</v>
      </c>
      <c r="X354" s="12" t="str" cm="1">
        <f t="array" ref="X354">_xlfn.IFNA(_xlfn.IFS(R354&lt;&gt;0,R354,S354&lt;&gt;0,S354,U354&lt;&gt;0,U354,V354&lt;&gt;0,V354),"Pendent")</f>
        <v>ZPC SE-22 - Lleida - CIP</v>
      </c>
      <c r="Y354" s="23" t="str" cm="1">
        <f t="array" ref="Y354">_xlfn.IFNA(_xlfn.IFS(R354&lt;&gt;0,R354,S354&lt;&gt;0,S354,U354&lt;&gt;0,U354,V354&lt;&gt;0,V354),"FALTAN DATOS DE ESCENARIO")</f>
        <v>ZPC SE-22 - Lleida - CIP</v>
      </c>
      <c r="Z354" s="92" t="str">
        <f t="shared" si="30"/>
        <v>ZPC</v>
      </c>
      <c r="AA354" s="92" t="str">
        <f t="shared" si="31"/>
        <v>Taxa</v>
      </c>
    </row>
    <row r="355" spans="1:27" ht="15" customHeight="1" x14ac:dyDescent="0.3">
      <c r="A355" s="12">
        <v>535</v>
      </c>
      <c r="B355" s="12">
        <v>13</v>
      </c>
      <c r="C355" s="17" t="s">
        <v>432</v>
      </c>
      <c r="D355" s="49" t="s">
        <v>1064</v>
      </c>
      <c r="E355" s="12" t="e" cm="1" vm="1">
        <f t="array" ref="E355">_xlfn.IFNA(_xlfn.IFS(X355&lt;&gt;"Pendent",SOCIETATS!$N$8),SOCIETATS!$N$9)</f>
        <v>#VALUE!</v>
      </c>
      <c r="F355" s="26" t="e" cm="1" vm="1">
        <f t="array" ref="F355">_xlfn.IFNA(_xlfn.IFS(G355&lt;&gt;G356,SOCIETATS!$N$8,J355&lt;&gt;J356,SOCIETATS!$N$8),SOCIETATS!$N$9)</f>
        <v>#VALUE!</v>
      </c>
      <c r="G355" s="23" t="str" cm="1">
        <f t="array" ref="G355">_xlfn.IFNA(_xlfn.IFS(R355&lt;&gt;0,R355,S355&lt;&gt;0,S355,U355&lt;&gt;0,U355,V355&lt;&gt;0,V355),"FALTAN DATOS DE ESCENARIO")</f>
        <v>Privades L1 - Llac de l'Agulla</v>
      </c>
      <c r="H355" s="255" t="str">
        <f t="shared" si="32"/>
        <v>NO</v>
      </c>
      <c r="I355" s="255" t="s">
        <v>1545</v>
      </c>
      <c r="J355" s="32">
        <v>45249</v>
      </c>
      <c r="K355" s="104">
        <v>0.33333333333333298</v>
      </c>
      <c r="L355" s="32">
        <v>45249</v>
      </c>
      <c r="M355" s="104">
        <v>0.54166666666666696</v>
      </c>
      <c r="N355" s="17" t="s">
        <v>12</v>
      </c>
      <c r="O355" s="17" t="s">
        <v>8</v>
      </c>
      <c r="P355" s="17">
        <v>20</v>
      </c>
      <c r="Q355" s="17" t="s">
        <v>11</v>
      </c>
      <c r="T355" s="17" t="s">
        <v>542</v>
      </c>
      <c r="V355" s="17" t="s">
        <v>31</v>
      </c>
      <c r="W355" s="12" t="str">
        <f>_xlfn.IFNA(VLOOKUP(X355,Municipis!$A$2:$B$118,2,FALSE),"Pendent")</f>
        <v>Manresa</v>
      </c>
      <c r="X355" s="12" t="str" cm="1">
        <f t="array" ref="X355">_xlfn.IFNA(_xlfn.IFS(R355&lt;&gt;0,R355,S355&lt;&gt;0,S355,U355&lt;&gt;0,U355,V355&lt;&gt;0,V355),"Pendent")</f>
        <v>Privades L1 - Llac de l'Agulla</v>
      </c>
      <c r="Y355" s="23" t="str" cm="1">
        <f t="array" ref="Y355">_xlfn.IFNA(_xlfn.IFS(R355&lt;&gt;0,R355,S355&lt;&gt;0,S355,U355&lt;&gt;0,U355,V355&lt;&gt;0,V355),"FALTAN DATOS DE ESCENARIO")</f>
        <v>Privades L1 - Llac de l'Agulla</v>
      </c>
      <c r="Z355" s="92" t="str">
        <f t="shared" si="30"/>
        <v>ZLLSM</v>
      </c>
      <c r="AA355" s="92" t="str">
        <f t="shared" si="31"/>
        <v>Exempt</v>
      </c>
    </row>
    <row r="356" spans="1:27" ht="15" customHeight="1" x14ac:dyDescent="0.3">
      <c r="A356" s="12">
        <v>28</v>
      </c>
      <c r="B356" s="12">
        <v>1</v>
      </c>
      <c r="C356" s="17" t="s">
        <v>529</v>
      </c>
      <c r="D356" s="16" t="s">
        <v>1568</v>
      </c>
      <c r="E356" s="12" t="e" cm="1" vm="1">
        <f t="array" ref="E356">_xlfn.IFNA(_xlfn.IFS(X356&lt;&gt;"Pendent",SOCIETATS!$N$8),SOCIETATS!$N$9)</f>
        <v>#VALUE!</v>
      </c>
      <c r="F356" s="26" t="e" cm="1" vm="1">
        <f t="array" ref="F356">_xlfn.IFNA(_xlfn.IFS(G356&lt;&gt;G357,SOCIETATS!$N$8,J356&lt;&gt;J357,SOCIETATS!$N$8),SOCIETATS!$N$9)</f>
        <v>#VALUE!</v>
      </c>
      <c r="G356" s="23" t="str" cm="1">
        <f t="array" ref="G356">_xlfn.IFNA(_xlfn.IFS(R356&lt;&gt;0,R356,S356&lt;&gt;0,S356,U356&lt;&gt;0,U356,V356&lt;&gt;0,V356),"FALTAN DATOS DE ESCENARIO")</f>
        <v xml:space="preserve">ZPC LL-24 - Olesa i Esparreguera - CIP </v>
      </c>
      <c r="H356" s="255" t="str">
        <f t="shared" si="32"/>
        <v>NO</v>
      </c>
      <c r="I356" s="255" t="s">
        <v>1545</v>
      </c>
      <c r="J356" s="94">
        <v>45031</v>
      </c>
      <c r="K356" s="95">
        <v>0.375</v>
      </c>
      <c r="L356" s="94">
        <v>45031</v>
      </c>
      <c r="M356" s="95">
        <v>0.75</v>
      </c>
      <c r="N356" s="27" t="s">
        <v>12</v>
      </c>
      <c r="O356" s="27" t="s">
        <v>8</v>
      </c>
      <c r="P356" s="27">
        <v>20</v>
      </c>
      <c r="Q356" s="27" t="s">
        <v>11</v>
      </c>
      <c r="R356" s="27" t="s">
        <v>100</v>
      </c>
      <c r="W356" s="12" t="str">
        <f>_xlfn.IFNA(VLOOKUP(X356,Municipis!$A$2:$B$118,2,FALSE),"Pendent")</f>
        <v>Navàs. Pinós, Cardona</v>
      </c>
      <c r="X356" s="12" t="str" cm="1">
        <f t="array" ref="X356">_xlfn.IFNA(_xlfn.IFS(R356&lt;&gt;0,R356,S356&lt;&gt;0,S356,U356&lt;&gt;0,U356,V356&lt;&gt;0,V356),"Pendent")</f>
        <v xml:space="preserve">ZPC LL-24 - Olesa i Esparreguera - CIP </v>
      </c>
    </row>
    <row r="357" spans="1:27" ht="15" customHeight="1" x14ac:dyDescent="0.3">
      <c r="A357" s="12">
        <v>113</v>
      </c>
      <c r="B357" s="12">
        <v>2</v>
      </c>
      <c r="C357" s="17" t="s">
        <v>529</v>
      </c>
      <c r="D357" s="16" t="s">
        <v>1569</v>
      </c>
      <c r="E357" s="12" t="e" cm="1" vm="1">
        <f t="array" ref="E357">_xlfn.IFNA(_xlfn.IFS(X357&lt;&gt;"Pendent",SOCIETATS!$N$8),SOCIETATS!$N$9)</f>
        <v>#VALUE!</v>
      </c>
      <c r="F357" s="26" t="e" cm="1" vm="1">
        <f t="array" ref="F357">_xlfn.IFNA(_xlfn.IFS(G357&lt;&gt;G358,SOCIETATS!$N$8,J357&lt;&gt;J358,SOCIETATS!$N$8),SOCIETATS!$N$9)</f>
        <v>#VALUE!</v>
      </c>
      <c r="G357" s="23" t="str" cm="1">
        <f t="array" ref="G357">_xlfn.IFNA(_xlfn.IFS(R357&lt;&gt;0,R357,S357&lt;&gt;0,S357,U357&lt;&gt;0,U357,V357&lt;&gt;0,V357),"FALTAN DATOS DE ESCENARIO")</f>
        <v xml:space="preserve">ZPC LL-09 - El Pont de Vilomara i Rocafort - CIP </v>
      </c>
      <c r="H357" s="255" t="str">
        <f t="shared" si="32"/>
        <v>NO</v>
      </c>
      <c r="I357" s="255" t="s">
        <v>1545</v>
      </c>
      <c r="J357" s="94">
        <v>45066</v>
      </c>
      <c r="K357" s="95">
        <v>0.375</v>
      </c>
      <c r="L357" s="94">
        <v>45066</v>
      </c>
      <c r="M357" s="95">
        <v>0.75</v>
      </c>
      <c r="N357" s="27" t="s">
        <v>12</v>
      </c>
      <c r="O357" s="27" t="s">
        <v>8</v>
      </c>
      <c r="P357" s="27">
        <v>20</v>
      </c>
      <c r="Q357" s="27" t="s">
        <v>11</v>
      </c>
      <c r="R357" s="27" t="s">
        <v>85</v>
      </c>
      <c r="W357" s="12" t="str">
        <f>_xlfn.IFNA(VLOOKUP(X357,Municipis!$A$2:$B$118,2,FALSE),"Pendent")</f>
        <v>Castellgalí</v>
      </c>
      <c r="X357" s="12" t="str" cm="1">
        <f t="array" ref="X357">_xlfn.IFNA(_xlfn.IFS(R357&lt;&gt;0,R357,S357&lt;&gt;0,S357,U357&lt;&gt;0,U357,V357&lt;&gt;0,V357),"Pendent")</f>
        <v xml:space="preserve">ZPC LL-09 - El Pont de Vilomara i Rocafort - CIP </v>
      </c>
    </row>
    <row r="358" spans="1:27" ht="15" customHeight="1" x14ac:dyDescent="0.3">
      <c r="A358" s="12">
        <v>187</v>
      </c>
      <c r="B358" s="12">
        <v>3</v>
      </c>
      <c r="C358" s="17" t="s">
        <v>529</v>
      </c>
      <c r="D358" s="16" t="s">
        <v>1570</v>
      </c>
      <c r="E358" s="12" t="e" cm="1" vm="1">
        <f t="array" ref="E358">_xlfn.IFNA(_xlfn.IFS(X358&lt;&gt;"Pendent",SOCIETATS!$N$8),SOCIETATS!$N$9)</f>
        <v>#VALUE!</v>
      </c>
      <c r="F358" s="26" t="e" cm="1" vm="1">
        <f t="array" ref="F358">_xlfn.IFNA(_xlfn.IFS(G358&lt;&gt;G359,SOCIETATS!$N$8,J358&lt;&gt;J359,SOCIETATS!$N$8),SOCIETATS!$N$9)</f>
        <v>#VALUE!</v>
      </c>
      <c r="G358" s="23" t="str" cm="1">
        <f t="array" ref="G358">_xlfn.IFNA(_xlfn.IFS(R358&lt;&gt;0,R358,S358&lt;&gt;0,S358,U358&lt;&gt;0,U358,V358&lt;&gt;0,V358),"FALTAN DATOS DE ESCENARIO")</f>
        <v>Zona lliure-El Prat del Llobregat</v>
      </c>
      <c r="H358" s="255" t="str">
        <f t="shared" si="32"/>
        <v>NO</v>
      </c>
      <c r="I358" s="255" t="s">
        <v>1545</v>
      </c>
      <c r="J358" s="94">
        <v>45094</v>
      </c>
      <c r="K358" s="95">
        <v>0.375</v>
      </c>
      <c r="L358" s="94">
        <v>45094</v>
      </c>
      <c r="M358" s="95">
        <v>0.75</v>
      </c>
      <c r="N358" s="27" t="s">
        <v>12</v>
      </c>
      <c r="O358" s="27" t="s">
        <v>8</v>
      </c>
      <c r="P358" s="27">
        <v>20</v>
      </c>
      <c r="Q358" s="27" t="s">
        <v>11</v>
      </c>
      <c r="R358" s="27" t="s">
        <v>1575</v>
      </c>
      <c r="W358" s="12" t="str">
        <f>_xlfn.IFNA(VLOOKUP(X358,Municipis!$A$2:$B$118,2,FALSE),"Pendent")</f>
        <v>Pendent</v>
      </c>
      <c r="X358" s="12" t="str" cm="1">
        <f t="array" ref="X358">_xlfn.IFNA(_xlfn.IFS(R358&lt;&gt;0,R358,S358&lt;&gt;0,S358,U358&lt;&gt;0,U358,V358&lt;&gt;0,V358),"Pendent")</f>
        <v>Zona lliure-El Prat del Llobregat</v>
      </c>
    </row>
    <row r="359" spans="1:27" ht="15" customHeight="1" x14ac:dyDescent="0.3">
      <c r="A359" s="12">
        <v>263</v>
      </c>
      <c r="B359" s="12">
        <v>4</v>
      </c>
      <c r="C359" s="17" t="s">
        <v>529</v>
      </c>
      <c r="D359" s="16" t="s">
        <v>1571</v>
      </c>
      <c r="E359" s="12" t="e" cm="1" vm="1">
        <f t="array" ref="E359">_xlfn.IFNA(_xlfn.IFS(X359&lt;&gt;"Pendent",SOCIETATS!$N$8),SOCIETATS!$N$9)</f>
        <v>#VALUE!</v>
      </c>
      <c r="F359" s="26" t="e" cm="1" vm="1">
        <f t="array" ref="F359">_xlfn.IFNA(_xlfn.IFS(G359&lt;&gt;G360,SOCIETATS!$N$8,J359&lt;&gt;J360,SOCIETATS!$N$8),SOCIETATS!$N$9)</f>
        <v>#VALUE!</v>
      </c>
      <c r="G359" s="23" t="str" cm="1">
        <f t="array" ref="G359">_xlfn.IFNA(_xlfn.IFS(R359&lt;&gt;0,R359,S359&lt;&gt;0,S359,U359&lt;&gt;0,U359,V359&lt;&gt;0,V359),"FALTAN DATOS DE ESCENARIO")</f>
        <v>ZPC SE-07 - Embassament d'Oliana - CIP</v>
      </c>
      <c r="H359" s="255" t="str">
        <f t="shared" si="32"/>
        <v>NO</v>
      </c>
      <c r="I359" s="255" t="s">
        <v>1545</v>
      </c>
      <c r="J359" s="94">
        <v>45122</v>
      </c>
      <c r="K359" s="95">
        <v>0.375</v>
      </c>
      <c r="L359" s="94">
        <v>45122</v>
      </c>
      <c r="M359" s="95">
        <v>0.75</v>
      </c>
      <c r="N359" s="27" t="s">
        <v>12</v>
      </c>
      <c r="O359" s="27" t="s">
        <v>8</v>
      </c>
      <c r="P359" s="27">
        <v>20</v>
      </c>
      <c r="Q359" s="27" t="s">
        <v>11</v>
      </c>
      <c r="R359" s="27" t="s">
        <v>117</v>
      </c>
      <c r="W359" s="12" t="str">
        <f>_xlfn.IFNA(VLOOKUP(X359,Municipis!$A$2:$B$118,2,FALSE),"Pendent")</f>
        <v>Coll de Nargó, Peramola, Oliana, Tiurana, Bassella, La Baronia de Rialb</v>
      </c>
      <c r="X359" s="12" t="str" cm="1">
        <f t="array" ref="X359">_xlfn.IFNA(_xlfn.IFS(R359&lt;&gt;0,R359,S359&lt;&gt;0,S359,U359&lt;&gt;0,U359,V359&lt;&gt;0,V359),"Pendent")</f>
        <v>ZPC SE-07 - Embassament d'Oliana - CIP</v>
      </c>
    </row>
    <row r="360" spans="1:27" ht="15" customHeight="1" x14ac:dyDescent="0.3">
      <c r="A360" s="12">
        <v>361</v>
      </c>
      <c r="B360" s="12">
        <v>5</v>
      </c>
      <c r="C360" s="17" t="s">
        <v>529</v>
      </c>
      <c r="D360" s="16" t="s">
        <v>1572</v>
      </c>
      <c r="E360" s="12" t="e" cm="1" vm="1">
        <f t="array" ref="E360">_xlfn.IFNA(_xlfn.IFS(X360&lt;&gt;"Pendent",SOCIETATS!$N$8),SOCIETATS!$N$9)</f>
        <v>#VALUE!</v>
      </c>
      <c r="F360" s="26" t="e" cm="1" vm="1">
        <f t="array" ref="F360">_xlfn.IFNA(_xlfn.IFS(G360&lt;&gt;G361,SOCIETATS!$N$8,J360&lt;&gt;J361,SOCIETATS!$N$8),SOCIETATS!$N$9)</f>
        <v>#VALUE!</v>
      </c>
      <c r="G360" s="23" t="str" cm="1">
        <f t="array" ref="G360">_xlfn.IFNA(_xlfn.IFS(R360&lt;&gt;0,R360,S360&lt;&gt;0,S360,U360&lt;&gt;0,U360,V360&lt;&gt;0,V360),"FALTAN DATOS DE ESCENARIO")</f>
        <v xml:space="preserve">ZPC FU-03 - Serinyà - Vilert - CIP </v>
      </c>
      <c r="H360" s="255" t="str">
        <f t="shared" si="32"/>
        <v>NO</v>
      </c>
      <c r="I360" s="255" t="s">
        <v>1545</v>
      </c>
      <c r="J360" s="94">
        <v>45178</v>
      </c>
      <c r="K360" s="95">
        <v>0.375</v>
      </c>
      <c r="L360" s="94">
        <v>45178</v>
      </c>
      <c r="M360" s="95">
        <v>0.75</v>
      </c>
      <c r="N360" s="27" t="s">
        <v>12</v>
      </c>
      <c r="O360" s="27" t="s">
        <v>8</v>
      </c>
      <c r="P360" s="27">
        <v>20</v>
      </c>
      <c r="Q360" s="27" t="s">
        <v>11</v>
      </c>
      <c r="R360" s="27" t="s">
        <v>76</v>
      </c>
      <c r="W360" s="12" t="str">
        <f>_xlfn.IFNA(VLOOKUP(X360,Municipis!$A$2:$B$118,2,FALSE),"Pendent")</f>
        <v>Olot</v>
      </c>
      <c r="X360" s="12" t="str" cm="1">
        <f t="array" ref="X360">_xlfn.IFNA(_xlfn.IFS(R360&lt;&gt;0,R360,S360&lt;&gt;0,S360,U360&lt;&gt;0,U360,V360&lt;&gt;0,V360),"Pendent")</f>
        <v xml:space="preserve">ZPC FU-03 - Serinyà - Vilert - CIP </v>
      </c>
    </row>
    <row r="361" spans="1:27" ht="15" customHeight="1" x14ac:dyDescent="0.3">
      <c r="A361" s="12">
        <v>443</v>
      </c>
      <c r="B361" s="12">
        <v>6</v>
      </c>
      <c r="C361" s="17" t="s">
        <v>529</v>
      </c>
      <c r="D361" s="16" t="s">
        <v>1573</v>
      </c>
      <c r="E361" s="12" t="e" cm="1" vm="1">
        <f t="array" ref="E361">_xlfn.IFNA(_xlfn.IFS(X361&lt;&gt;"Pendent",SOCIETATS!$N$8),SOCIETATS!$N$9)</f>
        <v>#VALUE!</v>
      </c>
      <c r="F361" s="26" t="e" cm="1" vm="1">
        <f t="array" ref="F361">_xlfn.IFNA(_xlfn.IFS(G361&lt;&gt;G362,SOCIETATS!$N$8,J361&lt;&gt;J362,SOCIETATS!$N$8),SOCIETATS!$N$9)</f>
        <v>#VALUE!</v>
      </c>
      <c r="G361" s="23" t="str" cm="1">
        <f t="array" ref="G361">_xlfn.IFNA(_xlfn.IFS(R361&lt;&gt;0,R361,S361&lt;&gt;0,S361,U361&lt;&gt;0,U361,V361&lt;&gt;0,V361),"FALTAN DATOS DE ESCENARIO")</f>
        <v>Escenari de Foix</v>
      </c>
      <c r="H361" s="255" t="str">
        <f t="shared" si="32"/>
        <v>NO</v>
      </c>
      <c r="I361" s="255" t="s">
        <v>1545</v>
      </c>
      <c r="J361" s="94">
        <v>45206</v>
      </c>
      <c r="K361" s="95">
        <v>0.375</v>
      </c>
      <c r="L361" s="94">
        <v>45206</v>
      </c>
      <c r="M361" s="95">
        <v>0.75</v>
      </c>
      <c r="N361" s="27" t="s">
        <v>12</v>
      </c>
      <c r="O361" s="27" t="s">
        <v>10</v>
      </c>
      <c r="P361" s="27">
        <v>20</v>
      </c>
      <c r="Q361" s="27" t="s">
        <v>11</v>
      </c>
      <c r="R361" s="27" t="s">
        <v>29</v>
      </c>
      <c r="W361" s="12" t="str">
        <f>_xlfn.IFNA(VLOOKUP(X361,Municipis!$A$2:$B$118,2,FALSE),"Pendent")</f>
        <v>Castellet i la Gornal</v>
      </c>
      <c r="X361" s="12" t="str" cm="1">
        <f t="array" ref="X361">_xlfn.IFNA(_xlfn.IFS(R361&lt;&gt;0,R361,S361&lt;&gt;0,S361,U361&lt;&gt;0,U361,V361&lt;&gt;0,V361),"Pendent")</f>
        <v>Escenari de Foix</v>
      </c>
    </row>
    <row r="362" spans="1:27" ht="15" customHeight="1" x14ac:dyDescent="0.3">
      <c r="A362" s="12">
        <v>510</v>
      </c>
      <c r="B362" s="12">
        <v>7</v>
      </c>
      <c r="C362" s="17" t="s">
        <v>529</v>
      </c>
      <c r="D362" s="16" t="s">
        <v>1574</v>
      </c>
      <c r="E362" s="12" t="e" cm="1" vm="1">
        <f t="array" ref="E362">_xlfn.IFNA(_xlfn.IFS(X362&lt;&gt;"Pendent",SOCIETATS!$N$8),SOCIETATS!$N$9)</f>
        <v>#VALUE!</v>
      </c>
      <c r="F362" s="26" t="e" cm="1" vm="1">
        <f t="array" ref="F362">_xlfn.IFNA(_xlfn.IFS(G362&lt;&gt;G363,SOCIETATS!$N$8,J362&lt;&gt;J363,SOCIETATS!$N$8),SOCIETATS!$N$9)</f>
        <v>#VALUE!</v>
      </c>
      <c r="G362" s="23" t="str" cm="1">
        <f t="array" ref="G362">_xlfn.IFNA(_xlfn.IFS(R362&lt;&gt;0,R362,S362&lt;&gt;0,S362,U362&lt;&gt;0,U362,V362&lt;&gt;0,V362),"FALTAN DATOS DE ESCENARIO")</f>
        <v>Zona lliure-El Prat del Llobregat</v>
      </c>
      <c r="H362" s="255" t="str">
        <f t="shared" si="32"/>
        <v>NO</v>
      </c>
      <c r="I362" s="255" t="s">
        <v>1545</v>
      </c>
      <c r="J362" s="94">
        <v>45234</v>
      </c>
      <c r="K362" s="95">
        <v>0.375</v>
      </c>
      <c r="L362" s="94">
        <v>45234</v>
      </c>
      <c r="M362" s="95">
        <v>0.75</v>
      </c>
      <c r="N362" s="27" t="s">
        <v>12</v>
      </c>
      <c r="O362" s="27" t="s">
        <v>10</v>
      </c>
      <c r="P362" s="27">
        <v>20</v>
      </c>
      <c r="Q362" s="27" t="s">
        <v>11</v>
      </c>
      <c r="R362" s="27" t="s">
        <v>1575</v>
      </c>
      <c r="W362" s="12" t="str">
        <f>_xlfn.IFNA(VLOOKUP(X362,Municipis!$A$2:$B$118,2,FALSE),"Pendent")</f>
        <v>Pendent</v>
      </c>
      <c r="X362" s="12" t="str" cm="1">
        <f t="array" ref="X362">_xlfn.IFNA(_xlfn.IFS(R362&lt;&gt;0,R362,S362&lt;&gt;0,S362,U362&lt;&gt;0,U362,V362&lt;&gt;0,V362),"Pendent")</f>
        <v>Zona lliure-El Prat del Llobregat</v>
      </c>
    </row>
    <row r="363" spans="1:27" s="353" customFormat="1" ht="14.25" customHeight="1" x14ac:dyDescent="0.3">
      <c r="A363" s="352">
        <v>16</v>
      </c>
      <c r="B363" s="352"/>
      <c r="C363" s="353" t="s">
        <v>508</v>
      </c>
      <c r="D363" s="354" t="s">
        <v>1554</v>
      </c>
      <c r="E363" s="352" t="e" cm="1" vm="1">
        <f t="array" ref="E363">_xlfn.IFNA(_xlfn.IFS(X363&lt;&gt;"Pendent",SOCIETATS!$N$8),SOCIETATS!$N$9)</f>
        <v>#VALUE!</v>
      </c>
      <c r="F363" s="355" t="e" cm="1" vm="1">
        <f t="array" ref="F363">_xlfn.IFNA(_xlfn.IFS(G363&lt;&gt;G364,SOCIETATS!$N$8,J363&lt;&gt;J364,SOCIETATS!$N$8),SOCIETATS!$N$9)</f>
        <v>#VALUE!</v>
      </c>
      <c r="G363" s="356" t="str" cm="1">
        <f t="array" ref="G363">_xlfn.IFNA(_xlfn.IFS(R363&lt;&gt;0,R363,S363&lt;&gt;0,S363,U363&lt;&gt;0,U363,V363&lt;&gt;0,V363),"FALTAN DATOS DE ESCENARIO")</f>
        <v xml:space="preserve">ZPC LL-24 - Olesa i Esparreguera - CIP </v>
      </c>
      <c r="H363" s="357" t="s">
        <v>1545</v>
      </c>
      <c r="I363" s="357" t="s">
        <v>1545</v>
      </c>
      <c r="J363" s="358">
        <v>45024</v>
      </c>
      <c r="K363" s="359">
        <v>0.33333333333333298</v>
      </c>
      <c r="L363" s="358">
        <v>45024</v>
      </c>
      <c r="M363" s="359">
        <v>0.54166666666666696</v>
      </c>
      <c r="N363" s="360" t="s">
        <v>12</v>
      </c>
      <c r="O363" s="360" t="s">
        <v>8</v>
      </c>
      <c r="P363" s="360">
        <v>12</v>
      </c>
      <c r="Q363" s="360" t="s">
        <v>11</v>
      </c>
      <c r="R363" s="360" t="s">
        <v>100</v>
      </c>
      <c r="W363" s="352" t="str">
        <f>_xlfn.IFNA(VLOOKUP(X363,Municipis!$A$2:$B$118,2,FALSE),"Pendent")</f>
        <v>Navàs. Pinós, Cardona</v>
      </c>
      <c r="X363" s="352" t="str" cm="1">
        <f t="array" ref="X363">_xlfn.IFNA(_xlfn.IFS(R363&lt;&gt;0,R363,S363&lt;&gt;0,S363,U363&lt;&gt;0,U363,V363&lt;&gt;0,V363),"Pendent")</f>
        <v xml:space="preserve">ZPC LL-24 - Olesa i Esparreguera - CIP </v>
      </c>
      <c r="Y363" s="356" t="str" cm="1">
        <f t="array" ref="Y363">_xlfn.IFNA(_xlfn.IFS(R363&lt;&gt;0,R363,S363&lt;&gt;0,S363,U363&lt;&gt;0,U363,V363&lt;&gt;0,V363),"FALTAN DATOS DE ESCENARIO")</f>
        <v xml:space="preserve">ZPC LL-24 - Olesa i Esparreguera - CIP </v>
      </c>
      <c r="Z363" s="361" t="str">
        <f t="shared" ref="Z363:Z402" si="33">IF(IFERROR(FIND("ZPC",X363)&gt;=1,0),"ZPC","ZLLSM")</f>
        <v>ZPC</v>
      </c>
      <c r="AA363" s="361" t="str">
        <f t="shared" ref="AA363:AA402" si="34">+IF(OR(U363="Festa Major",U363="Menors d'edat",U363="Federació",Z363="ZLLSM"),"Exempt","Taxa")</f>
        <v>Taxa</v>
      </c>
    </row>
    <row r="364" spans="1:27" s="353" customFormat="1" ht="15" customHeight="1" x14ac:dyDescent="0.3">
      <c r="A364" s="352">
        <v>38</v>
      </c>
      <c r="B364" s="352"/>
      <c r="C364" s="353" t="s">
        <v>508</v>
      </c>
      <c r="D364" s="354" t="s">
        <v>1554</v>
      </c>
      <c r="E364" s="352" t="e" cm="1" vm="1">
        <f t="array" ref="E364">_xlfn.IFNA(_xlfn.IFS(X364&lt;&gt;"Pendent",SOCIETATS!$N$8),SOCIETATS!$N$9)</f>
        <v>#VALUE!</v>
      </c>
      <c r="F364" s="355" t="e" cm="1" vm="1">
        <f t="array" ref="F364">_xlfn.IFNA(_xlfn.IFS(G364&lt;&gt;G365,SOCIETATS!$N$8,J364&lt;&gt;J365,SOCIETATS!$N$8),SOCIETATS!$N$9)</f>
        <v>#VALUE!</v>
      </c>
      <c r="G364" s="356" t="str" cm="1">
        <f t="array" ref="G364">_xlfn.IFNA(_xlfn.IFS(R364&lt;&gt;0,R364,S364&lt;&gt;0,S364,U364&lt;&gt;0,U364,V364&lt;&gt;0,V364),"FALTAN DATOS DE ESCENARIO")</f>
        <v xml:space="preserve">ZPC LL-24 - Olesa i Esparreguera - CIP </v>
      </c>
      <c r="H364" s="357" t="str">
        <f>IF(L364&gt;J364,"SI","NO")</f>
        <v>NO</v>
      </c>
      <c r="I364" s="357" t="s">
        <v>1545</v>
      </c>
      <c r="J364" s="358">
        <v>45032</v>
      </c>
      <c r="K364" s="359">
        <v>0.33333333333333298</v>
      </c>
      <c r="L364" s="358">
        <v>45032</v>
      </c>
      <c r="M364" s="359">
        <v>0.54166666666666696</v>
      </c>
      <c r="N364" s="360" t="s">
        <v>12</v>
      </c>
      <c r="O364" s="360" t="s">
        <v>8</v>
      </c>
      <c r="P364" s="360">
        <v>12</v>
      </c>
      <c r="Q364" s="360" t="s">
        <v>11</v>
      </c>
      <c r="R364" s="360" t="s">
        <v>100</v>
      </c>
      <c r="W364" s="352" t="str">
        <f>_xlfn.IFNA(VLOOKUP(X364,Municipis!$A$2:$B$118,2,FALSE),"Pendent")</f>
        <v>Navàs. Pinós, Cardona</v>
      </c>
      <c r="X364" s="352" t="str" cm="1">
        <f t="array" ref="X364">_xlfn.IFNA(_xlfn.IFS(R364&lt;&gt;0,R364,S364&lt;&gt;0,S364,U364&lt;&gt;0,U364,V364&lt;&gt;0,V364),"Pendent")</f>
        <v xml:space="preserve">ZPC LL-24 - Olesa i Esparreguera - CIP </v>
      </c>
      <c r="Y364" s="356" t="str" cm="1">
        <f t="array" ref="Y364">_xlfn.IFNA(_xlfn.IFS(R364&lt;&gt;0,R364,S364&lt;&gt;0,S364,U364&lt;&gt;0,U364,V364&lt;&gt;0,V364),"FALTAN DATOS DE ESCENARIO")</f>
        <v xml:space="preserve">ZPC LL-24 - Olesa i Esparreguera - CIP </v>
      </c>
      <c r="Z364" s="361" t="str">
        <f t="shared" si="33"/>
        <v>ZPC</v>
      </c>
      <c r="AA364" s="361" t="str">
        <f t="shared" si="34"/>
        <v>Taxa</v>
      </c>
    </row>
    <row r="365" spans="1:27" ht="15" customHeight="1" x14ac:dyDescent="0.3">
      <c r="A365" s="12">
        <v>49</v>
      </c>
      <c r="B365" s="12">
        <v>1</v>
      </c>
      <c r="C365" s="17" t="s">
        <v>508</v>
      </c>
      <c r="D365" s="16" t="s">
        <v>1554</v>
      </c>
      <c r="E365" s="12" t="e" cm="1" vm="1">
        <f t="array" ref="E365">_xlfn.IFNA(_xlfn.IFS(X365&lt;&gt;"Pendent",SOCIETATS!$N$8),SOCIETATS!$N$9)</f>
        <v>#VALUE!</v>
      </c>
      <c r="F365" s="26" t="e" cm="1" vm="1">
        <f t="array" ref="F365">_xlfn.IFNA(_xlfn.IFS(G365&lt;&gt;G366,SOCIETATS!$N$8,J365&lt;&gt;J366,SOCIETATS!$N$8),SOCIETATS!$N$9)</f>
        <v>#VALUE!</v>
      </c>
      <c r="G365" s="23" t="str" cm="1">
        <f t="array" ref="G365">_xlfn.IFNA(_xlfn.IFS(R365&lt;&gt;0,R365,S365&lt;&gt;0,S365,U365&lt;&gt;0,U365,V365&lt;&gt;0,V365),"FALTAN DATOS DE ESCENARIO")</f>
        <v xml:space="preserve">ZPC LL-24 - Olesa i Esparreguera - CIP </v>
      </c>
      <c r="H365" s="255" t="s">
        <v>1545</v>
      </c>
      <c r="I365" s="255" t="s">
        <v>1545</v>
      </c>
      <c r="J365" s="94">
        <v>45038</v>
      </c>
      <c r="K365" s="95">
        <v>0.625</v>
      </c>
      <c r="L365" s="94">
        <v>45038</v>
      </c>
      <c r="M365" s="95">
        <v>0.83333333333333404</v>
      </c>
      <c r="N365" s="27" t="s">
        <v>12</v>
      </c>
      <c r="O365" s="27" t="s">
        <v>8</v>
      </c>
      <c r="P365" s="27">
        <v>12</v>
      </c>
      <c r="Q365" s="27" t="s">
        <v>11</v>
      </c>
      <c r="R365" s="27" t="s">
        <v>100</v>
      </c>
      <c r="W365" s="12" t="str">
        <f>_xlfn.IFNA(VLOOKUP(X365,Municipis!$A$2:$B$118,2,FALSE),"Pendent")</f>
        <v>Navàs. Pinós, Cardona</v>
      </c>
      <c r="X365" s="12" t="str" cm="1">
        <f t="array" ref="X365">_xlfn.IFNA(_xlfn.IFS(R365&lt;&gt;0,R365,S365&lt;&gt;0,S365,U365&lt;&gt;0,U365,V365&lt;&gt;0,V365),"Pendent")</f>
        <v xml:space="preserve">ZPC LL-24 - Olesa i Esparreguera - CIP </v>
      </c>
      <c r="Y365" s="23" t="str" cm="1">
        <f t="array" ref="Y365">_xlfn.IFNA(_xlfn.IFS(R365&lt;&gt;0,R365,S365&lt;&gt;0,S365,U365&lt;&gt;0,U365,V365&lt;&gt;0,V365),"FALTAN DATOS DE ESCENARIO")</f>
        <v xml:space="preserve">ZPC LL-24 - Olesa i Esparreguera - CIP </v>
      </c>
      <c r="Z365" s="92" t="str">
        <f t="shared" si="33"/>
        <v>ZPC</v>
      </c>
      <c r="AA365" s="92" t="str">
        <f t="shared" si="34"/>
        <v>Taxa</v>
      </c>
    </row>
    <row r="366" spans="1:27" s="353" customFormat="1" ht="15" customHeight="1" x14ac:dyDescent="0.3">
      <c r="A366" s="352">
        <v>53</v>
      </c>
      <c r="B366" s="352"/>
      <c r="C366" s="353" t="s">
        <v>508</v>
      </c>
      <c r="D366" s="354" t="s">
        <v>1554</v>
      </c>
      <c r="E366" s="352" t="e" cm="1" vm="1">
        <f t="array" ref="E366">_xlfn.IFNA(_xlfn.IFS(X366&lt;&gt;"Pendent",SOCIETATS!$N$8),SOCIETATS!$N$9)</f>
        <v>#VALUE!</v>
      </c>
      <c r="F366" s="355" t="e" cm="1" vm="1">
        <f t="array" ref="F366">_xlfn.IFNA(_xlfn.IFS(G366&lt;&gt;G367,SOCIETATS!$N$8,J366&lt;&gt;J367,SOCIETATS!$N$8),SOCIETATS!$N$9)</f>
        <v>#VALUE!</v>
      </c>
      <c r="G366" s="356" t="str" cm="1">
        <f t="array" ref="G366">_xlfn.IFNA(_xlfn.IFS(R366&lt;&gt;0,R366,S366&lt;&gt;0,S366,U366&lt;&gt;0,U366,V366&lt;&gt;0,V366),"FALTAN DATOS DE ESCENARIO")</f>
        <v xml:space="preserve">ZPC LL-24 - Olesa i Esparreguera - CIP </v>
      </c>
      <c r="H366" s="357" t="s">
        <v>1545</v>
      </c>
      <c r="I366" s="357" t="s">
        <v>1545</v>
      </c>
      <c r="J366" s="358">
        <v>45039</v>
      </c>
      <c r="K366" s="359">
        <v>0.33333333333333298</v>
      </c>
      <c r="L366" s="358">
        <v>45039</v>
      </c>
      <c r="M366" s="359">
        <v>0.54166666666666696</v>
      </c>
      <c r="N366" s="360" t="s">
        <v>12</v>
      </c>
      <c r="O366" s="360" t="s">
        <v>8</v>
      </c>
      <c r="P366" s="360">
        <v>12</v>
      </c>
      <c r="Q366" s="360" t="s">
        <v>11</v>
      </c>
      <c r="R366" s="360" t="s">
        <v>100</v>
      </c>
      <c r="W366" s="352" t="str">
        <f>_xlfn.IFNA(VLOOKUP(X366,Municipis!$A$2:$B$118,2,FALSE),"Pendent")</f>
        <v>Navàs. Pinós, Cardona</v>
      </c>
      <c r="X366" s="352" t="str" cm="1">
        <f t="array" ref="X366">_xlfn.IFNA(_xlfn.IFS(R366&lt;&gt;0,R366,S366&lt;&gt;0,S366,U366&lt;&gt;0,U366,V366&lt;&gt;0,V366),"Pendent")</f>
        <v xml:space="preserve">ZPC LL-24 - Olesa i Esparreguera - CIP </v>
      </c>
      <c r="Y366" s="356" t="str" cm="1">
        <f t="array" ref="Y366">_xlfn.IFNA(_xlfn.IFS(R366&lt;&gt;0,R366,S366&lt;&gt;0,S366,U366&lt;&gt;0,U366,V366&lt;&gt;0,V366),"FALTAN DATOS DE ESCENARIO")</f>
        <v xml:space="preserve">ZPC LL-24 - Olesa i Esparreguera - CIP </v>
      </c>
      <c r="Z366" s="361" t="str">
        <f t="shared" si="33"/>
        <v>ZPC</v>
      </c>
      <c r="AA366" s="361" t="str">
        <f t="shared" si="34"/>
        <v>Taxa</v>
      </c>
    </row>
    <row r="367" spans="1:27" s="353" customFormat="1" ht="15" customHeight="1" x14ac:dyDescent="0.3">
      <c r="A367" s="352">
        <v>67</v>
      </c>
      <c r="B367" s="352"/>
      <c r="C367" s="353" t="s">
        <v>508</v>
      </c>
      <c r="D367" s="354" t="s">
        <v>1554</v>
      </c>
      <c r="E367" s="352" t="e" cm="1" vm="1">
        <f t="array" ref="E367">_xlfn.IFNA(_xlfn.IFS(X367&lt;&gt;"Pendent",SOCIETATS!$N$8),SOCIETATS!$N$9)</f>
        <v>#VALUE!</v>
      </c>
      <c r="F367" s="355" t="e" cm="1" vm="1">
        <f t="array" ref="F367">_xlfn.IFNA(_xlfn.IFS(G367&lt;&gt;G368,SOCIETATS!$N$8,J367&lt;&gt;J368,SOCIETATS!$N$8),SOCIETATS!$N$9)</f>
        <v>#VALUE!</v>
      </c>
      <c r="G367" s="356" t="str" cm="1">
        <f t="array" ref="G367">_xlfn.IFNA(_xlfn.IFS(R367&lt;&gt;0,R367,S367&lt;&gt;0,S367,U367&lt;&gt;0,U367,V367&lt;&gt;0,V367),"FALTAN DATOS DE ESCENARIO")</f>
        <v xml:space="preserve">ZPC LL-24 - Olesa i Esparreguera - CIP </v>
      </c>
      <c r="H367" s="357" t="str">
        <f>IF(L367&gt;J367,"SI","NO")</f>
        <v>NO</v>
      </c>
      <c r="I367" s="357" t="s">
        <v>1545</v>
      </c>
      <c r="J367" s="358">
        <v>45046</v>
      </c>
      <c r="K367" s="359">
        <v>0.33333333333333298</v>
      </c>
      <c r="L367" s="358">
        <v>45046</v>
      </c>
      <c r="M367" s="359">
        <v>0.54166666666666696</v>
      </c>
      <c r="N367" s="360" t="s">
        <v>12</v>
      </c>
      <c r="O367" s="360" t="s">
        <v>8</v>
      </c>
      <c r="P367" s="360">
        <v>12</v>
      </c>
      <c r="Q367" s="360" t="s">
        <v>11</v>
      </c>
      <c r="R367" s="360" t="s">
        <v>100</v>
      </c>
      <c r="W367" s="352" t="str">
        <f>_xlfn.IFNA(VLOOKUP(X367,Municipis!$A$2:$B$118,2,FALSE),"Pendent")</f>
        <v>Navàs. Pinós, Cardona</v>
      </c>
      <c r="X367" s="352" t="str" cm="1">
        <f t="array" ref="X367">_xlfn.IFNA(_xlfn.IFS(R367&lt;&gt;0,R367,S367&lt;&gt;0,S367,U367&lt;&gt;0,U367,V367&lt;&gt;0,V367),"Pendent")</f>
        <v xml:space="preserve">ZPC LL-24 - Olesa i Esparreguera - CIP </v>
      </c>
      <c r="Y367" s="356" t="str" cm="1">
        <f t="array" ref="Y367">_xlfn.IFNA(_xlfn.IFS(R367&lt;&gt;0,R367,S367&lt;&gt;0,S367,U367&lt;&gt;0,U367,V367&lt;&gt;0,V367),"FALTAN DATOS DE ESCENARIO")</f>
        <v xml:space="preserve">ZPC LL-24 - Olesa i Esparreguera - CIP </v>
      </c>
      <c r="Z367" s="361" t="str">
        <f t="shared" si="33"/>
        <v>ZPC</v>
      </c>
      <c r="AA367" s="361" t="str">
        <f t="shared" si="34"/>
        <v>Taxa</v>
      </c>
    </row>
    <row r="368" spans="1:27" s="353" customFormat="1" ht="15" customHeight="1" x14ac:dyDescent="0.3">
      <c r="A368" s="352">
        <v>86</v>
      </c>
      <c r="B368" s="352"/>
      <c r="C368" s="353" t="s">
        <v>508</v>
      </c>
      <c r="D368" s="354" t="s">
        <v>1554</v>
      </c>
      <c r="E368" s="352" t="e" cm="1" vm="1">
        <f t="array" ref="E368">_xlfn.IFNA(_xlfn.IFS(X368&lt;&gt;"Pendent",SOCIETATS!$N$8),SOCIETATS!$N$9)</f>
        <v>#VALUE!</v>
      </c>
      <c r="F368" s="355" t="e" cm="1" vm="1">
        <f t="array" ref="F368">_xlfn.IFNA(_xlfn.IFS(G368&lt;&gt;G369,SOCIETATS!$N$8,J368&lt;&gt;J369,SOCIETATS!$N$8),SOCIETATS!$N$9)</f>
        <v>#VALUE!</v>
      </c>
      <c r="G368" s="356" t="str" cm="1">
        <f t="array" ref="G368">_xlfn.IFNA(_xlfn.IFS(R368&lt;&gt;0,R368,S368&lt;&gt;0,S368,U368&lt;&gt;0,U368,V368&lt;&gt;0,V368),"FALTAN DATOS DE ESCENARIO")</f>
        <v xml:space="preserve">ZPC LL-24 - Olesa i Esparreguera - CIP </v>
      </c>
      <c r="H368" s="357" t="s">
        <v>1545</v>
      </c>
      <c r="I368" s="357" t="s">
        <v>1545</v>
      </c>
      <c r="J368" s="358">
        <v>45053</v>
      </c>
      <c r="K368" s="359">
        <v>0.33333333333333298</v>
      </c>
      <c r="L368" s="358">
        <v>45053</v>
      </c>
      <c r="M368" s="359">
        <v>0.54166666666666696</v>
      </c>
      <c r="N368" s="360" t="s">
        <v>12</v>
      </c>
      <c r="O368" s="360" t="s">
        <v>8</v>
      </c>
      <c r="P368" s="360">
        <v>12</v>
      </c>
      <c r="Q368" s="360" t="s">
        <v>11</v>
      </c>
      <c r="R368" s="360" t="s">
        <v>100</v>
      </c>
      <c r="W368" s="352" t="str">
        <f>_xlfn.IFNA(VLOOKUP(X368,Municipis!$A$2:$B$118,2,FALSE),"Pendent")</f>
        <v>Navàs. Pinós, Cardona</v>
      </c>
      <c r="X368" s="352" t="str" cm="1">
        <f t="array" ref="X368">_xlfn.IFNA(_xlfn.IFS(R368&lt;&gt;0,R368,S368&lt;&gt;0,S368,U368&lt;&gt;0,U368,V368&lt;&gt;0,V368),"Pendent")</f>
        <v xml:space="preserve">ZPC LL-24 - Olesa i Esparreguera - CIP </v>
      </c>
      <c r="Y368" s="356" t="str" cm="1">
        <f t="array" ref="Y368">_xlfn.IFNA(_xlfn.IFS(R368&lt;&gt;0,R368,S368&lt;&gt;0,S368,U368&lt;&gt;0,U368,V368&lt;&gt;0,V368),"FALTAN DATOS DE ESCENARIO")</f>
        <v xml:space="preserve">ZPC LL-24 - Olesa i Esparreguera - CIP </v>
      </c>
      <c r="Z368" s="361" t="str">
        <f t="shared" si="33"/>
        <v>ZPC</v>
      </c>
      <c r="AA368" s="361" t="str">
        <f t="shared" si="34"/>
        <v>Taxa</v>
      </c>
    </row>
    <row r="369" spans="1:27" ht="15" customHeight="1" x14ac:dyDescent="0.3">
      <c r="A369" s="12">
        <v>96</v>
      </c>
      <c r="B369" s="12">
        <v>2</v>
      </c>
      <c r="C369" s="17" t="s">
        <v>508</v>
      </c>
      <c r="D369" s="16" t="s">
        <v>1554</v>
      </c>
      <c r="E369" s="12" t="e" cm="1" vm="1">
        <f t="array" ref="E369">_xlfn.IFNA(_xlfn.IFS(X369&lt;&gt;"Pendent",SOCIETATS!$N$8),SOCIETATS!$N$9)</f>
        <v>#VALUE!</v>
      </c>
      <c r="F369" s="26" t="e" cm="1" vm="1">
        <f t="array" ref="F369">_xlfn.IFNA(_xlfn.IFS(G369&lt;&gt;G370,SOCIETATS!$N$8,J369&lt;&gt;J370,SOCIETATS!$N$8),SOCIETATS!$N$9)</f>
        <v>#VALUE!</v>
      </c>
      <c r="G369" s="23" t="str" cm="1">
        <f t="array" ref="G369">_xlfn.IFNA(_xlfn.IFS(R369&lt;&gt;0,R369,S369&lt;&gt;0,S369,U369&lt;&gt;0,U369,V369&lt;&gt;0,V369),"FALTAN DATOS DE ESCENARIO")</f>
        <v xml:space="preserve">ZPC LL-24 - Olesa i Esparreguera - CIP </v>
      </c>
      <c r="H369" s="255" t="str">
        <f>IF(L369&gt;J369,"SI","NO")</f>
        <v>NO</v>
      </c>
      <c r="I369" s="255" t="s">
        <v>1545</v>
      </c>
      <c r="J369" s="94">
        <v>45059</v>
      </c>
      <c r="K369" s="95">
        <v>0.625</v>
      </c>
      <c r="L369" s="94">
        <v>45059</v>
      </c>
      <c r="M369" s="95">
        <v>0.83333333333333404</v>
      </c>
      <c r="N369" s="27" t="s">
        <v>12</v>
      </c>
      <c r="O369" s="27" t="s">
        <v>8</v>
      </c>
      <c r="P369" s="27">
        <v>12</v>
      </c>
      <c r="Q369" s="27" t="s">
        <v>11</v>
      </c>
      <c r="R369" s="27" t="s">
        <v>100</v>
      </c>
      <c r="W369" s="12" t="str">
        <f>_xlfn.IFNA(VLOOKUP(X369,Municipis!$A$2:$B$118,2,FALSE),"Pendent")</f>
        <v>Navàs. Pinós, Cardona</v>
      </c>
      <c r="X369" s="12" t="str" cm="1">
        <f t="array" ref="X369">_xlfn.IFNA(_xlfn.IFS(R369&lt;&gt;0,R369,S369&lt;&gt;0,S369,U369&lt;&gt;0,U369,V369&lt;&gt;0,V369),"Pendent")</f>
        <v xml:space="preserve">ZPC LL-24 - Olesa i Esparreguera - CIP </v>
      </c>
      <c r="Y369" s="23" t="str" cm="1">
        <f t="array" ref="Y369">_xlfn.IFNA(_xlfn.IFS(R369&lt;&gt;0,R369,S369&lt;&gt;0,S369,U369&lt;&gt;0,U369,V369&lt;&gt;0,V369),"FALTAN DATOS DE ESCENARIO")</f>
        <v xml:space="preserve">ZPC LL-24 - Olesa i Esparreguera - CIP </v>
      </c>
      <c r="Z369" s="92" t="str">
        <f t="shared" si="33"/>
        <v>ZPC</v>
      </c>
      <c r="AA369" s="92" t="str">
        <f t="shared" si="34"/>
        <v>Taxa</v>
      </c>
    </row>
    <row r="370" spans="1:27" s="353" customFormat="1" ht="15" customHeight="1" x14ac:dyDescent="0.3">
      <c r="A370" s="352">
        <v>122</v>
      </c>
      <c r="B370" s="352"/>
      <c r="C370" s="353" t="s">
        <v>508</v>
      </c>
      <c r="D370" s="354" t="s">
        <v>1554</v>
      </c>
      <c r="E370" s="352" t="e" cm="1" vm="1">
        <f t="array" ref="E370">_xlfn.IFNA(_xlfn.IFS(X370&lt;&gt;"Pendent",SOCIETATS!$N$8),SOCIETATS!$N$9)</f>
        <v>#VALUE!</v>
      </c>
      <c r="F370" s="355" t="e" cm="1" vm="1">
        <f t="array" ref="F370">_xlfn.IFNA(_xlfn.IFS(G370&lt;&gt;G371,SOCIETATS!$N$8,J370&lt;&gt;J371,SOCIETATS!$N$8),SOCIETATS!$N$9)</f>
        <v>#VALUE!</v>
      </c>
      <c r="G370" s="356" t="str" cm="1">
        <f t="array" ref="G370">_xlfn.IFNA(_xlfn.IFS(R370&lt;&gt;0,R370,S370&lt;&gt;0,S370,U370&lt;&gt;0,U370,V370&lt;&gt;0,V370),"FALTAN DATOS DE ESCENARIO")</f>
        <v xml:space="preserve">ZPC LL-24 - Olesa i Esparreguera - CIP </v>
      </c>
      <c r="H370" s="357" t="s">
        <v>1545</v>
      </c>
      <c r="I370" s="357" t="s">
        <v>1545</v>
      </c>
      <c r="J370" s="358">
        <v>45067</v>
      </c>
      <c r="K370" s="359">
        <v>0.33333333333333298</v>
      </c>
      <c r="L370" s="358">
        <v>45067</v>
      </c>
      <c r="M370" s="359">
        <v>0.54166666666666696</v>
      </c>
      <c r="N370" s="360" t="s">
        <v>12</v>
      </c>
      <c r="O370" s="360" t="s">
        <v>8</v>
      </c>
      <c r="P370" s="360">
        <v>12</v>
      </c>
      <c r="Q370" s="360" t="s">
        <v>11</v>
      </c>
      <c r="R370" s="360" t="s">
        <v>100</v>
      </c>
      <c r="W370" s="352" t="str">
        <f>_xlfn.IFNA(VLOOKUP(X370,Municipis!$A$2:$B$118,2,FALSE),"Pendent")</f>
        <v>Navàs. Pinós, Cardona</v>
      </c>
      <c r="X370" s="352" t="str" cm="1">
        <f t="array" ref="X370">_xlfn.IFNA(_xlfn.IFS(R370&lt;&gt;0,R370,S370&lt;&gt;0,S370,U370&lt;&gt;0,U370,V370&lt;&gt;0,V370),"Pendent")</f>
        <v xml:space="preserve">ZPC LL-24 - Olesa i Esparreguera - CIP </v>
      </c>
      <c r="Y370" s="356" t="str" cm="1">
        <f t="array" ref="Y370">_xlfn.IFNA(_xlfn.IFS(R370&lt;&gt;0,R370,S370&lt;&gt;0,S370,U370&lt;&gt;0,U370,V370&lt;&gt;0,V370),"FALTAN DATOS DE ESCENARIO")</f>
        <v xml:space="preserve">ZPC LL-24 - Olesa i Esparreguera - CIP </v>
      </c>
      <c r="Z370" s="361" t="str">
        <f t="shared" si="33"/>
        <v>ZPC</v>
      </c>
      <c r="AA370" s="361" t="str">
        <f t="shared" si="34"/>
        <v>Taxa</v>
      </c>
    </row>
    <row r="371" spans="1:27" ht="15" customHeight="1" x14ac:dyDescent="0.3">
      <c r="A371" s="12">
        <v>131</v>
      </c>
      <c r="B371" s="12">
        <v>3</v>
      </c>
      <c r="C371" s="17" t="s">
        <v>508</v>
      </c>
      <c r="D371" s="16" t="s">
        <v>1554</v>
      </c>
      <c r="E371" s="12" t="e" cm="1" vm="1">
        <f t="array" ref="E371">_xlfn.IFNA(_xlfn.IFS(X371&lt;&gt;"Pendent",SOCIETATS!$N$8),SOCIETATS!$N$9)</f>
        <v>#VALUE!</v>
      </c>
      <c r="F371" s="26" t="e" cm="1" vm="1">
        <f t="array" ref="F371">_xlfn.IFNA(_xlfn.IFS(G371&lt;&gt;G372,SOCIETATS!$N$8,J371&lt;&gt;J372,SOCIETATS!$N$8),SOCIETATS!$N$9)</f>
        <v>#VALUE!</v>
      </c>
      <c r="G371" s="23" t="str" cm="1">
        <f t="array" ref="G371">_xlfn.IFNA(_xlfn.IFS(R371&lt;&gt;0,R371,S371&lt;&gt;0,S371,U371&lt;&gt;0,U371,V371&lt;&gt;0,V371),"FALTAN DATOS DE ESCENARIO")</f>
        <v xml:space="preserve">ZPC LL-24 - Olesa i Esparreguera - CIP </v>
      </c>
      <c r="H371" s="255" t="str">
        <f>IF(L371&gt;J371,"SI","NO")</f>
        <v>NO</v>
      </c>
      <c r="I371" s="255" t="s">
        <v>1545</v>
      </c>
      <c r="J371" s="94">
        <v>45073</v>
      </c>
      <c r="K371" s="95">
        <v>0.625</v>
      </c>
      <c r="L371" s="94">
        <v>45073</v>
      </c>
      <c r="M371" s="95">
        <v>0.83333333333333404</v>
      </c>
      <c r="N371" s="27" t="s">
        <v>12</v>
      </c>
      <c r="O371" s="27" t="s">
        <v>8</v>
      </c>
      <c r="P371" s="27">
        <v>12</v>
      </c>
      <c r="Q371" s="27" t="s">
        <v>11</v>
      </c>
      <c r="R371" s="27" t="s">
        <v>100</v>
      </c>
      <c r="W371" s="12" t="str">
        <f>_xlfn.IFNA(VLOOKUP(X371,Municipis!$A$2:$B$118,2,FALSE),"Pendent")</f>
        <v>Navàs. Pinós, Cardona</v>
      </c>
      <c r="X371" s="12" t="str" cm="1">
        <f t="array" ref="X371">_xlfn.IFNA(_xlfn.IFS(R371&lt;&gt;0,R371,S371&lt;&gt;0,S371,U371&lt;&gt;0,U371,V371&lt;&gt;0,V371),"Pendent")</f>
        <v xml:space="preserve">ZPC LL-24 - Olesa i Esparreguera - CIP </v>
      </c>
      <c r="Y371" s="23" t="str" cm="1">
        <f t="array" ref="Y371">_xlfn.IFNA(_xlfn.IFS(R371&lt;&gt;0,R371,S371&lt;&gt;0,S371,U371&lt;&gt;0,U371,V371&lt;&gt;0,V371),"FALTAN DATOS DE ESCENARIO")</f>
        <v xml:space="preserve">ZPC LL-24 - Olesa i Esparreguera - CIP </v>
      </c>
      <c r="Z371" s="92" t="str">
        <f t="shared" si="33"/>
        <v>ZPC</v>
      </c>
      <c r="AA371" s="92" t="str">
        <f t="shared" si="34"/>
        <v>Taxa</v>
      </c>
    </row>
    <row r="372" spans="1:27" ht="15" customHeight="1" x14ac:dyDescent="0.3">
      <c r="A372" s="12">
        <v>148</v>
      </c>
      <c r="B372" s="12">
        <v>4</v>
      </c>
      <c r="C372" s="17" t="s">
        <v>508</v>
      </c>
      <c r="D372" s="16" t="s">
        <v>1554</v>
      </c>
      <c r="E372" s="12" t="e" cm="1" vm="1">
        <f t="array" ref="E372">_xlfn.IFNA(_xlfn.IFS(X372&lt;&gt;"Pendent",SOCIETATS!$N$8),SOCIETATS!$N$9)</f>
        <v>#VALUE!</v>
      </c>
      <c r="F372" s="26" t="e" cm="1" vm="1">
        <f t="array" ref="F372">_xlfn.IFNA(_xlfn.IFS(G372&lt;&gt;G373,SOCIETATS!$N$8,J372&lt;&gt;J373,SOCIETATS!$N$8),SOCIETATS!$N$9)</f>
        <v>#VALUE!</v>
      </c>
      <c r="G372" s="23" t="str" cm="1">
        <f t="array" ref="G372">_xlfn.IFNA(_xlfn.IFS(R372&lt;&gt;0,R372,S372&lt;&gt;0,S372,U372&lt;&gt;0,U372,V372&lt;&gt;0,V372),"FALTAN DATOS DE ESCENARIO")</f>
        <v xml:space="preserve">ZPC LL-24 - Olesa i Esparreguera - CIP </v>
      </c>
      <c r="H372" s="255" t="s">
        <v>1545</v>
      </c>
      <c r="I372" s="255" t="s">
        <v>1545</v>
      </c>
      <c r="J372" s="94">
        <v>45080</v>
      </c>
      <c r="K372" s="95">
        <v>0.625</v>
      </c>
      <c r="L372" s="94">
        <v>45080</v>
      </c>
      <c r="M372" s="95">
        <v>0.83333333333333404</v>
      </c>
      <c r="N372" s="27" t="s">
        <v>12</v>
      </c>
      <c r="O372" s="27" t="s">
        <v>8</v>
      </c>
      <c r="P372" s="27">
        <v>12</v>
      </c>
      <c r="Q372" s="27" t="s">
        <v>11</v>
      </c>
      <c r="R372" s="27" t="s">
        <v>100</v>
      </c>
      <c r="W372" s="12" t="str">
        <f>_xlfn.IFNA(VLOOKUP(X372,Municipis!$A$2:$B$118,2,FALSE),"Pendent")</f>
        <v>Navàs. Pinós, Cardona</v>
      </c>
      <c r="X372" s="12" t="str" cm="1">
        <f t="array" ref="X372">_xlfn.IFNA(_xlfn.IFS(R372&lt;&gt;0,R372,S372&lt;&gt;0,S372,U372&lt;&gt;0,U372,V372&lt;&gt;0,V372),"Pendent")</f>
        <v xml:space="preserve">ZPC LL-24 - Olesa i Esparreguera - CIP </v>
      </c>
      <c r="Y372" s="23" t="str" cm="1">
        <f t="array" ref="Y372">_xlfn.IFNA(_xlfn.IFS(R372&lt;&gt;0,R372,S372&lt;&gt;0,S372,U372&lt;&gt;0,U372,V372&lt;&gt;0,V372),"FALTAN DATOS DE ESCENARIO")</f>
        <v xml:space="preserve">ZPC LL-24 - Olesa i Esparreguera - CIP </v>
      </c>
      <c r="Z372" s="92" t="str">
        <f t="shared" si="33"/>
        <v>ZPC</v>
      </c>
      <c r="AA372" s="92" t="str">
        <f t="shared" si="34"/>
        <v>Taxa</v>
      </c>
    </row>
    <row r="373" spans="1:27" ht="15" customHeight="1" x14ac:dyDescent="0.3">
      <c r="A373" s="12">
        <v>189</v>
      </c>
      <c r="B373" s="12">
        <v>5</v>
      </c>
      <c r="C373" s="17" t="s">
        <v>508</v>
      </c>
      <c r="D373" s="16" t="s">
        <v>1554</v>
      </c>
      <c r="E373" s="12" t="e" cm="1" vm="1">
        <f t="array" ref="E373">_xlfn.IFNA(_xlfn.IFS(X373&lt;&gt;"Pendent",SOCIETATS!$N$8),SOCIETATS!$N$9)</f>
        <v>#VALUE!</v>
      </c>
      <c r="F373" s="26" t="e" cm="1" vm="1">
        <f t="array" ref="F373">_xlfn.IFNA(_xlfn.IFS(G373&lt;&gt;G374,SOCIETATS!$N$8,J373&lt;&gt;J374,SOCIETATS!$N$8),SOCIETATS!$N$9)</f>
        <v>#VALUE!</v>
      </c>
      <c r="G373" s="23" t="str" cm="1">
        <f t="array" ref="G373">_xlfn.IFNA(_xlfn.IFS(R373&lt;&gt;0,R373,S373&lt;&gt;0,S373,U373&lt;&gt;0,U373,V373&lt;&gt;0,V373),"FALTAN DATOS DE ESCENARIO")</f>
        <v xml:space="preserve">ZPC LL-24 - Olesa i Esparreguera - CIP </v>
      </c>
      <c r="H373" s="255" t="str">
        <f>IF(L373&gt;J373,"SI","NO")</f>
        <v>NO</v>
      </c>
      <c r="I373" s="255" t="s">
        <v>1545</v>
      </c>
      <c r="J373" s="94">
        <v>45094</v>
      </c>
      <c r="K373" s="95">
        <v>0.625</v>
      </c>
      <c r="L373" s="94">
        <v>45094</v>
      </c>
      <c r="M373" s="95">
        <v>0.83333333333333404</v>
      </c>
      <c r="N373" s="27" t="s">
        <v>12</v>
      </c>
      <c r="O373" s="27" t="s">
        <v>8</v>
      </c>
      <c r="P373" s="27">
        <v>12</v>
      </c>
      <c r="Q373" s="27" t="s">
        <v>11</v>
      </c>
      <c r="R373" s="27" t="s">
        <v>100</v>
      </c>
      <c r="W373" s="12" t="str">
        <f>_xlfn.IFNA(VLOOKUP(X373,Municipis!$A$2:$B$118,2,FALSE),"Pendent")</f>
        <v>Navàs. Pinós, Cardona</v>
      </c>
      <c r="X373" s="12" t="str" cm="1">
        <f t="array" ref="X373">_xlfn.IFNA(_xlfn.IFS(R373&lt;&gt;0,R373,S373&lt;&gt;0,S373,U373&lt;&gt;0,U373,V373&lt;&gt;0,V373),"Pendent")</f>
        <v xml:space="preserve">ZPC LL-24 - Olesa i Esparreguera - CIP </v>
      </c>
      <c r="Y373" s="23" t="str" cm="1">
        <f t="array" ref="Y373">_xlfn.IFNA(_xlfn.IFS(R373&lt;&gt;0,R373,S373&lt;&gt;0,S373,U373&lt;&gt;0,U373,V373&lt;&gt;0,V373),"FALTAN DATOS DE ESCENARIO")</f>
        <v xml:space="preserve">ZPC LL-24 - Olesa i Esparreguera - CIP </v>
      </c>
      <c r="Z373" s="92" t="str">
        <f t="shared" si="33"/>
        <v>ZPC</v>
      </c>
      <c r="AA373" s="92" t="str">
        <f t="shared" si="34"/>
        <v>Taxa</v>
      </c>
    </row>
    <row r="374" spans="1:27" s="353" customFormat="1" ht="15" customHeight="1" x14ac:dyDescent="0.3">
      <c r="A374" s="352">
        <v>208</v>
      </c>
      <c r="B374" s="352"/>
      <c r="C374" s="353" t="s">
        <v>508</v>
      </c>
      <c r="D374" s="354" t="s">
        <v>1554</v>
      </c>
      <c r="E374" s="352" t="e" cm="1" vm="1">
        <f t="array" ref="E374">_xlfn.IFNA(_xlfn.IFS(X374&lt;&gt;"Pendent",SOCIETATS!$N$8),SOCIETATS!$N$9)</f>
        <v>#VALUE!</v>
      </c>
      <c r="F374" s="355" t="e" cm="1" vm="1">
        <f t="array" ref="F374">_xlfn.IFNA(_xlfn.IFS(G374&lt;&gt;G375,SOCIETATS!$N$8,J374&lt;&gt;J375,SOCIETATS!$N$8),SOCIETATS!$N$9)</f>
        <v>#VALUE!</v>
      </c>
      <c r="G374" s="356" t="str" cm="1">
        <f t="array" ref="G374">_xlfn.IFNA(_xlfn.IFS(R374&lt;&gt;0,R374,S374&lt;&gt;0,S374,U374&lt;&gt;0,U374,V374&lt;&gt;0,V374),"FALTAN DATOS DE ESCENARIO")</f>
        <v xml:space="preserve">ZPC LL-24 - Olesa i Esparreguera - CIP </v>
      </c>
      <c r="H374" s="357" t="str">
        <f>IF(L374&gt;J374,"SI","NO")</f>
        <v>NO</v>
      </c>
      <c r="I374" s="357" t="s">
        <v>1545</v>
      </c>
      <c r="J374" s="358">
        <v>45102</v>
      </c>
      <c r="K374" s="359">
        <v>0.33333333333333298</v>
      </c>
      <c r="L374" s="358">
        <v>45102</v>
      </c>
      <c r="M374" s="359">
        <v>0.54166666666666696</v>
      </c>
      <c r="N374" s="360" t="s">
        <v>12</v>
      </c>
      <c r="O374" s="360" t="s">
        <v>8</v>
      </c>
      <c r="P374" s="360">
        <v>12</v>
      </c>
      <c r="Q374" s="360" t="s">
        <v>11</v>
      </c>
      <c r="R374" s="360" t="s">
        <v>100</v>
      </c>
      <c r="W374" s="352" t="str">
        <f>_xlfn.IFNA(VLOOKUP(X374,Municipis!$A$2:$B$118,2,FALSE),"Pendent")</f>
        <v>Navàs. Pinós, Cardona</v>
      </c>
      <c r="X374" s="352" t="str" cm="1">
        <f t="array" ref="X374">_xlfn.IFNA(_xlfn.IFS(R374&lt;&gt;0,R374,S374&lt;&gt;0,S374,U374&lt;&gt;0,U374,V374&lt;&gt;0,V374),"Pendent")</f>
        <v xml:space="preserve">ZPC LL-24 - Olesa i Esparreguera - CIP </v>
      </c>
      <c r="Y374" s="356" t="str" cm="1">
        <f t="array" ref="Y374">_xlfn.IFNA(_xlfn.IFS(R374&lt;&gt;0,R374,S374&lt;&gt;0,S374,U374&lt;&gt;0,U374,V374&lt;&gt;0,V374),"FALTAN DATOS DE ESCENARIO")</f>
        <v xml:space="preserve">ZPC LL-24 - Olesa i Esparreguera - CIP </v>
      </c>
      <c r="Z374" s="361" t="str">
        <f t="shared" si="33"/>
        <v>ZPC</v>
      </c>
      <c r="AA374" s="361" t="str">
        <f t="shared" si="34"/>
        <v>Taxa</v>
      </c>
    </row>
    <row r="375" spans="1:27" ht="15" customHeight="1" x14ac:dyDescent="0.3">
      <c r="A375" s="12">
        <v>221</v>
      </c>
      <c r="B375" s="12">
        <v>6</v>
      </c>
      <c r="C375" s="17" t="s">
        <v>508</v>
      </c>
      <c r="D375" s="16" t="s">
        <v>1554</v>
      </c>
      <c r="E375" s="12" t="e" cm="1" vm="1">
        <f t="array" ref="E375">_xlfn.IFNA(_xlfn.IFS(X375&lt;&gt;"Pendent",SOCIETATS!$N$8),SOCIETATS!$N$9)</f>
        <v>#VALUE!</v>
      </c>
      <c r="F375" s="26" t="e" cm="1" vm="1">
        <f t="array" ref="F375">_xlfn.IFNA(_xlfn.IFS(G375&lt;&gt;G376,SOCIETATS!$N$8,J375&lt;&gt;J376,SOCIETATS!$N$8),SOCIETATS!$N$9)</f>
        <v>#VALUE!</v>
      </c>
      <c r="G375" s="23" t="str" cm="1">
        <f t="array" ref="G375">_xlfn.IFNA(_xlfn.IFS(R375&lt;&gt;0,R375,S375&lt;&gt;0,S375,U375&lt;&gt;0,U375,V375&lt;&gt;0,V375),"FALTAN DATOS DE ESCENARIO")</f>
        <v xml:space="preserve">ZPC LL-24 - Olesa i Esparreguera - CIP </v>
      </c>
      <c r="H375" s="255" t="s">
        <v>1545</v>
      </c>
      <c r="I375" s="255" t="s">
        <v>1545</v>
      </c>
      <c r="J375" s="94">
        <v>45108</v>
      </c>
      <c r="K375" s="95">
        <v>0.625</v>
      </c>
      <c r="L375" s="94">
        <v>45108</v>
      </c>
      <c r="M375" s="95">
        <v>0.83333333333333404</v>
      </c>
      <c r="N375" s="27" t="s">
        <v>12</v>
      </c>
      <c r="O375" s="27" t="s">
        <v>8</v>
      </c>
      <c r="P375" s="27">
        <v>12</v>
      </c>
      <c r="Q375" s="27" t="s">
        <v>11</v>
      </c>
      <c r="R375" s="27" t="s">
        <v>100</v>
      </c>
      <c r="W375" s="12" t="str">
        <f>_xlfn.IFNA(VLOOKUP(X375,Municipis!$A$2:$B$118,2,FALSE),"Pendent")</f>
        <v>Navàs. Pinós, Cardona</v>
      </c>
      <c r="X375" s="12" t="str" cm="1">
        <f t="array" ref="X375">_xlfn.IFNA(_xlfn.IFS(R375&lt;&gt;0,R375,S375&lt;&gt;0,S375,U375&lt;&gt;0,U375,V375&lt;&gt;0,V375),"Pendent")</f>
        <v xml:space="preserve">ZPC LL-24 - Olesa i Esparreguera - CIP </v>
      </c>
      <c r="Y375" s="23" t="str" cm="1">
        <f t="array" ref="Y375">_xlfn.IFNA(_xlfn.IFS(R375&lt;&gt;0,R375,S375&lt;&gt;0,S375,U375&lt;&gt;0,U375,V375&lt;&gt;0,V375),"FALTAN DATOS DE ESCENARIO")</f>
        <v xml:space="preserve">ZPC LL-24 - Olesa i Esparreguera - CIP </v>
      </c>
      <c r="Z375" s="92" t="str">
        <f t="shared" si="33"/>
        <v>ZPC</v>
      </c>
      <c r="AA375" s="92" t="str">
        <f t="shared" si="34"/>
        <v>Taxa</v>
      </c>
    </row>
    <row r="376" spans="1:27" s="353" customFormat="1" ht="15" customHeight="1" x14ac:dyDescent="0.3">
      <c r="A376" s="352">
        <v>241</v>
      </c>
      <c r="B376" s="352"/>
      <c r="C376" s="353" t="s">
        <v>508</v>
      </c>
      <c r="D376" s="354" t="s">
        <v>1554</v>
      </c>
      <c r="E376" s="352" t="e" cm="1" vm="1">
        <f t="array" ref="E376">_xlfn.IFNA(_xlfn.IFS(X376&lt;&gt;"Pendent",SOCIETATS!$N$8),SOCIETATS!$N$9)</f>
        <v>#VALUE!</v>
      </c>
      <c r="F376" s="355" t="e" cm="1" vm="1">
        <f t="array" ref="F376">_xlfn.IFNA(_xlfn.IFS(G376&lt;&gt;G377,SOCIETATS!$N$8,J376&lt;&gt;J377,SOCIETATS!$N$8),SOCIETATS!$N$9)</f>
        <v>#VALUE!</v>
      </c>
      <c r="G376" s="356" t="str" cm="1">
        <f t="array" ref="G376">_xlfn.IFNA(_xlfn.IFS(R376&lt;&gt;0,R376,S376&lt;&gt;0,S376,U376&lt;&gt;0,U376,V376&lt;&gt;0,V376),"FALTAN DATOS DE ESCENARIO")</f>
        <v xml:space="preserve">ZPC LL-24 - Olesa i Esparreguera - CIP </v>
      </c>
      <c r="H376" s="357" t="str">
        <f>IF(L376&gt;J376,"SI","NO")</f>
        <v>NO</v>
      </c>
      <c r="I376" s="357" t="s">
        <v>1545</v>
      </c>
      <c r="J376" s="358">
        <v>45115</v>
      </c>
      <c r="K376" s="359">
        <v>0.33333333333333298</v>
      </c>
      <c r="L376" s="358">
        <v>45115</v>
      </c>
      <c r="M376" s="359">
        <v>0.54166666666666696</v>
      </c>
      <c r="N376" s="360" t="s">
        <v>12</v>
      </c>
      <c r="O376" s="360" t="s">
        <v>8</v>
      </c>
      <c r="P376" s="360">
        <v>12</v>
      </c>
      <c r="Q376" s="360" t="s">
        <v>11</v>
      </c>
      <c r="R376" s="360" t="s">
        <v>100</v>
      </c>
      <c r="W376" s="352" t="str">
        <f>_xlfn.IFNA(VLOOKUP(X376,Municipis!$A$2:$B$118,2,FALSE),"Pendent")</f>
        <v>Navàs. Pinós, Cardona</v>
      </c>
      <c r="X376" s="352" t="str" cm="1">
        <f t="array" ref="X376">_xlfn.IFNA(_xlfn.IFS(R376&lt;&gt;0,R376,S376&lt;&gt;0,S376,U376&lt;&gt;0,U376,V376&lt;&gt;0,V376),"Pendent")</f>
        <v xml:space="preserve">ZPC LL-24 - Olesa i Esparreguera - CIP </v>
      </c>
      <c r="Y376" s="356" t="str" cm="1">
        <f t="array" ref="Y376">_xlfn.IFNA(_xlfn.IFS(R376&lt;&gt;0,R376,S376&lt;&gt;0,S376,U376&lt;&gt;0,U376,V376&lt;&gt;0,V376),"FALTAN DATOS DE ESCENARIO")</f>
        <v xml:space="preserve">ZPC LL-24 - Olesa i Esparreguera - CIP </v>
      </c>
      <c r="Z376" s="361" t="str">
        <f t="shared" si="33"/>
        <v>ZPC</v>
      </c>
      <c r="AA376" s="361" t="str">
        <f t="shared" si="34"/>
        <v>Taxa</v>
      </c>
    </row>
    <row r="377" spans="1:27" ht="15" customHeight="1" x14ac:dyDescent="0.3">
      <c r="A377" s="12">
        <v>261</v>
      </c>
      <c r="B377" s="12">
        <v>7</v>
      </c>
      <c r="C377" s="17" t="s">
        <v>508</v>
      </c>
      <c r="D377" s="16" t="s">
        <v>1554</v>
      </c>
      <c r="E377" s="12" t="e" cm="1" vm="1">
        <f t="array" ref="E377">_xlfn.IFNA(_xlfn.IFS(X377&lt;&gt;"Pendent",SOCIETATS!$N$8),SOCIETATS!$N$9)</f>
        <v>#VALUE!</v>
      </c>
      <c r="F377" s="26" t="e" cm="1" vm="1">
        <f t="array" ref="F377">_xlfn.IFNA(_xlfn.IFS(G377&lt;&gt;G378,SOCIETATS!$N$8,J377&lt;&gt;J378,SOCIETATS!$N$8),SOCIETATS!$N$9)</f>
        <v>#VALUE!</v>
      </c>
      <c r="G377" s="23" t="str" cm="1">
        <f t="array" ref="G377">_xlfn.IFNA(_xlfn.IFS(R377&lt;&gt;0,R377,S377&lt;&gt;0,S377,U377&lt;&gt;0,U377,V377&lt;&gt;0,V377),"FALTAN DATOS DE ESCENARIO")</f>
        <v xml:space="preserve">ZPC LL-24 - Olesa i Esparreguera - CIP </v>
      </c>
      <c r="H377" s="255" t="s">
        <v>1545</v>
      </c>
      <c r="I377" s="255" t="s">
        <v>1545</v>
      </c>
      <c r="J377" s="94">
        <v>45122</v>
      </c>
      <c r="K377" s="95">
        <v>0.625</v>
      </c>
      <c r="L377" s="94">
        <v>45122</v>
      </c>
      <c r="M377" s="95">
        <v>0.83333333333333404</v>
      </c>
      <c r="N377" s="27" t="s">
        <v>12</v>
      </c>
      <c r="O377" s="27" t="s">
        <v>8</v>
      </c>
      <c r="P377" s="27">
        <v>12</v>
      </c>
      <c r="Q377" s="27" t="s">
        <v>11</v>
      </c>
      <c r="R377" s="27" t="s">
        <v>100</v>
      </c>
      <c r="W377" s="12" t="str">
        <f>_xlfn.IFNA(VLOOKUP(X377,Municipis!$A$2:$B$118,2,FALSE),"Pendent")</f>
        <v>Navàs. Pinós, Cardona</v>
      </c>
      <c r="X377" s="12" t="str" cm="1">
        <f t="array" ref="X377">_xlfn.IFNA(_xlfn.IFS(R377&lt;&gt;0,R377,S377&lt;&gt;0,S377,U377&lt;&gt;0,U377,V377&lt;&gt;0,V377),"Pendent")</f>
        <v xml:space="preserve">ZPC LL-24 - Olesa i Esparreguera - CIP </v>
      </c>
      <c r="Y377" s="23" t="str" cm="1">
        <f t="array" ref="Y377">_xlfn.IFNA(_xlfn.IFS(R377&lt;&gt;0,R377,S377&lt;&gt;0,S377,U377&lt;&gt;0,U377,V377&lt;&gt;0,V377),"FALTAN DATOS DE ESCENARIO")</f>
        <v xml:space="preserve">ZPC LL-24 - Olesa i Esparreguera - CIP </v>
      </c>
      <c r="Z377" s="92" t="str">
        <f t="shared" si="33"/>
        <v>ZPC</v>
      </c>
      <c r="AA377" s="92" t="str">
        <f t="shared" si="34"/>
        <v>Taxa</v>
      </c>
    </row>
    <row r="378" spans="1:27" s="353" customFormat="1" ht="15" customHeight="1" x14ac:dyDescent="0.3">
      <c r="A378" s="352">
        <v>281</v>
      </c>
      <c r="B378" s="352"/>
      <c r="C378" s="353" t="s">
        <v>508</v>
      </c>
      <c r="D378" s="354" t="s">
        <v>1554</v>
      </c>
      <c r="E378" s="352" t="e" cm="1" vm="1">
        <f t="array" ref="E378">_xlfn.IFNA(_xlfn.IFS(X378&lt;&gt;"Pendent",SOCIETATS!$N$8),SOCIETATS!$N$9)</f>
        <v>#VALUE!</v>
      </c>
      <c r="F378" s="355" t="e" cm="1" vm="1">
        <f t="array" ref="F378">_xlfn.IFNA(_xlfn.IFS(G378&lt;&gt;G379,SOCIETATS!$N$8,J378&lt;&gt;J379,SOCIETATS!$N$8),SOCIETATS!$N$9)</f>
        <v>#VALUE!</v>
      </c>
      <c r="G378" s="356" t="str" cm="1">
        <f t="array" ref="G378">_xlfn.IFNA(_xlfn.IFS(R378&lt;&gt;0,R378,S378&lt;&gt;0,S378,U378&lt;&gt;0,U378,V378&lt;&gt;0,V378),"FALTAN DATOS DE ESCENARIO")</f>
        <v xml:space="preserve">ZPC LL-24 - Olesa i Esparreguera - CIP </v>
      </c>
      <c r="H378" s="357" t="s">
        <v>1545</v>
      </c>
      <c r="I378" s="357" t="s">
        <v>1545</v>
      </c>
      <c r="J378" s="358">
        <v>45130</v>
      </c>
      <c r="K378" s="359">
        <v>0.33333333333333298</v>
      </c>
      <c r="L378" s="358">
        <v>45130</v>
      </c>
      <c r="M378" s="359">
        <v>0.54166666666666696</v>
      </c>
      <c r="N378" s="360" t="s">
        <v>12</v>
      </c>
      <c r="O378" s="360" t="s">
        <v>8</v>
      </c>
      <c r="P378" s="360">
        <v>12</v>
      </c>
      <c r="Q378" s="360" t="s">
        <v>11</v>
      </c>
      <c r="R378" s="360" t="s">
        <v>100</v>
      </c>
      <c r="W378" s="352" t="str">
        <f>_xlfn.IFNA(VLOOKUP(X378,Municipis!$A$2:$B$118,2,FALSE),"Pendent")</f>
        <v>Navàs. Pinós, Cardona</v>
      </c>
      <c r="X378" s="352" t="str" cm="1">
        <f t="array" ref="X378">_xlfn.IFNA(_xlfn.IFS(R378&lt;&gt;0,R378,S378&lt;&gt;0,S378,U378&lt;&gt;0,U378,V378&lt;&gt;0,V378),"Pendent")</f>
        <v xml:space="preserve">ZPC LL-24 - Olesa i Esparreguera - CIP </v>
      </c>
      <c r="Y378" s="356" t="str" cm="1">
        <f t="array" ref="Y378">_xlfn.IFNA(_xlfn.IFS(R378&lt;&gt;0,R378,S378&lt;&gt;0,S378,U378&lt;&gt;0,U378,V378&lt;&gt;0,V378),"FALTAN DATOS DE ESCENARIO")</f>
        <v xml:space="preserve">ZPC LL-24 - Olesa i Esparreguera - CIP </v>
      </c>
      <c r="Z378" s="361" t="str">
        <f t="shared" si="33"/>
        <v>ZPC</v>
      </c>
      <c r="AA378" s="361" t="str">
        <f t="shared" si="34"/>
        <v>Taxa</v>
      </c>
    </row>
    <row r="379" spans="1:27" ht="15" customHeight="1" x14ac:dyDescent="0.3">
      <c r="A379" s="12">
        <v>291</v>
      </c>
      <c r="B379" s="12">
        <v>8</v>
      </c>
      <c r="C379" s="17" t="s">
        <v>508</v>
      </c>
      <c r="D379" s="16" t="s">
        <v>1554</v>
      </c>
      <c r="E379" s="12" t="e" cm="1" vm="1">
        <f t="array" ref="E379">_xlfn.IFNA(_xlfn.IFS(X379&lt;&gt;"Pendent",SOCIETATS!$N$8),SOCIETATS!$N$9)</f>
        <v>#VALUE!</v>
      </c>
      <c r="F379" s="26" t="e" cm="1" vm="1">
        <f t="array" ref="F379">_xlfn.IFNA(_xlfn.IFS(G379&lt;&gt;G380,SOCIETATS!$N$8,J379&lt;&gt;J380,SOCIETATS!$N$8),SOCIETATS!$N$9)</f>
        <v>#VALUE!</v>
      </c>
      <c r="G379" s="23" t="str" cm="1">
        <f t="array" ref="G379">_xlfn.IFNA(_xlfn.IFS(R379&lt;&gt;0,R379,S379&lt;&gt;0,S379,U379&lt;&gt;0,U379,V379&lt;&gt;0,V379),"FALTAN DATOS DE ESCENARIO")</f>
        <v xml:space="preserve">ZPC LL-24 - Olesa i Esparreguera - CIP </v>
      </c>
      <c r="H379" s="255" t="str">
        <f>IF(L379&gt;J379,"SI","NO")</f>
        <v>NO</v>
      </c>
      <c r="I379" s="255" t="s">
        <v>1545</v>
      </c>
      <c r="J379" s="94">
        <v>45136</v>
      </c>
      <c r="K379" s="95">
        <v>0.625</v>
      </c>
      <c r="L379" s="94">
        <v>45136</v>
      </c>
      <c r="M379" s="95">
        <v>0.83333333333333404</v>
      </c>
      <c r="N379" s="27" t="s">
        <v>12</v>
      </c>
      <c r="O379" s="27" t="s">
        <v>8</v>
      </c>
      <c r="P379" s="27">
        <v>12</v>
      </c>
      <c r="Q379" s="27" t="s">
        <v>11</v>
      </c>
      <c r="R379" s="27" t="s">
        <v>100</v>
      </c>
      <c r="W379" s="12" t="str">
        <f>_xlfn.IFNA(VLOOKUP(X379,Municipis!$A$2:$B$118,2,FALSE),"Pendent")</f>
        <v>Navàs. Pinós, Cardona</v>
      </c>
      <c r="X379" s="12" t="str" cm="1">
        <f t="array" ref="X379">_xlfn.IFNA(_xlfn.IFS(R379&lt;&gt;0,R379,S379&lt;&gt;0,S379,U379&lt;&gt;0,U379,V379&lt;&gt;0,V379),"Pendent")</f>
        <v xml:space="preserve">ZPC LL-24 - Olesa i Esparreguera - CIP </v>
      </c>
      <c r="Y379" s="23" t="str" cm="1">
        <f t="array" ref="Y379">_xlfn.IFNA(_xlfn.IFS(R379&lt;&gt;0,R379,S379&lt;&gt;0,S379,U379&lt;&gt;0,U379,V379&lt;&gt;0,V379),"FALTAN DATOS DE ESCENARIO")</f>
        <v xml:space="preserve">ZPC LL-24 - Olesa i Esparreguera - CIP </v>
      </c>
      <c r="Z379" s="92" t="str">
        <f t="shared" si="33"/>
        <v>ZPC</v>
      </c>
      <c r="AA379" s="92" t="str">
        <f t="shared" si="34"/>
        <v>Taxa</v>
      </c>
    </row>
    <row r="380" spans="1:27" ht="15" customHeight="1" x14ac:dyDescent="0.3">
      <c r="A380" s="12">
        <v>304</v>
      </c>
      <c r="B380" s="12">
        <v>9</v>
      </c>
      <c r="C380" s="17" t="s">
        <v>508</v>
      </c>
      <c r="D380" s="16" t="s">
        <v>1554</v>
      </c>
      <c r="E380" s="12" t="e" cm="1" vm="1">
        <f t="array" ref="E380">_xlfn.IFNA(_xlfn.IFS(X380&lt;&gt;"Pendent",SOCIETATS!$N$8),SOCIETATS!$N$9)</f>
        <v>#VALUE!</v>
      </c>
      <c r="F380" s="26" t="e" cm="1" vm="1">
        <f t="array" ref="F380">_xlfn.IFNA(_xlfn.IFS(G380&lt;&gt;G381,SOCIETATS!$N$8,J380&lt;&gt;J381,SOCIETATS!$N$8),SOCIETATS!$N$9)</f>
        <v>#VALUE!</v>
      </c>
      <c r="G380" s="23" t="str" cm="1">
        <f t="array" ref="G380">_xlfn.IFNA(_xlfn.IFS(R380&lt;&gt;0,R380,S380&lt;&gt;0,S380,U380&lt;&gt;0,U380,V380&lt;&gt;0,V380),"FALTAN DATOS DE ESCENARIO")</f>
        <v xml:space="preserve">ZPC LL-24 - Olesa i Esparreguera - CIP </v>
      </c>
      <c r="H380" s="255" t="s">
        <v>1545</v>
      </c>
      <c r="I380" s="255" t="s">
        <v>1545</v>
      </c>
      <c r="J380" s="94">
        <v>45143</v>
      </c>
      <c r="K380" s="95">
        <v>0.625</v>
      </c>
      <c r="L380" s="94">
        <v>45143</v>
      </c>
      <c r="M380" s="95">
        <v>0.83333333333333404</v>
      </c>
      <c r="N380" s="27" t="s">
        <v>12</v>
      </c>
      <c r="O380" s="27" t="s">
        <v>8</v>
      </c>
      <c r="P380" s="27">
        <v>12</v>
      </c>
      <c r="Q380" s="27" t="s">
        <v>11</v>
      </c>
      <c r="R380" s="27" t="s">
        <v>100</v>
      </c>
      <c r="W380" s="12" t="str">
        <f>_xlfn.IFNA(VLOOKUP(X380,Municipis!$A$2:$B$118,2,FALSE),"Pendent")</f>
        <v>Navàs. Pinós, Cardona</v>
      </c>
      <c r="X380" s="12" t="str" cm="1">
        <f t="array" ref="X380">_xlfn.IFNA(_xlfn.IFS(R380&lt;&gt;0,R380,S380&lt;&gt;0,S380,U380&lt;&gt;0,U380,V380&lt;&gt;0,V380),"Pendent")</f>
        <v xml:space="preserve">ZPC LL-24 - Olesa i Esparreguera - CIP </v>
      </c>
      <c r="Y380" s="23" t="str" cm="1">
        <f t="array" ref="Y380">_xlfn.IFNA(_xlfn.IFS(R380&lt;&gt;0,R380,S380&lt;&gt;0,S380,U380&lt;&gt;0,U380,V380&lt;&gt;0,V380),"FALTAN DATOS DE ESCENARIO")</f>
        <v xml:space="preserve">ZPC LL-24 - Olesa i Esparreguera - CIP </v>
      </c>
      <c r="Z380" s="92" t="str">
        <f t="shared" si="33"/>
        <v>ZPC</v>
      </c>
      <c r="AA380" s="92" t="str">
        <f t="shared" si="34"/>
        <v>Taxa</v>
      </c>
    </row>
    <row r="381" spans="1:27" s="353" customFormat="1" ht="15" customHeight="1" x14ac:dyDescent="0.3">
      <c r="A381" s="352">
        <v>318</v>
      </c>
      <c r="B381" s="352"/>
      <c r="C381" s="353" t="s">
        <v>508</v>
      </c>
      <c r="D381" s="354" t="s">
        <v>1554</v>
      </c>
      <c r="E381" s="352" t="e" cm="1" vm="1">
        <f t="array" ref="E381">_xlfn.IFNA(_xlfn.IFS(X381&lt;&gt;"Pendent",SOCIETATS!$N$8),SOCIETATS!$N$9)</f>
        <v>#VALUE!</v>
      </c>
      <c r="F381" s="355" t="e" cm="1" vm="1">
        <f t="array" ref="F381">_xlfn.IFNA(_xlfn.IFS(G381&lt;&gt;G382,SOCIETATS!$N$8,J381&lt;&gt;J382,SOCIETATS!$N$8),SOCIETATS!$N$9)</f>
        <v>#VALUE!</v>
      </c>
      <c r="G381" s="356" t="str" cm="1">
        <f t="array" ref="G381">_xlfn.IFNA(_xlfn.IFS(R381&lt;&gt;0,R381,S381&lt;&gt;0,S381,U381&lt;&gt;0,U381,V381&lt;&gt;0,V381),"FALTAN DATOS DE ESCENARIO")</f>
        <v xml:space="preserve">ZPC LL-24 - Olesa i Esparreguera - CIP </v>
      </c>
      <c r="H381" s="357" t="s">
        <v>1545</v>
      </c>
      <c r="I381" s="357" t="s">
        <v>1545</v>
      </c>
      <c r="J381" s="358">
        <v>45151</v>
      </c>
      <c r="K381" s="359">
        <v>0.33333333333333298</v>
      </c>
      <c r="L381" s="358">
        <v>45151</v>
      </c>
      <c r="M381" s="359">
        <v>0.54166666666666696</v>
      </c>
      <c r="N381" s="360" t="s">
        <v>12</v>
      </c>
      <c r="O381" s="360" t="s">
        <v>8</v>
      </c>
      <c r="P381" s="360">
        <v>12</v>
      </c>
      <c r="Q381" s="360" t="s">
        <v>11</v>
      </c>
      <c r="R381" s="360" t="s">
        <v>100</v>
      </c>
      <c r="W381" s="352" t="str">
        <f>_xlfn.IFNA(VLOOKUP(X381,Municipis!$A$2:$B$118,2,FALSE),"Pendent")</f>
        <v>Navàs. Pinós, Cardona</v>
      </c>
      <c r="X381" s="352" t="str" cm="1">
        <f t="array" ref="X381">_xlfn.IFNA(_xlfn.IFS(R381&lt;&gt;0,R381,S381&lt;&gt;0,S381,U381&lt;&gt;0,U381,V381&lt;&gt;0,V381),"Pendent")</f>
        <v xml:space="preserve">ZPC LL-24 - Olesa i Esparreguera - CIP </v>
      </c>
      <c r="Y381" s="356" t="str" cm="1">
        <f t="array" ref="Y381">_xlfn.IFNA(_xlfn.IFS(R381&lt;&gt;0,R381,S381&lt;&gt;0,S381,U381&lt;&gt;0,U381,V381&lt;&gt;0,V381),"FALTAN DATOS DE ESCENARIO")</f>
        <v xml:space="preserve">ZPC LL-24 - Olesa i Esparreguera - CIP </v>
      </c>
      <c r="Z381" s="361" t="str">
        <f t="shared" si="33"/>
        <v>ZPC</v>
      </c>
      <c r="AA381" s="361" t="str">
        <f t="shared" si="34"/>
        <v>Taxa</v>
      </c>
    </row>
    <row r="382" spans="1:27" s="353" customFormat="1" ht="15" customHeight="1" x14ac:dyDescent="0.3">
      <c r="A382" s="352">
        <v>329</v>
      </c>
      <c r="B382" s="352"/>
      <c r="C382" s="353" t="s">
        <v>508</v>
      </c>
      <c r="D382" s="354" t="s">
        <v>1554</v>
      </c>
      <c r="E382" s="352" t="e" cm="1" vm="1">
        <f t="array" ref="E382">_xlfn.IFNA(_xlfn.IFS(X382&lt;&gt;"Pendent",SOCIETATS!$N$8),SOCIETATS!$N$9)</f>
        <v>#VALUE!</v>
      </c>
      <c r="F382" s="355" t="e" cm="1" vm="1">
        <f t="array" ref="F382">_xlfn.IFNA(_xlfn.IFS(G382&lt;&gt;G383,SOCIETATS!$N$8,J382&lt;&gt;J383,SOCIETATS!$N$8),SOCIETATS!$N$9)</f>
        <v>#VALUE!</v>
      </c>
      <c r="G382" s="356" t="str" cm="1">
        <f t="array" ref="G382">_xlfn.IFNA(_xlfn.IFS(R382&lt;&gt;0,R382,S382&lt;&gt;0,S382,U382&lt;&gt;0,U382,V382&lt;&gt;0,V382),"FALTAN DATOS DE ESCENARIO")</f>
        <v xml:space="preserve">ZPC LL-24 - Olesa i Esparreguera - CIP </v>
      </c>
      <c r="H382" s="357" t="str">
        <f>IF(L382&gt;J382,"SI","NO")</f>
        <v>NO</v>
      </c>
      <c r="I382" s="357" t="s">
        <v>1545</v>
      </c>
      <c r="J382" s="358">
        <v>45158</v>
      </c>
      <c r="K382" s="359">
        <v>0.33333333333333298</v>
      </c>
      <c r="L382" s="358">
        <v>45158</v>
      </c>
      <c r="M382" s="359">
        <v>0.54166666666666696</v>
      </c>
      <c r="N382" s="360" t="s">
        <v>12</v>
      </c>
      <c r="O382" s="360" t="s">
        <v>8</v>
      </c>
      <c r="P382" s="360">
        <v>12</v>
      </c>
      <c r="Q382" s="360" t="s">
        <v>11</v>
      </c>
      <c r="R382" s="360" t="s">
        <v>100</v>
      </c>
      <c r="W382" s="352" t="str">
        <f>_xlfn.IFNA(VLOOKUP(X382,Municipis!$A$2:$B$118,2,FALSE),"Pendent")</f>
        <v>Navàs. Pinós, Cardona</v>
      </c>
      <c r="X382" s="352" t="str" cm="1">
        <f t="array" ref="X382">_xlfn.IFNA(_xlfn.IFS(R382&lt;&gt;0,R382,S382&lt;&gt;0,S382,U382&lt;&gt;0,U382,V382&lt;&gt;0,V382),"Pendent")</f>
        <v xml:space="preserve">ZPC LL-24 - Olesa i Esparreguera - CIP </v>
      </c>
      <c r="Y382" s="356" t="str" cm="1">
        <f t="array" ref="Y382">_xlfn.IFNA(_xlfn.IFS(R382&lt;&gt;0,R382,S382&lt;&gt;0,S382,U382&lt;&gt;0,U382,V382&lt;&gt;0,V382),"FALTAN DATOS DE ESCENARIO")</f>
        <v xml:space="preserve">ZPC LL-24 - Olesa i Esparreguera - CIP </v>
      </c>
      <c r="Z382" s="361" t="str">
        <f t="shared" si="33"/>
        <v>ZPC</v>
      </c>
      <c r="AA382" s="361" t="str">
        <f t="shared" si="34"/>
        <v>Taxa</v>
      </c>
    </row>
    <row r="383" spans="1:27" ht="15" customHeight="1" x14ac:dyDescent="0.3">
      <c r="A383" s="12">
        <v>334</v>
      </c>
      <c r="B383" s="12">
        <v>10</v>
      </c>
      <c r="C383" s="17" t="s">
        <v>508</v>
      </c>
      <c r="D383" s="16" t="s">
        <v>1554</v>
      </c>
      <c r="E383" s="12" t="e" cm="1" vm="1">
        <f t="array" ref="E383">_xlfn.IFNA(_xlfn.IFS(X383&lt;&gt;"Pendent",SOCIETATS!$N$8),SOCIETATS!$N$9)</f>
        <v>#VALUE!</v>
      </c>
      <c r="F383" s="26" t="e" cm="1" vm="1">
        <f t="array" ref="F383">_xlfn.IFNA(_xlfn.IFS(G383&lt;&gt;G384,SOCIETATS!$N$8,J383&lt;&gt;J384,SOCIETATS!$N$8),SOCIETATS!$N$9)</f>
        <v>#VALUE!</v>
      </c>
      <c r="G383" s="23" t="str" cm="1">
        <f t="array" ref="G383">_xlfn.IFNA(_xlfn.IFS(R383&lt;&gt;0,R383,S383&lt;&gt;0,S383,U383&lt;&gt;0,U383,V383&lt;&gt;0,V383),"FALTAN DATOS DE ESCENARIO")</f>
        <v xml:space="preserve">ZPC LL-24 - Olesa i Esparreguera - CIP </v>
      </c>
      <c r="H383" s="255" t="s">
        <v>1545</v>
      </c>
      <c r="I383" s="255" t="s">
        <v>1545</v>
      </c>
      <c r="J383" s="94">
        <v>45164</v>
      </c>
      <c r="K383" s="95">
        <v>0.625</v>
      </c>
      <c r="L383" s="94">
        <v>45164</v>
      </c>
      <c r="M383" s="95">
        <v>0.83333333333333404</v>
      </c>
      <c r="N383" s="27" t="s">
        <v>12</v>
      </c>
      <c r="O383" s="27" t="s">
        <v>8</v>
      </c>
      <c r="P383" s="27">
        <v>12</v>
      </c>
      <c r="Q383" s="27" t="s">
        <v>11</v>
      </c>
      <c r="R383" s="27" t="s">
        <v>100</v>
      </c>
      <c r="W383" s="12" t="str">
        <f>_xlfn.IFNA(VLOOKUP(X383,Municipis!$A$2:$B$118,2,FALSE),"Pendent")</f>
        <v>Navàs. Pinós, Cardona</v>
      </c>
      <c r="X383" s="12" t="str" cm="1">
        <f t="array" ref="X383">_xlfn.IFNA(_xlfn.IFS(R383&lt;&gt;0,R383,S383&lt;&gt;0,S383,U383&lt;&gt;0,U383,V383&lt;&gt;0,V383),"Pendent")</f>
        <v xml:space="preserve">ZPC LL-24 - Olesa i Esparreguera - CIP </v>
      </c>
      <c r="Y383" s="23" t="str" cm="1">
        <f t="array" ref="Y383">_xlfn.IFNA(_xlfn.IFS(R383&lt;&gt;0,R383,S383&lt;&gt;0,S383,U383&lt;&gt;0,U383,V383&lt;&gt;0,V383),"FALTAN DATOS DE ESCENARIO")</f>
        <v xml:space="preserve">ZPC LL-24 - Olesa i Esparreguera - CIP </v>
      </c>
      <c r="Z383" s="92" t="str">
        <f t="shared" si="33"/>
        <v>ZPC</v>
      </c>
      <c r="AA383" s="92" t="str">
        <f t="shared" si="34"/>
        <v>Taxa</v>
      </c>
    </row>
    <row r="384" spans="1:27" s="353" customFormat="1" ht="15" customHeight="1" x14ac:dyDescent="0.3">
      <c r="A384" s="352">
        <v>350</v>
      </c>
      <c r="B384" s="352"/>
      <c r="C384" s="353" t="s">
        <v>508</v>
      </c>
      <c r="D384" s="354" t="s">
        <v>1554</v>
      </c>
      <c r="E384" s="352" t="e" cm="1" vm="1">
        <f t="array" ref="E384">_xlfn.IFNA(_xlfn.IFS(X384&lt;&gt;"Pendent",SOCIETATS!$N$8),SOCIETATS!$N$9)</f>
        <v>#VALUE!</v>
      </c>
      <c r="F384" s="355" t="e" cm="1" vm="1">
        <f t="array" ref="F384">_xlfn.IFNA(_xlfn.IFS(G384&lt;&gt;G385,SOCIETATS!$N$8,J384&lt;&gt;J385,SOCIETATS!$N$8),SOCIETATS!$N$9)</f>
        <v>#VALUE!</v>
      </c>
      <c r="G384" s="356" t="str" cm="1">
        <f t="array" ref="G384">_xlfn.IFNA(_xlfn.IFS(R384&lt;&gt;0,R384,S384&lt;&gt;0,S384,U384&lt;&gt;0,U384,V384&lt;&gt;0,V384),"FALTAN DATOS DE ESCENARIO")</f>
        <v xml:space="preserve">ZPC LL-24 - Olesa i Esparreguera - CIP </v>
      </c>
      <c r="H384" s="357" t="str">
        <f>IF(L384&gt;J384,"SI","NO")</f>
        <v>NO</v>
      </c>
      <c r="I384" s="357" t="s">
        <v>1545</v>
      </c>
      <c r="J384" s="358">
        <v>45172</v>
      </c>
      <c r="K384" s="359">
        <v>0.33333333333333298</v>
      </c>
      <c r="L384" s="358">
        <v>45172</v>
      </c>
      <c r="M384" s="359">
        <v>0.54166666666666696</v>
      </c>
      <c r="N384" s="360" t="s">
        <v>12</v>
      </c>
      <c r="O384" s="360" t="s">
        <v>8</v>
      </c>
      <c r="P384" s="360">
        <v>12</v>
      </c>
      <c r="Q384" s="360" t="s">
        <v>11</v>
      </c>
      <c r="R384" s="360" t="s">
        <v>100</v>
      </c>
      <c r="W384" s="352" t="str">
        <f>_xlfn.IFNA(VLOOKUP(X384,Municipis!$A$2:$B$118,2,FALSE),"Pendent")</f>
        <v>Navàs. Pinós, Cardona</v>
      </c>
      <c r="X384" s="352" t="str" cm="1">
        <f t="array" ref="X384">_xlfn.IFNA(_xlfn.IFS(R384&lt;&gt;0,R384,S384&lt;&gt;0,S384,U384&lt;&gt;0,U384,V384&lt;&gt;0,V384),"Pendent")</f>
        <v xml:space="preserve">ZPC LL-24 - Olesa i Esparreguera - CIP </v>
      </c>
      <c r="Y384" s="356" t="str" cm="1">
        <f t="array" ref="Y384">_xlfn.IFNA(_xlfn.IFS(R384&lt;&gt;0,R384,S384&lt;&gt;0,S384,U384&lt;&gt;0,U384,V384&lt;&gt;0,V384),"FALTAN DATOS DE ESCENARIO")</f>
        <v xml:space="preserve">ZPC LL-24 - Olesa i Esparreguera - CIP </v>
      </c>
      <c r="Z384" s="361" t="str">
        <f t="shared" si="33"/>
        <v>ZPC</v>
      </c>
      <c r="AA384" s="361" t="str">
        <f t="shared" si="34"/>
        <v>Taxa</v>
      </c>
    </row>
    <row r="385" spans="1:27" ht="15" customHeight="1" x14ac:dyDescent="0.3">
      <c r="A385" s="12">
        <v>362</v>
      </c>
      <c r="B385" s="12">
        <v>11</v>
      </c>
      <c r="C385" s="17" t="s">
        <v>508</v>
      </c>
      <c r="D385" s="16" t="s">
        <v>1554</v>
      </c>
      <c r="E385" s="12" t="e" cm="1" vm="1">
        <f t="array" ref="E385">_xlfn.IFNA(_xlfn.IFS(X385&lt;&gt;"Pendent",SOCIETATS!$N$8),SOCIETATS!$N$9)</f>
        <v>#VALUE!</v>
      </c>
      <c r="F385" s="26" t="e" cm="1" vm="1">
        <f t="array" ref="F385">_xlfn.IFNA(_xlfn.IFS(G385&lt;&gt;G386,SOCIETATS!$N$8,J385&lt;&gt;J386,SOCIETATS!$N$8),SOCIETATS!$N$9)</f>
        <v>#VALUE!</v>
      </c>
      <c r="G385" s="23" t="str" cm="1">
        <f t="array" ref="G385">_xlfn.IFNA(_xlfn.IFS(R385&lt;&gt;0,R385,S385&lt;&gt;0,S385,U385&lt;&gt;0,U385,V385&lt;&gt;0,V385),"FALTAN DATOS DE ESCENARIO")</f>
        <v xml:space="preserve">ZPC LL-24 - Olesa i Esparreguera - CIP </v>
      </c>
      <c r="H385" s="255" t="s">
        <v>1545</v>
      </c>
      <c r="I385" s="255" t="s">
        <v>1545</v>
      </c>
      <c r="J385" s="94">
        <v>45178</v>
      </c>
      <c r="K385" s="95">
        <v>0.625</v>
      </c>
      <c r="L385" s="94">
        <v>45178</v>
      </c>
      <c r="M385" s="95">
        <v>0.83333333333333404</v>
      </c>
      <c r="N385" s="27" t="s">
        <v>12</v>
      </c>
      <c r="O385" s="27" t="s">
        <v>8</v>
      </c>
      <c r="P385" s="27">
        <v>12</v>
      </c>
      <c r="Q385" s="27" t="s">
        <v>11</v>
      </c>
      <c r="R385" s="27" t="s">
        <v>100</v>
      </c>
      <c r="W385" s="12" t="str">
        <f>_xlfn.IFNA(VLOOKUP(X385,Municipis!$A$2:$B$118,2,FALSE),"Pendent")</f>
        <v>Navàs. Pinós, Cardona</v>
      </c>
      <c r="X385" s="12" t="str" cm="1">
        <f t="array" ref="X385">_xlfn.IFNA(_xlfn.IFS(R385&lt;&gt;0,R385,S385&lt;&gt;0,S385,U385&lt;&gt;0,U385,V385&lt;&gt;0,V385),"Pendent")</f>
        <v xml:space="preserve">ZPC LL-24 - Olesa i Esparreguera - CIP </v>
      </c>
      <c r="Y385" s="23" t="str" cm="1">
        <f t="array" ref="Y385">_xlfn.IFNA(_xlfn.IFS(R385&lt;&gt;0,R385,S385&lt;&gt;0,S385,U385&lt;&gt;0,U385,V385&lt;&gt;0,V385),"FALTAN DATOS DE ESCENARIO")</f>
        <v xml:space="preserve">ZPC LL-24 - Olesa i Esparreguera - CIP </v>
      </c>
      <c r="Z385" s="92" t="str">
        <f t="shared" si="33"/>
        <v>ZPC</v>
      </c>
      <c r="AA385" s="92" t="str">
        <f t="shared" si="34"/>
        <v>Taxa</v>
      </c>
    </row>
    <row r="386" spans="1:27" s="353" customFormat="1" ht="15" customHeight="1" x14ac:dyDescent="0.3">
      <c r="A386" s="352">
        <v>379</v>
      </c>
      <c r="B386" s="352"/>
      <c r="C386" s="353" t="s">
        <v>508</v>
      </c>
      <c r="D386" s="354" t="s">
        <v>1554</v>
      </c>
      <c r="E386" s="352" t="e" cm="1" vm="1">
        <f t="array" ref="E386">_xlfn.IFNA(_xlfn.IFS(X386&lt;&gt;"Pendent",SOCIETATS!$N$8),SOCIETATS!$N$9)</f>
        <v>#VALUE!</v>
      </c>
      <c r="F386" s="355" t="e" cm="1" vm="1">
        <f t="array" ref="F386">_xlfn.IFNA(_xlfn.IFS(G386&lt;&gt;G387,SOCIETATS!$N$8,J386&lt;&gt;J387,SOCIETATS!$N$8),SOCIETATS!$N$9)</f>
        <v>#VALUE!</v>
      </c>
      <c r="G386" s="356" t="str" cm="1">
        <f t="array" ref="G386">_xlfn.IFNA(_xlfn.IFS(R386&lt;&gt;0,R386,S386&lt;&gt;0,S386,U386&lt;&gt;0,U386,V386&lt;&gt;0,V386),"FALTAN DATOS DE ESCENARIO")</f>
        <v xml:space="preserve">ZPC LL-24 - Olesa i Esparreguera - CIP </v>
      </c>
      <c r="H386" s="357" t="s">
        <v>1545</v>
      </c>
      <c r="I386" s="357" t="s">
        <v>1562</v>
      </c>
      <c r="J386" s="358">
        <v>45184</v>
      </c>
      <c r="K386" s="359">
        <v>0.70833333333333404</v>
      </c>
      <c r="L386" s="358">
        <v>45186</v>
      </c>
      <c r="M386" s="359">
        <v>0.54166666666666696</v>
      </c>
      <c r="N386" s="360" t="s">
        <v>12</v>
      </c>
      <c r="O386" s="360" t="s">
        <v>8</v>
      </c>
      <c r="P386" s="360">
        <v>12</v>
      </c>
      <c r="Q386" s="360" t="s">
        <v>11</v>
      </c>
      <c r="R386" s="360" t="s">
        <v>100</v>
      </c>
      <c r="W386" s="352" t="str">
        <f>_xlfn.IFNA(VLOOKUP(X386,Municipis!$A$2:$B$118,2,FALSE),"Pendent")</f>
        <v>Navàs. Pinós, Cardona</v>
      </c>
      <c r="X386" s="352" t="str" cm="1">
        <f t="array" ref="X386">_xlfn.IFNA(_xlfn.IFS(R386&lt;&gt;0,R386,S386&lt;&gt;0,S386,U386&lt;&gt;0,U386,V386&lt;&gt;0,V386),"Pendent")</f>
        <v xml:space="preserve">ZPC LL-24 - Olesa i Esparreguera - CIP </v>
      </c>
      <c r="Y386" s="356" t="str" cm="1">
        <f t="array" ref="Y386">_xlfn.IFNA(_xlfn.IFS(R386&lt;&gt;0,R386,S386&lt;&gt;0,S386,U386&lt;&gt;0,U386,V386&lt;&gt;0,V386),"FALTAN DATOS DE ESCENARIO")</f>
        <v xml:space="preserve">ZPC LL-24 - Olesa i Esparreguera - CIP </v>
      </c>
      <c r="Z386" s="361" t="str">
        <f t="shared" si="33"/>
        <v>ZPC</v>
      </c>
      <c r="AA386" s="361" t="str">
        <f t="shared" si="34"/>
        <v>Taxa</v>
      </c>
    </row>
    <row r="387" spans="1:27" ht="15" customHeight="1" x14ac:dyDescent="0.3">
      <c r="A387" s="12">
        <v>410</v>
      </c>
      <c r="B387" s="12">
        <v>12</v>
      </c>
      <c r="C387" s="17" t="s">
        <v>508</v>
      </c>
      <c r="D387" s="16" t="s">
        <v>1554</v>
      </c>
      <c r="E387" s="12" t="e" cm="1" vm="1">
        <f t="array" ref="E387">_xlfn.IFNA(_xlfn.IFS(X387&lt;&gt;"Pendent",SOCIETATS!$N$8),SOCIETATS!$N$9)</f>
        <v>#VALUE!</v>
      </c>
      <c r="F387" s="26" t="e" cm="1" vm="1">
        <f t="array" ref="F387">_xlfn.IFNA(_xlfn.IFS(G387&lt;&gt;G388,SOCIETATS!$N$8,J387&lt;&gt;J388,SOCIETATS!$N$8),SOCIETATS!$N$9)</f>
        <v>#VALUE!</v>
      </c>
      <c r="G387" s="23" t="str" cm="1">
        <f t="array" ref="G387">_xlfn.IFNA(_xlfn.IFS(R387&lt;&gt;0,R387,S387&lt;&gt;0,S387,U387&lt;&gt;0,U387,V387&lt;&gt;0,V387),"FALTAN DATOS DE ESCENARIO")</f>
        <v xml:space="preserve">ZPC LL-24 - Olesa i Esparreguera - CIP </v>
      </c>
      <c r="H387" s="255" t="str">
        <f>IF(L387&gt;J387,"SI","NO")</f>
        <v>NO</v>
      </c>
      <c r="I387" s="255" t="s">
        <v>1545</v>
      </c>
      <c r="J387" s="94">
        <v>45192</v>
      </c>
      <c r="K387" s="95">
        <v>0.625</v>
      </c>
      <c r="L387" s="94">
        <v>45192</v>
      </c>
      <c r="M387" s="95">
        <v>0.83333333333333404</v>
      </c>
      <c r="N387" s="27" t="s">
        <v>12</v>
      </c>
      <c r="O387" s="27" t="s">
        <v>8</v>
      </c>
      <c r="P387" s="27">
        <v>12</v>
      </c>
      <c r="Q387" s="27" t="s">
        <v>11</v>
      </c>
      <c r="R387" s="27" t="s">
        <v>100</v>
      </c>
      <c r="W387" s="12" t="str">
        <f>_xlfn.IFNA(VLOOKUP(X387,Municipis!$A$2:$B$118,2,FALSE),"Pendent")</f>
        <v>Navàs. Pinós, Cardona</v>
      </c>
      <c r="X387" s="12" t="str" cm="1">
        <f t="array" ref="X387">_xlfn.IFNA(_xlfn.IFS(R387&lt;&gt;0,R387,S387&lt;&gt;0,S387,U387&lt;&gt;0,U387,V387&lt;&gt;0,V387),"Pendent")</f>
        <v xml:space="preserve">ZPC LL-24 - Olesa i Esparreguera - CIP </v>
      </c>
      <c r="Y387" s="23" t="str" cm="1">
        <f t="array" ref="Y387">_xlfn.IFNA(_xlfn.IFS(R387&lt;&gt;0,R387,S387&lt;&gt;0,S387,U387&lt;&gt;0,U387,V387&lt;&gt;0,V387),"FALTAN DATOS DE ESCENARIO")</f>
        <v xml:space="preserve">ZPC LL-24 - Olesa i Esparreguera - CIP </v>
      </c>
      <c r="Z387" s="92" t="str">
        <f t="shared" si="33"/>
        <v>ZPC</v>
      </c>
      <c r="AA387" s="92" t="str">
        <f t="shared" si="34"/>
        <v>Taxa</v>
      </c>
    </row>
    <row r="388" spans="1:27" ht="15" customHeight="1" x14ac:dyDescent="0.3">
      <c r="A388" s="12">
        <v>449</v>
      </c>
      <c r="B388" s="12">
        <v>13</v>
      </c>
      <c r="C388" s="17" t="s">
        <v>508</v>
      </c>
      <c r="D388" s="16" t="s">
        <v>1554</v>
      </c>
      <c r="E388" s="12" t="e" cm="1" vm="1">
        <f t="array" ref="E388">_xlfn.IFNA(_xlfn.IFS(X388&lt;&gt;"Pendent",SOCIETATS!$N$8),SOCIETATS!$N$9)</f>
        <v>#VALUE!</v>
      </c>
      <c r="F388" s="26" t="e" cm="1" vm="1">
        <f t="array" ref="F388">_xlfn.IFNA(_xlfn.IFS(G388&lt;&gt;G389,SOCIETATS!$N$8,J388&lt;&gt;J389,SOCIETATS!$N$8),SOCIETATS!$N$9)</f>
        <v>#VALUE!</v>
      </c>
      <c r="G388" s="23" t="str" cm="1">
        <f t="array" ref="G388">_xlfn.IFNA(_xlfn.IFS(R388&lt;&gt;0,R388,S388&lt;&gt;0,S388,U388&lt;&gt;0,U388,V388&lt;&gt;0,V388),"FALTAN DATOS DE ESCENARIO")</f>
        <v xml:space="preserve">ZPC LL-24 - Olesa i Esparreguera - CIP </v>
      </c>
      <c r="H388" s="255" t="s">
        <v>1545</v>
      </c>
      <c r="I388" s="255" t="s">
        <v>1545</v>
      </c>
      <c r="J388" s="94">
        <v>45206</v>
      </c>
      <c r="K388" s="95">
        <v>0.58333333333333304</v>
      </c>
      <c r="L388" s="94">
        <v>45206</v>
      </c>
      <c r="M388" s="95">
        <v>0.79166666666666696</v>
      </c>
      <c r="N388" s="27" t="s">
        <v>12</v>
      </c>
      <c r="O388" s="27" t="s">
        <v>8</v>
      </c>
      <c r="P388" s="27">
        <v>12</v>
      </c>
      <c r="Q388" s="27" t="s">
        <v>11</v>
      </c>
      <c r="R388" s="27" t="s">
        <v>100</v>
      </c>
      <c r="W388" s="12" t="str">
        <f>_xlfn.IFNA(VLOOKUP(X388,Municipis!$A$2:$B$118,2,FALSE),"Pendent")</f>
        <v>Navàs. Pinós, Cardona</v>
      </c>
      <c r="X388" s="12" t="str" cm="1">
        <f t="array" ref="X388">_xlfn.IFNA(_xlfn.IFS(R388&lt;&gt;0,R388,S388&lt;&gt;0,S388,U388&lt;&gt;0,U388,V388&lt;&gt;0,V388),"Pendent")</f>
        <v xml:space="preserve">ZPC LL-24 - Olesa i Esparreguera - CIP </v>
      </c>
      <c r="Y388" s="23" t="str" cm="1">
        <f t="array" ref="Y388">_xlfn.IFNA(_xlfn.IFS(R388&lt;&gt;0,R388,S388&lt;&gt;0,S388,U388&lt;&gt;0,U388,V388&lt;&gt;0,V388),"FALTAN DATOS DE ESCENARIO")</f>
        <v xml:space="preserve">ZPC LL-24 - Olesa i Esparreguera - CIP </v>
      </c>
      <c r="Z388" s="92" t="str">
        <f t="shared" si="33"/>
        <v>ZPC</v>
      </c>
      <c r="AA388" s="92" t="str">
        <f t="shared" si="34"/>
        <v>Taxa</v>
      </c>
    </row>
    <row r="389" spans="1:27" s="353" customFormat="1" ht="15" customHeight="1" x14ac:dyDescent="0.3">
      <c r="A389" s="352">
        <v>475</v>
      </c>
      <c r="B389" s="352"/>
      <c r="C389" s="353" t="s">
        <v>508</v>
      </c>
      <c r="D389" s="354" t="s">
        <v>1554</v>
      </c>
      <c r="E389" s="352" t="e" cm="1" vm="1">
        <f t="array" ref="E389">_xlfn.IFNA(_xlfn.IFS(X389&lt;&gt;"Pendent",SOCIETATS!$N$8),SOCIETATS!$N$9)</f>
        <v>#VALUE!</v>
      </c>
      <c r="F389" s="355" t="e" cm="1" vm="1">
        <f t="array" ref="F389">_xlfn.IFNA(_xlfn.IFS(G389&lt;&gt;G390,SOCIETATS!$N$8,J389&lt;&gt;J390,SOCIETATS!$N$8),SOCIETATS!$N$9)</f>
        <v>#VALUE!</v>
      </c>
      <c r="G389" s="356" t="str" cm="1">
        <f t="array" ref="G389">_xlfn.IFNA(_xlfn.IFS(R389&lt;&gt;0,R389,S389&lt;&gt;0,S389,U389&lt;&gt;0,U389,V389&lt;&gt;0,V389),"FALTAN DATOS DE ESCENARIO")</f>
        <v xml:space="preserve">ZPC LL-24 - Olesa i Esparreguera - CIP </v>
      </c>
      <c r="H389" s="357" t="str">
        <f>IF(L389&gt;J389,"SI","NO")</f>
        <v>NO</v>
      </c>
      <c r="I389" s="357" t="s">
        <v>1545</v>
      </c>
      <c r="J389" s="358">
        <v>45214</v>
      </c>
      <c r="K389" s="359">
        <v>0.33333333333333298</v>
      </c>
      <c r="L389" s="358">
        <v>45214</v>
      </c>
      <c r="M389" s="359">
        <v>0.54166666666666696</v>
      </c>
      <c r="N389" s="360" t="s">
        <v>12</v>
      </c>
      <c r="O389" s="360" t="s">
        <v>8</v>
      </c>
      <c r="P389" s="360">
        <v>12</v>
      </c>
      <c r="Q389" s="360" t="s">
        <v>11</v>
      </c>
      <c r="R389" s="360" t="s">
        <v>100</v>
      </c>
      <c r="W389" s="352" t="str">
        <f>_xlfn.IFNA(VLOOKUP(X389,Municipis!$A$2:$B$118,2,FALSE),"Pendent")</f>
        <v>Navàs. Pinós, Cardona</v>
      </c>
      <c r="X389" s="352" t="str" cm="1">
        <f t="array" ref="X389">_xlfn.IFNA(_xlfn.IFS(R389&lt;&gt;0,R389,S389&lt;&gt;0,S389,U389&lt;&gt;0,U389,V389&lt;&gt;0,V389),"Pendent")</f>
        <v xml:space="preserve">ZPC LL-24 - Olesa i Esparreguera - CIP </v>
      </c>
      <c r="Y389" s="356" t="str" cm="1">
        <f t="array" ref="Y389">_xlfn.IFNA(_xlfn.IFS(R389&lt;&gt;0,R389,S389&lt;&gt;0,S389,U389&lt;&gt;0,U389,V389&lt;&gt;0,V389),"FALTAN DATOS DE ESCENARIO")</f>
        <v xml:space="preserve">ZPC LL-24 - Olesa i Esparreguera - CIP </v>
      </c>
      <c r="Z389" s="361" t="str">
        <f t="shared" si="33"/>
        <v>ZPC</v>
      </c>
      <c r="AA389" s="361" t="str">
        <f t="shared" si="34"/>
        <v>Taxa</v>
      </c>
    </row>
    <row r="390" spans="1:27" ht="15" customHeight="1" x14ac:dyDescent="0.3">
      <c r="A390" s="12">
        <v>484</v>
      </c>
      <c r="B390" s="12">
        <v>14</v>
      </c>
      <c r="C390" s="17" t="s">
        <v>508</v>
      </c>
      <c r="D390" s="16" t="s">
        <v>1554</v>
      </c>
      <c r="E390" s="12" t="e" cm="1" vm="1">
        <f t="array" ref="E390">_xlfn.IFNA(_xlfn.IFS(X390&lt;&gt;"Pendent",SOCIETATS!$N$8),SOCIETATS!$N$9)</f>
        <v>#VALUE!</v>
      </c>
      <c r="F390" s="26" t="e" cm="1" vm="1">
        <f t="array" ref="F390">_xlfn.IFNA(_xlfn.IFS(G390&lt;&gt;G391,SOCIETATS!$N$8,J390&lt;&gt;J391,SOCIETATS!$N$8),SOCIETATS!$N$9)</f>
        <v>#VALUE!</v>
      </c>
      <c r="G390" s="23" t="str" cm="1">
        <f t="array" ref="G390">_xlfn.IFNA(_xlfn.IFS(R390&lt;&gt;0,R390,S390&lt;&gt;0,S390,U390&lt;&gt;0,U390,V390&lt;&gt;0,V390),"FALTAN DATOS DE ESCENARIO")</f>
        <v xml:space="preserve">ZPC LL-24 - Olesa i Esparreguera - CIP </v>
      </c>
      <c r="H390" s="255" t="s">
        <v>1545</v>
      </c>
      <c r="I390" s="255" t="s">
        <v>1545</v>
      </c>
      <c r="J390" s="94">
        <v>45220</v>
      </c>
      <c r="K390" s="95">
        <v>0.58333333333333304</v>
      </c>
      <c r="L390" s="94">
        <v>45220</v>
      </c>
      <c r="M390" s="95">
        <v>0.79166666666666696</v>
      </c>
      <c r="N390" s="27" t="s">
        <v>12</v>
      </c>
      <c r="O390" s="27" t="s">
        <v>8</v>
      </c>
      <c r="P390" s="27">
        <v>12</v>
      </c>
      <c r="Q390" s="27" t="s">
        <v>11</v>
      </c>
      <c r="R390" s="27" t="s">
        <v>100</v>
      </c>
      <c r="W390" s="12" t="str">
        <f>_xlfn.IFNA(VLOOKUP(X390,Municipis!$A$2:$B$118,2,FALSE),"Pendent")</f>
        <v>Navàs. Pinós, Cardona</v>
      </c>
      <c r="X390" s="12" t="str" cm="1">
        <f t="array" ref="X390">_xlfn.IFNA(_xlfn.IFS(R390&lt;&gt;0,R390,S390&lt;&gt;0,S390,U390&lt;&gt;0,U390,V390&lt;&gt;0,V390),"Pendent")</f>
        <v xml:space="preserve">ZPC LL-24 - Olesa i Esparreguera - CIP </v>
      </c>
      <c r="Y390" s="23" t="str" cm="1">
        <f t="array" ref="Y390">_xlfn.IFNA(_xlfn.IFS(R390&lt;&gt;0,R390,S390&lt;&gt;0,S390,U390&lt;&gt;0,U390,V390&lt;&gt;0,V390),"FALTAN DATOS DE ESCENARIO")</f>
        <v xml:space="preserve">ZPC LL-24 - Olesa i Esparreguera - CIP </v>
      </c>
      <c r="Z390" s="92" t="str">
        <f t="shared" si="33"/>
        <v>ZPC</v>
      </c>
      <c r="AA390" s="92" t="str">
        <f t="shared" si="34"/>
        <v>Taxa</v>
      </c>
    </row>
    <row r="391" spans="1:27" s="353" customFormat="1" ht="15" customHeight="1" x14ac:dyDescent="0.3">
      <c r="A391" s="352">
        <v>498</v>
      </c>
      <c r="B391" s="352"/>
      <c r="C391" s="353" t="s">
        <v>508</v>
      </c>
      <c r="D391" s="354" t="s">
        <v>1554</v>
      </c>
      <c r="E391" s="352" t="e" cm="1" vm="1">
        <f t="array" ref="E391">_xlfn.IFNA(_xlfn.IFS(X391&lt;&gt;"Pendent",SOCIETATS!$N$8),SOCIETATS!$N$9)</f>
        <v>#VALUE!</v>
      </c>
      <c r="F391" s="355" t="e" cm="1" vm="1">
        <f t="array" ref="F391">_xlfn.IFNA(_xlfn.IFS(G391&lt;&gt;G392,SOCIETATS!$N$8,J391&lt;&gt;J392,SOCIETATS!$N$8),SOCIETATS!$N$9)</f>
        <v>#VALUE!</v>
      </c>
      <c r="G391" s="356" t="str" cm="1">
        <f t="array" ref="G391">_xlfn.IFNA(_xlfn.IFS(R391&lt;&gt;0,R391,S391&lt;&gt;0,S391,U391&lt;&gt;0,U391,V391&lt;&gt;0,V391),"FALTAN DATOS DE ESCENARIO")</f>
        <v xml:space="preserve">ZPC LL-24 - Olesa i Esparreguera - CIP </v>
      </c>
      <c r="H391" s="357" t="s">
        <v>1545</v>
      </c>
      <c r="I391" s="357" t="s">
        <v>1562</v>
      </c>
      <c r="J391" s="358">
        <v>45226</v>
      </c>
      <c r="K391" s="359">
        <v>0.70833333333333404</v>
      </c>
      <c r="L391" s="358">
        <v>45228</v>
      </c>
      <c r="M391" s="359">
        <v>0.54166666666666696</v>
      </c>
      <c r="N391" s="360" t="s">
        <v>12</v>
      </c>
      <c r="O391" s="360" t="s">
        <v>8</v>
      </c>
      <c r="P391" s="360">
        <v>12</v>
      </c>
      <c r="Q391" s="360" t="s">
        <v>11</v>
      </c>
      <c r="R391" s="360" t="s">
        <v>100</v>
      </c>
      <c r="W391" s="352" t="str">
        <f>_xlfn.IFNA(VLOOKUP(X391,Municipis!$A$2:$B$118,2,FALSE),"Pendent")</f>
        <v>Navàs. Pinós, Cardona</v>
      </c>
      <c r="X391" s="352" t="str" cm="1">
        <f t="array" ref="X391">_xlfn.IFNA(_xlfn.IFS(R391&lt;&gt;0,R391,S391&lt;&gt;0,S391,U391&lt;&gt;0,U391,V391&lt;&gt;0,V391),"Pendent")</f>
        <v xml:space="preserve">ZPC LL-24 - Olesa i Esparreguera - CIP </v>
      </c>
      <c r="Y391" s="356" t="str" cm="1">
        <f t="array" ref="Y391">_xlfn.IFNA(_xlfn.IFS(R391&lt;&gt;0,R391,S391&lt;&gt;0,S391,U391&lt;&gt;0,U391,V391&lt;&gt;0,V391),"FALTAN DATOS DE ESCENARIO")</f>
        <v xml:space="preserve">ZPC LL-24 - Olesa i Esparreguera - CIP </v>
      </c>
      <c r="Z391" s="361" t="str">
        <f t="shared" si="33"/>
        <v>ZPC</v>
      </c>
      <c r="AA391" s="361" t="str">
        <f t="shared" si="34"/>
        <v>Taxa</v>
      </c>
    </row>
    <row r="392" spans="1:27" s="353" customFormat="1" ht="15" customHeight="1" x14ac:dyDescent="0.3">
      <c r="A392" s="352">
        <v>541</v>
      </c>
      <c r="B392" s="352"/>
      <c r="C392" s="353" t="s">
        <v>508</v>
      </c>
      <c r="D392" s="354" t="s">
        <v>1554</v>
      </c>
      <c r="E392" s="352" t="e" cm="1" vm="1">
        <f t="array" ref="E392">_xlfn.IFNA(_xlfn.IFS(X392&lt;&gt;"Pendent",SOCIETATS!$N$8),SOCIETATS!$N$9)</f>
        <v>#VALUE!</v>
      </c>
      <c r="F392" s="355" t="e" cm="1" vm="1">
        <f t="array" ref="F392">_xlfn.IFNA(_xlfn.IFS(G392&lt;&gt;G393,SOCIETATS!$N$8,J392&lt;&gt;J393,SOCIETATS!$N$8),SOCIETATS!$N$9)</f>
        <v>#VALUE!</v>
      </c>
      <c r="G392" s="356" t="str" cm="1">
        <f t="array" ref="G392">_xlfn.IFNA(_xlfn.IFS(R392&lt;&gt;0,R392,S392&lt;&gt;0,S392,U392&lt;&gt;0,U392,V392&lt;&gt;0,V392),"FALTAN DATOS DE ESCENARIO")</f>
        <v xml:space="preserve">ZPC LL-24 - Olesa i Esparreguera - CIP </v>
      </c>
      <c r="H392" s="357" t="s">
        <v>1545</v>
      </c>
      <c r="I392" s="357" t="s">
        <v>1562</v>
      </c>
      <c r="J392" s="358">
        <v>45254</v>
      </c>
      <c r="K392" s="359">
        <v>0.70833333333333404</v>
      </c>
      <c r="L392" s="358">
        <v>45256</v>
      </c>
      <c r="M392" s="359">
        <v>0.54166666666666696</v>
      </c>
      <c r="N392" s="360" t="s">
        <v>12</v>
      </c>
      <c r="O392" s="360" t="s">
        <v>8</v>
      </c>
      <c r="P392" s="360">
        <v>12</v>
      </c>
      <c r="Q392" s="360" t="s">
        <v>11</v>
      </c>
      <c r="R392" s="360" t="s">
        <v>100</v>
      </c>
      <c r="W392" s="352" t="str">
        <f>_xlfn.IFNA(VLOOKUP(X392,Municipis!$A$2:$B$118,2,FALSE),"Pendent")</f>
        <v>Navàs. Pinós, Cardona</v>
      </c>
      <c r="X392" s="352" t="str" cm="1">
        <f t="array" ref="X392">_xlfn.IFNA(_xlfn.IFS(R392&lt;&gt;0,R392,S392&lt;&gt;0,S392,U392&lt;&gt;0,U392,V392&lt;&gt;0,V392),"Pendent")</f>
        <v xml:space="preserve">ZPC LL-24 - Olesa i Esparreguera - CIP </v>
      </c>
      <c r="Y392" s="356" t="str" cm="1">
        <f t="array" ref="Y392">_xlfn.IFNA(_xlfn.IFS(R392&lt;&gt;0,R392,S392&lt;&gt;0,S392,U392&lt;&gt;0,U392,V392&lt;&gt;0,V392),"FALTAN DATOS DE ESCENARIO")</f>
        <v xml:space="preserve">ZPC LL-24 - Olesa i Esparreguera - CIP </v>
      </c>
      <c r="Z392" s="361" t="str">
        <f t="shared" si="33"/>
        <v>ZPC</v>
      </c>
      <c r="AA392" s="361" t="str">
        <f t="shared" si="34"/>
        <v>Taxa</v>
      </c>
    </row>
    <row r="393" spans="1:27" ht="15" customHeight="1" x14ac:dyDescent="0.3">
      <c r="A393" s="12">
        <v>22</v>
      </c>
      <c r="B393" s="12">
        <v>1</v>
      </c>
      <c r="C393" s="49" t="s">
        <v>412</v>
      </c>
      <c r="D393" s="17" t="s">
        <v>1557</v>
      </c>
      <c r="E393" s="12" t="e" cm="1" vm="1">
        <f t="array" ref="E393">_xlfn.IFNA(_xlfn.IFS(W393&lt;&gt;"Pendent",SOCIETATS!$N$8,X393&lt;&gt;"Pendent",SOCIETATS!$N$8),SOCIETATS!$N$9)</f>
        <v>#VALUE!</v>
      </c>
      <c r="F393" s="26" t="e" cm="1" vm="1">
        <f t="array" ref="F393">_xlfn.IFNA(_xlfn.IFS(G393&lt;&gt;G394,SOCIETATS!$N$8,J393&lt;&gt;J394,SOCIETATS!$N$8),SOCIETATS!$N$9)</f>
        <v>#VALUE!</v>
      </c>
      <c r="G393" s="23" t="str" cm="1">
        <f t="array" ref="G393">_xlfn.IFNA(_xlfn.IFS(R393&lt;&gt;0,R393,S393&lt;&gt;0,S393,U393&lt;&gt;0,U393,V393&lt;&gt;0,V393),"FALTAN DATOS DE ESCENARIO")</f>
        <v xml:space="preserve">ZPC LL-22 - Monistrol de Montserrat - CIP </v>
      </c>
      <c r="H393" s="255" t="s">
        <v>1545</v>
      </c>
      <c r="I393" s="255" t="s">
        <v>1562</v>
      </c>
      <c r="J393" s="21">
        <v>45030</v>
      </c>
      <c r="K393" s="104">
        <v>0.66666666666666663</v>
      </c>
      <c r="L393" s="21">
        <v>45032</v>
      </c>
      <c r="M393" s="104">
        <v>0.54166666666666663</v>
      </c>
      <c r="N393" s="17" t="s">
        <v>1083</v>
      </c>
      <c r="O393" s="17" t="s">
        <v>8</v>
      </c>
      <c r="P393" s="17">
        <v>40</v>
      </c>
      <c r="Q393" s="17" t="s">
        <v>1078</v>
      </c>
      <c r="R393" s="258" t="s">
        <v>97</v>
      </c>
      <c r="W393" s="12" t="str">
        <f>_xlfn.IFNA(VLOOKUP(X393,Municipis!$A$2:$B$118,2,FALSE),"Pendent")</f>
        <v>Monistrol del Montserrat, Olesa de Montserrat, Esparreguera</v>
      </c>
      <c r="X393" s="12" t="str" cm="1">
        <f t="array" ref="X393">_xlfn.IFNA(_xlfn.IFS(R393&lt;&gt;0,R393,S393&lt;&gt;0,S393,U393&lt;&gt;0,U393,V393&lt;&gt;0,V393),"Pendent")</f>
        <v xml:space="preserve">ZPC LL-22 - Monistrol de Montserrat - CIP </v>
      </c>
      <c r="Y393" s="23" t="str" cm="1">
        <f t="array" ref="Y393">_xlfn.IFNA(_xlfn.IFS(R393&lt;&gt;0,R393,S393&lt;&gt;0,S393,U393&lt;&gt;0,U393,V393&lt;&gt;0,V393),"FALTAN DATOS DE ESCENARIO")</f>
        <v xml:space="preserve">ZPC LL-22 - Monistrol de Montserrat - CIP </v>
      </c>
      <c r="Z393" s="92" t="str">
        <f t="shared" si="33"/>
        <v>ZPC</v>
      </c>
      <c r="AA393" s="92" t="str">
        <f t="shared" si="34"/>
        <v>Taxa</v>
      </c>
    </row>
    <row r="394" spans="1:27" ht="15" customHeight="1" x14ac:dyDescent="0.3">
      <c r="A394" s="12">
        <v>110</v>
      </c>
      <c r="B394" s="12">
        <v>2</v>
      </c>
      <c r="C394" s="49" t="s">
        <v>1077</v>
      </c>
      <c r="D394" s="17" t="s">
        <v>1558</v>
      </c>
      <c r="E394" s="12" t="e" cm="1" vm="1">
        <f t="array" ref="E394">_xlfn.IFNA(_xlfn.IFS(W394&lt;&gt;"Pendent",SOCIETATS!$N$8,X394&lt;&gt;"Pendent",SOCIETATS!$N$8),SOCIETATS!$N$9)</f>
        <v>#VALUE!</v>
      </c>
      <c r="F394" s="26" t="e" cm="1" vm="1">
        <f t="array" ref="F394">_xlfn.IFNA(_xlfn.IFS(G394&lt;&gt;G395,SOCIETATS!$N$8,J394&lt;&gt;J395,SOCIETATS!$N$8),SOCIETATS!$N$9)</f>
        <v>#VALUE!</v>
      </c>
      <c r="G394" s="23" t="str" cm="1">
        <f t="array" ref="G394">_xlfn.IFNA(_xlfn.IFS(R394&lt;&gt;0,R394,S394&lt;&gt;0,S394,U394&lt;&gt;0,U394,V394&lt;&gt;0,V394),"FALTAN DATOS DE ESCENARIO")</f>
        <v xml:space="preserve">ZPC LL-22 - Monistrol de Montserrat - CIP </v>
      </c>
      <c r="H394" s="255" t="s">
        <v>1545</v>
      </c>
      <c r="I394" s="255" t="s">
        <v>1562</v>
      </c>
      <c r="J394" s="21">
        <v>45065</v>
      </c>
      <c r="K394" s="104">
        <v>0.66666666666666663</v>
      </c>
      <c r="L394" s="21">
        <v>45067</v>
      </c>
      <c r="M394" s="104">
        <v>0.54166666666666663</v>
      </c>
      <c r="N394" s="17" t="s">
        <v>1083</v>
      </c>
      <c r="O394" s="17" t="s">
        <v>8</v>
      </c>
      <c r="P394" s="17">
        <v>40</v>
      </c>
      <c r="Q394" s="17" t="s">
        <v>1079</v>
      </c>
      <c r="R394" s="258" t="s">
        <v>97</v>
      </c>
      <c r="W394" s="12" t="str">
        <f>_xlfn.IFNA(VLOOKUP(X394,Municipis!$A$2:$B$118,2,FALSE),"Pendent")</f>
        <v>Monistrol del Montserrat, Olesa de Montserrat, Esparreguera</v>
      </c>
      <c r="X394" s="12" t="str" cm="1">
        <f t="array" ref="X394">_xlfn.IFNA(_xlfn.IFS(R394&lt;&gt;0,R394,S394&lt;&gt;0,S394,U394&lt;&gt;0,U394,V394&lt;&gt;0,V394),"Pendent")</f>
        <v xml:space="preserve">ZPC LL-22 - Monistrol de Montserrat - CIP </v>
      </c>
      <c r="Y394" s="23" t="str" cm="1">
        <f t="array" ref="Y394">_xlfn.IFNA(_xlfn.IFS(R394&lt;&gt;0,R394,S394&lt;&gt;0,S394,U394&lt;&gt;0,U394,V394&lt;&gt;0,V394),"FALTAN DATOS DE ESCENARIO")</f>
        <v xml:space="preserve">ZPC LL-22 - Monistrol de Montserrat - CIP </v>
      </c>
      <c r="Z394" s="92" t="str">
        <f t="shared" si="33"/>
        <v>ZPC</v>
      </c>
      <c r="AA394" s="92" t="str">
        <f t="shared" si="34"/>
        <v>Taxa</v>
      </c>
    </row>
    <row r="395" spans="1:27" ht="15" customHeight="1" x14ac:dyDescent="0.3">
      <c r="A395" s="12">
        <v>184</v>
      </c>
      <c r="B395" s="12">
        <v>3</v>
      </c>
      <c r="C395" s="49" t="s">
        <v>412</v>
      </c>
      <c r="D395" s="17" t="s">
        <v>1557</v>
      </c>
      <c r="E395" s="12" t="e" cm="1" vm="1">
        <f t="array" ref="E395">_xlfn.IFNA(_xlfn.IFS(X395&lt;&gt;"Pendent",SOCIETATS!$N$8),SOCIETATS!$N$9)</f>
        <v>#VALUE!</v>
      </c>
      <c r="F395" s="26" t="e" cm="1" vm="1">
        <f t="array" ref="F395">_xlfn.IFNA(_xlfn.IFS(G395&lt;&gt;G396,SOCIETATS!$N$8,J395&lt;&gt;J396,SOCIETATS!$N$8),SOCIETATS!$N$9)</f>
        <v>#VALUE!</v>
      </c>
      <c r="G395" s="23" t="str" cm="1">
        <f t="array" ref="G395">_xlfn.IFNA(_xlfn.IFS(R395&lt;&gt;0,R395,S395&lt;&gt;0,S395,U395&lt;&gt;0,U395,V395&lt;&gt;0,V395),"FALTAN DATOS DE ESCENARIO")</f>
        <v xml:space="preserve">ZPC LL-22 - Monistrol de Montserrat - CIP </v>
      </c>
      <c r="H395" s="255" t="s">
        <v>1545</v>
      </c>
      <c r="I395" s="255" t="s">
        <v>1562</v>
      </c>
      <c r="J395" s="21">
        <v>45093</v>
      </c>
      <c r="K395" s="104">
        <v>0.66666666666666663</v>
      </c>
      <c r="L395" s="21">
        <v>45095</v>
      </c>
      <c r="M395" s="104">
        <v>0.54166666666666663</v>
      </c>
      <c r="N395" s="17" t="s">
        <v>1083</v>
      </c>
      <c r="O395" s="17" t="s">
        <v>8</v>
      </c>
      <c r="P395" s="17">
        <v>40</v>
      </c>
      <c r="Q395" s="17" t="s">
        <v>1080</v>
      </c>
      <c r="R395" s="258" t="s">
        <v>97</v>
      </c>
      <c r="W395" s="12" t="str">
        <f>_xlfn.IFNA(VLOOKUP(X395,Municipis!$A$2:$B$118,2,FALSE),"Pendent")</f>
        <v>Monistrol del Montserrat, Olesa de Montserrat, Esparreguera</v>
      </c>
      <c r="X395" s="12" t="str" cm="1">
        <f t="array" ref="X395">_xlfn.IFNA(_xlfn.IFS(R395&lt;&gt;0,R395,S395&lt;&gt;0,S395,U395&lt;&gt;0,U395,V395&lt;&gt;0,V395),"Pendent")</f>
        <v xml:space="preserve">ZPC LL-22 - Monistrol de Montserrat - CIP </v>
      </c>
      <c r="Y395" s="23" t="str" cm="1">
        <f t="array" ref="Y395">_xlfn.IFNA(_xlfn.IFS(R395&lt;&gt;0,R395,S395&lt;&gt;0,S395,U395&lt;&gt;0,U395,V395&lt;&gt;0,V395),"FALTAN DATOS DE ESCENARIO")</f>
        <v xml:space="preserve">ZPC LL-22 - Monistrol de Montserrat - CIP </v>
      </c>
      <c r="Z395" s="92" t="str">
        <f t="shared" si="33"/>
        <v>ZPC</v>
      </c>
      <c r="AA395" s="92" t="str">
        <f t="shared" si="34"/>
        <v>Taxa</v>
      </c>
    </row>
    <row r="396" spans="1:27" ht="15" customHeight="1" x14ac:dyDescent="0.3">
      <c r="A396" s="12">
        <v>235</v>
      </c>
      <c r="B396" s="12">
        <v>4</v>
      </c>
      <c r="C396" s="49" t="s">
        <v>1077</v>
      </c>
      <c r="D396" s="17" t="s">
        <v>1558</v>
      </c>
      <c r="E396" s="12" t="e" cm="1" vm="1">
        <f t="array" ref="E396">_xlfn.IFNA(_xlfn.IFS(X396&lt;&gt;"Pendent",SOCIETATS!$N$8),SOCIETATS!$N$9)</f>
        <v>#VALUE!</v>
      </c>
      <c r="F396" s="26" t="e" cm="1" vm="1">
        <f t="array" ref="F396">_xlfn.IFNA(_xlfn.IFS(G396&lt;&gt;G397,SOCIETATS!$N$8,J396&lt;&gt;J397,SOCIETATS!$N$8),SOCIETATS!$N$9)</f>
        <v>#VALUE!</v>
      </c>
      <c r="G396" s="23" t="str" cm="1">
        <f t="array" ref="G396">_xlfn.IFNA(_xlfn.IFS(R396&lt;&gt;0,R396,S396&lt;&gt;0,S396,U396&lt;&gt;0,U396,V396&lt;&gt;0,V396),"FALTAN DATOS DE ESCENARIO")</f>
        <v xml:space="preserve">ZPC LL-22 - Monistrol de Montserrat - CIP </v>
      </c>
      <c r="H396" s="255" t="s">
        <v>1545</v>
      </c>
      <c r="I396" s="255" t="s">
        <v>1562</v>
      </c>
      <c r="J396" s="21">
        <v>45114</v>
      </c>
      <c r="K396" s="104">
        <v>0.66666666666666663</v>
      </c>
      <c r="L396" s="21">
        <v>45126</v>
      </c>
      <c r="M396" s="104">
        <v>0.54166666666666663</v>
      </c>
      <c r="N396" s="17" t="s">
        <v>1083</v>
      </c>
      <c r="O396" s="17" t="s">
        <v>8</v>
      </c>
      <c r="P396" s="17">
        <v>40</v>
      </c>
      <c r="Q396" s="17" t="s">
        <v>1079</v>
      </c>
      <c r="R396" s="258" t="s">
        <v>97</v>
      </c>
      <c r="W396" s="12" t="str">
        <f>_xlfn.IFNA(VLOOKUP(X396,Municipis!$A$2:$B$118,2,FALSE),"Pendent")</f>
        <v>Monistrol del Montserrat, Olesa de Montserrat, Esparreguera</v>
      </c>
      <c r="X396" s="12" t="str" cm="1">
        <f t="array" ref="X396">_xlfn.IFNA(_xlfn.IFS(R396&lt;&gt;0,R396,S396&lt;&gt;0,S396,U396&lt;&gt;0,U396,V396&lt;&gt;0,V396),"Pendent")</f>
        <v xml:space="preserve">ZPC LL-22 - Monistrol de Montserrat - CIP </v>
      </c>
      <c r="Y396" s="23" t="str" cm="1">
        <f t="array" ref="Y396">_xlfn.IFNA(_xlfn.IFS(R396&lt;&gt;0,R396,S396&lt;&gt;0,S396,U396&lt;&gt;0,U396,V396&lt;&gt;0,V396),"FALTAN DATOS DE ESCENARIO")</f>
        <v xml:space="preserve">ZPC LL-22 - Monistrol de Montserrat - CIP </v>
      </c>
      <c r="Z396" s="92" t="str">
        <f t="shared" si="33"/>
        <v>ZPC</v>
      </c>
      <c r="AA396" s="92" t="str">
        <f t="shared" si="34"/>
        <v>Taxa</v>
      </c>
    </row>
    <row r="397" spans="1:27" ht="15" customHeight="1" x14ac:dyDescent="0.3">
      <c r="A397" s="12">
        <v>272</v>
      </c>
      <c r="B397" s="12">
        <v>5</v>
      </c>
      <c r="C397" s="49" t="s">
        <v>1077</v>
      </c>
      <c r="D397" s="17" t="s">
        <v>1557</v>
      </c>
      <c r="E397" s="12" t="e" cm="1" vm="1">
        <f t="array" ref="E397">_xlfn.IFNA(_xlfn.IFS(X397&lt;&gt;"Pendent",SOCIETATS!$N$8),SOCIETATS!$N$9)</f>
        <v>#VALUE!</v>
      </c>
      <c r="F397" s="26" t="e" cm="1" vm="1">
        <f t="array" ref="F397">_xlfn.IFNA(_xlfn.IFS(G397&lt;&gt;G398,SOCIETATS!$N$8,J397&lt;&gt;J398,SOCIETATS!$N$8),SOCIETATS!$N$9)</f>
        <v>#VALUE!</v>
      </c>
      <c r="G397" s="23" t="str" cm="1">
        <f t="array" ref="G397">_xlfn.IFNA(_xlfn.IFS(R397&lt;&gt;0,R397,S397&lt;&gt;0,S397,U397&lt;&gt;0,U397,V397&lt;&gt;0,V397),"FALTAN DATOS DE ESCENARIO")</f>
        <v xml:space="preserve">ZPC LL-22 - Monistrol de Montserrat - CIP </v>
      </c>
      <c r="H397" s="255" t="s">
        <v>1545</v>
      </c>
      <c r="I397" s="255" t="s">
        <v>1562</v>
      </c>
      <c r="J397" s="21">
        <v>45128</v>
      </c>
      <c r="K397" s="104">
        <v>0.66666666666666663</v>
      </c>
      <c r="L397" s="21">
        <v>45130</v>
      </c>
      <c r="M397" s="104">
        <v>0.54166666666666663</v>
      </c>
      <c r="N397" s="17" t="s">
        <v>1083</v>
      </c>
      <c r="O397" s="17" t="s">
        <v>8</v>
      </c>
      <c r="P397" s="17">
        <v>40</v>
      </c>
      <c r="Q397" s="17" t="s">
        <v>1080</v>
      </c>
      <c r="R397" s="258" t="s">
        <v>97</v>
      </c>
      <c r="W397" s="12" t="str">
        <f>_xlfn.IFNA(VLOOKUP(X397,Municipis!$A$2:$B$118,2,FALSE),"Pendent")</f>
        <v>Monistrol del Montserrat, Olesa de Montserrat, Esparreguera</v>
      </c>
      <c r="X397" s="12" t="str" cm="1">
        <f t="array" ref="X397">_xlfn.IFNA(_xlfn.IFS(R397&lt;&gt;0,R397,S397&lt;&gt;0,S397,U397&lt;&gt;0,U397,V397&lt;&gt;0,V397),"Pendent")</f>
        <v xml:space="preserve">ZPC LL-22 - Monistrol de Montserrat - CIP </v>
      </c>
      <c r="Y397" s="23" t="str" cm="1">
        <f t="array" ref="Y397">_xlfn.IFNA(_xlfn.IFS(R397&lt;&gt;0,R397,S397&lt;&gt;0,S397,U397&lt;&gt;0,U397,V397&lt;&gt;0,V397),"FALTAN DATOS DE ESCENARIO")</f>
        <v xml:space="preserve">ZPC LL-22 - Monistrol de Montserrat - CIP </v>
      </c>
      <c r="Z397" s="92" t="str">
        <f t="shared" si="33"/>
        <v>ZPC</v>
      </c>
      <c r="AA397" s="92" t="str">
        <f t="shared" si="34"/>
        <v>Taxa</v>
      </c>
    </row>
    <row r="398" spans="1:27" ht="15" customHeight="1" x14ac:dyDescent="0.3">
      <c r="A398" s="12">
        <v>310</v>
      </c>
      <c r="B398" s="12">
        <v>6</v>
      </c>
      <c r="C398" s="49" t="s">
        <v>1077</v>
      </c>
      <c r="D398" s="17" t="s">
        <v>1557</v>
      </c>
      <c r="E398" s="12" t="e" cm="1" vm="1">
        <f t="array" ref="E398">_xlfn.IFNA(_xlfn.IFS(X398&lt;&gt;"Pendent",SOCIETATS!$N$8),SOCIETATS!$N$9)</f>
        <v>#VALUE!</v>
      </c>
      <c r="F398" s="26" t="e" cm="1" vm="1">
        <f t="array" ref="F398">_xlfn.IFNA(_xlfn.IFS(G398&lt;&gt;G399,SOCIETATS!$N$8,J398&lt;&gt;J399,SOCIETATS!$N$8),SOCIETATS!$N$9)</f>
        <v>#VALUE!</v>
      </c>
      <c r="G398" s="23" t="str" cm="1">
        <f t="array" ref="G398">_xlfn.IFNA(_xlfn.IFS(R398&lt;&gt;0,R398,S398&lt;&gt;0,S398,U398&lt;&gt;0,U398,V398&lt;&gt;0,V398),"FALTAN DATOS DE ESCENARIO")</f>
        <v xml:space="preserve">ZPC LL-22 - Monistrol de Montserrat - CIP </v>
      </c>
      <c r="H398" s="255" t="s">
        <v>1545</v>
      </c>
      <c r="I398" s="255" t="s">
        <v>1562</v>
      </c>
      <c r="J398" s="21">
        <v>45149</v>
      </c>
      <c r="K398" s="104">
        <v>0.66666666666666663</v>
      </c>
      <c r="L398" s="21">
        <v>45151</v>
      </c>
      <c r="M398" s="104">
        <v>0.54166666666666663</v>
      </c>
      <c r="N398" s="17" t="s">
        <v>1083</v>
      </c>
      <c r="O398" s="17" t="s">
        <v>8</v>
      </c>
      <c r="P398" s="17">
        <v>40</v>
      </c>
      <c r="Q398" s="17" t="s">
        <v>1080</v>
      </c>
      <c r="R398" s="258" t="s">
        <v>97</v>
      </c>
      <c r="W398" s="12" t="str">
        <f>_xlfn.IFNA(VLOOKUP(X398,Municipis!$A$2:$B$118,2,FALSE),"Pendent")</f>
        <v>Monistrol del Montserrat, Olesa de Montserrat, Esparreguera</v>
      </c>
      <c r="X398" s="12" t="str" cm="1">
        <f t="array" ref="X398">_xlfn.IFNA(_xlfn.IFS(R398&lt;&gt;0,R398,S398&lt;&gt;0,S398,U398&lt;&gt;0,U398,V398&lt;&gt;0,V398),"Pendent")</f>
        <v xml:space="preserve">ZPC LL-22 - Monistrol de Montserrat - CIP </v>
      </c>
      <c r="Y398" s="23" t="str" cm="1">
        <f t="array" ref="Y398">_xlfn.IFNA(_xlfn.IFS(R398&lt;&gt;0,R398,S398&lt;&gt;0,S398,U398&lt;&gt;0,U398,V398&lt;&gt;0,V398),"FALTAN DATOS DE ESCENARIO")</f>
        <v xml:space="preserve">ZPC LL-22 - Monistrol de Montserrat - CIP </v>
      </c>
      <c r="Z398" s="92" t="str">
        <f t="shared" si="33"/>
        <v>ZPC</v>
      </c>
      <c r="AA398" s="92" t="str">
        <f t="shared" si="34"/>
        <v>Taxa</v>
      </c>
    </row>
    <row r="399" spans="1:27" ht="15" customHeight="1" x14ac:dyDescent="0.3">
      <c r="A399" s="12">
        <v>331</v>
      </c>
      <c r="B399" s="12">
        <v>7</v>
      </c>
      <c r="C399" s="49" t="s">
        <v>1077</v>
      </c>
      <c r="D399" s="17" t="s">
        <v>1557</v>
      </c>
      <c r="E399" s="12" t="e" cm="1" vm="1">
        <f t="array" ref="E399">_xlfn.IFNA(_xlfn.IFS(X399&lt;&gt;"Pendent",SOCIETATS!$N$8),SOCIETATS!$N$9)</f>
        <v>#VALUE!</v>
      </c>
      <c r="F399" s="26" t="e" cm="1" vm="1">
        <f t="array" ref="F399">_xlfn.IFNA(_xlfn.IFS(G399&lt;&gt;G400,SOCIETATS!$N$8,J399&lt;&gt;J400,SOCIETATS!$N$8),SOCIETATS!$N$9)</f>
        <v>#VALUE!</v>
      </c>
      <c r="G399" s="23" t="str" cm="1">
        <f t="array" ref="G399">_xlfn.IFNA(_xlfn.IFS(R399&lt;&gt;0,R399,S399&lt;&gt;0,S399,U399&lt;&gt;0,U399,V399&lt;&gt;0,V399),"FALTAN DATOS DE ESCENARIO")</f>
        <v xml:space="preserve">ZPC LL-22 - Monistrol de Montserrat - CIP </v>
      </c>
      <c r="H399" s="255" t="s">
        <v>1545</v>
      </c>
      <c r="I399" s="255" t="s">
        <v>1562</v>
      </c>
      <c r="J399" s="21">
        <v>45163</v>
      </c>
      <c r="K399" s="104">
        <v>0.66666666666666663</v>
      </c>
      <c r="L399" s="21">
        <v>45165</v>
      </c>
      <c r="M399" s="104">
        <v>0.54166666666666663</v>
      </c>
      <c r="N399" s="17" t="s">
        <v>1083</v>
      </c>
      <c r="O399" s="17" t="s">
        <v>8</v>
      </c>
      <c r="P399" s="17">
        <v>40</v>
      </c>
      <c r="Q399" s="17" t="s">
        <v>1080</v>
      </c>
      <c r="R399" s="258" t="s">
        <v>97</v>
      </c>
      <c r="W399" s="12" t="str">
        <f>_xlfn.IFNA(VLOOKUP(X399,Municipis!$A$2:$B$118,2,FALSE),"Pendent")</f>
        <v>Monistrol del Montserrat, Olesa de Montserrat, Esparreguera</v>
      </c>
      <c r="X399" s="12" t="str" cm="1">
        <f t="array" ref="X399">_xlfn.IFNA(_xlfn.IFS(R399&lt;&gt;0,R399,S399&lt;&gt;0,S399,U399&lt;&gt;0,U399,V399&lt;&gt;0,V399),"Pendent")</f>
        <v xml:space="preserve">ZPC LL-22 - Monistrol de Montserrat - CIP </v>
      </c>
      <c r="Y399" s="23" t="str" cm="1">
        <f t="array" ref="Y399">_xlfn.IFNA(_xlfn.IFS(R399&lt;&gt;0,R399,S399&lt;&gt;0,S399,U399&lt;&gt;0,U399,V399&lt;&gt;0,V399),"FALTAN DATOS DE ESCENARIO")</f>
        <v xml:space="preserve">ZPC LL-22 - Monistrol de Montserrat - CIP </v>
      </c>
      <c r="Z399" s="92" t="str">
        <f t="shared" si="33"/>
        <v>ZPC</v>
      </c>
      <c r="AA399" s="92" t="str">
        <f t="shared" si="34"/>
        <v>Taxa</v>
      </c>
    </row>
    <row r="400" spans="1:27" ht="15" customHeight="1" x14ac:dyDescent="0.3">
      <c r="A400" s="12">
        <v>378</v>
      </c>
      <c r="B400" s="12">
        <v>8</v>
      </c>
      <c r="C400" s="49" t="s">
        <v>1077</v>
      </c>
      <c r="D400" s="17" t="s">
        <v>1557</v>
      </c>
      <c r="E400" s="12" t="e" cm="1" vm="1">
        <f t="array" ref="E400">_xlfn.IFNA(_xlfn.IFS(X400&lt;&gt;"Pendent",SOCIETATS!$N$8),SOCIETATS!$N$9)</f>
        <v>#VALUE!</v>
      </c>
      <c r="F400" s="26" t="e" cm="1" vm="1">
        <f t="array" ref="F400">_xlfn.IFNA(_xlfn.IFS(G400&lt;&gt;G401,SOCIETATS!$N$8,J400&lt;&gt;J401,SOCIETATS!$N$8),SOCIETATS!$N$9)</f>
        <v>#VALUE!</v>
      </c>
      <c r="G400" s="23" t="str" cm="1">
        <f t="array" ref="G400">_xlfn.IFNA(_xlfn.IFS(R400&lt;&gt;0,R400,S400&lt;&gt;0,S400,U400&lt;&gt;0,U400,V400&lt;&gt;0,V400),"FALTAN DATOS DE ESCENARIO")</f>
        <v xml:space="preserve">ZPC LL-22 - Monistrol de Montserrat - CIP </v>
      </c>
      <c r="H400" s="255" t="s">
        <v>1545</v>
      </c>
      <c r="I400" s="255" t="s">
        <v>1562</v>
      </c>
      <c r="J400" s="21">
        <v>45184</v>
      </c>
      <c r="K400" s="104">
        <v>0.66666666666666663</v>
      </c>
      <c r="L400" s="21">
        <v>45186</v>
      </c>
      <c r="M400" s="104">
        <v>0.54166666666666663</v>
      </c>
      <c r="N400" s="17" t="s">
        <v>1083</v>
      </c>
      <c r="O400" s="17" t="s">
        <v>8</v>
      </c>
      <c r="P400" s="17">
        <v>40</v>
      </c>
      <c r="Q400" s="17" t="s">
        <v>1080</v>
      </c>
      <c r="R400" s="258" t="s">
        <v>97</v>
      </c>
      <c r="W400" s="12" t="str">
        <f>_xlfn.IFNA(VLOOKUP(X400,Municipis!$A$2:$B$118,2,FALSE),"Pendent")</f>
        <v>Monistrol del Montserrat, Olesa de Montserrat, Esparreguera</v>
      </c>
      <c r="X400" s="12" t="str" cm="1">
        <f t="array" ref="X400">_xlfn.IFNA(_xlfn.IFS(R400&lt;&gt;0,R400,S400&lt;&gt;0,S400,U400&lt;&gt;0,U400,V400&lt;&gt;0,V400),"Pendent")</f>
        <v xml:space="preserve">ZPC LL-22 - Monistrol de Montserrat - CIP </v>
      </c>
      <c r="Y400" s="23" t="str" cm="1">
        <f t="array" ref="Y400">_xlfn.IFNA(_xlfn.IFS(R400&lt;&gt;0,R400,S400&lt;&gt;0,S400,U400&lt;&gt;0,U400,V400&lt;&gt;0,V400),"FALTAN DATOS DE ESCENARIO")</f>
        <v xml:space="preserve">ZPC LL-22 - Monistrol de Montserrat - CIP </v>
      </c>
      <c r="Z400" s="92" t="str">
        <f t="shared" si="33"/>
        <v>ZPC</v>
      </c>
      <c r="AA400" s="92" t="str">
        <f t="shared" si="34"/>
        <v>Taxa</v>
      </c>
    </row>
    <row r="401" spans="1:27" ht="15" customHeight="1" x14ac:dyDescent="0.3">
      <c r="A401" s="12">
        <v>479</v>
      </c>
      <c r="B401" s="12">
        <v>9</v>
      </c>
      <c r="C401" s="49" t="s">
        <v>1077</v>
      </c>
      <c r="D401" s="17" t="s">
        <v>1557</v>
      </c>
      <c r="E401" s="12" t="e" cm="1" vm="1">
        <f t="array" ref="E401">_xlfn.IFNA(_xlfn.IFS(X401&lt;&gt;"Pendent",SOCIETATS!$N$8),SOCIETATS!$N$9)</f>
        <v>#VALUE!</v>
      </c>
      <c r="F401" s="26" t="e" cm="1" vm="1">
        <f t="array" ref="F401">_xlfn.IFNA(_xlfn.IFS(G401&lt;&gt;G402,SOCIETATS!$N$8,J401&lt;&gt;J402,SOCIETATS!$N$8),SOCIETATS!$N$9)</f>
        <v>#VALUE!</v>
      </c>
      <c r="G401" s="23" t="str" cm="1">
        <f t="array" ref="G401">_xlfn.IFNA(_xlfn.IFS(R401&lt;&gt;0,R401,S401&lt;&gt;0,S401,U401&lt;&gt;0,U401,V401&lt;&gt;0,V401),"FALTAN DATOS DE ESCENARIO")</f>
        <v xml:space="preserve">ZPC LL-22 - Monistrol de Montserrat - CIP </v>
      </c>
      <c r="H401" s="255" t="s">
        <v>1545</v>
      </c>
      <c r="I401" s="255" t="s">
        <v>1562</v>
      </c>
      <c r="J401" s="21">
        <v>45219</v>
      </c>
      <c r="K401" s="104">
        <v>0.66666666666666663</v>
      </c>
      <c r="L401" s="21">
        <v>45221</v>
      </c>
      <c r="M401" s="104">
        <v>0.54166666666666663</v>
      </c>
      <c r="N401" s="17" t="s">
        <v>1083</v>
      </c>
      <c r="O401" s="17" t="s">
        <v>8</v>
      </c>
      <c r="P401" s="17">
        <v>40</v>
      </c>
      <c r="Q401" s="17" t="s">
        <v>1080</v>
      </c>
      <c r="R401" s="258" t="s">
        <v>97</v>
      </c>
      <c r="W401" s="12" t="str">
        <f>_xlfn.IFNA(VLOOKUP(X401,Municipis!$A$2:$B$118,2,FALSE),"Pendent")</f>
        <v>Monistrol del Montserrat, Olesa de Montserrat, Esparreguera</v>
      </c>
      <c r="X401" s="12" t="str" cm="1">
        <f t="array" ref="X401">_xlfn.IFNA(_xlfn.IFS(R401&lt;&gt;0,R401,S401&lt;&gt;0,S401,U401&lt;&gt;0,U401,V401&lt;&gt;0,V401),"Pendent")</f>
        <v xml:space="preserve">ZPC LL-22 - Monistrol de Montserrat - CIP </v>
      </c>
      <c r="Y401" s="23" t="str" cm="1">
        <f t="array" ref="Y401">_xlfn.IFNA(_xlfn.IFS(R401&lt;&gt;0,R401,S401&lt;&gt;0,S401,U401&lt;&gt;0,U401,V401&lt;&gt;0,V401),"FALTAN DATOS DE ESCENARIO")</f>
        <v xml:space="preserve">ZPC LL-22 - Monistrol de Montserrat - CIP </v>
      </c>
      <c r="Z401" s="92" t="str">
        <f t="shared" si="33"/>
        <v>ZPC</v>
      </c>
      <c r="AA401" s="92" t="str">
        <f t="shared" si="34"/>
        <v>Taxa</v>
      </c>
    </row>
    <row r="402" spans="1:27" ht="15" customHeight="1" x14ac:dyDescent="0.3">
      <c r="A402" s="12">
        <v>532</v>
      </c>
      <c r="B402" s="12">
        <v>10</v>
      </c>
      <c r="C402" s="49" t="s">
        <v>1077</v>
      </c>
      <c r="D402" s="17" t="s">
        <v>1557</v>
      </c>
      <c r="E402" s="12" t="e" cm="1" vm="1">
        <f t="array" ref="E402">_xlfn.IFNA(_xlfn.IFS(X402&lt;&gt;"Pendent",SOCIETATS!$N$8),SOCIETATS!$N$9)</f>
        <v>#VALUE!</v>
      </c>
      <c r="F402" s="26" t="e" cm="1" vm="1">
        <f t="array" ref="F402">_xlfn.IFNA(_xlfn.IFS(G402&lt;&gt;G403,SOCIETATS!$N$8,J402&lt;&gt;J403,SOCIETATS!$N$8),SOCIETATS!$N$9)</f>
        <v>#VALUE!</v>
      </c>
      <c r="G402" s="23" t="str" cm="1">
        <f t="array" ref="G402">_xlfn.IFNA(_xlfn.IFS(R402&lt;&gt;0,R402,S402&lt;&gt;0,S402,U402&lt;&gt;0,U402,V402&lt;&gt;0,V402),"FALTAN DATOS DE ESCENARIO")</f>
        <v xml:space="preserve">ZPC LL-22 - Monistrol de Montserrat - CIP </v>
      </c>
      <c r="H402" s="255" t="s">
        <v>1545</v>
      </c>
      <c r="I402" s="255" t="s">
        <v>1562</v>
      </c>
      <c r="J402" s="21">
        <v>45247</v>
      </c>
      <c r="K402" s="104">
        <v>0.66666666666666663</v>
      </c>
      <c r="L402" s="21">
        <v>45249</v>
      </c>
      <c r="M402" s="104">
        <v>0.54166666666666663</v>
      </c>
      <c r="N402" s="17" t="s">
        <v>1083</v>
      </c>
      <c r="O402" s="17" t="s">
        <v>8</v>
      </c>
      <c r="P402" s="17">
        <v>40</v>
      </c>
      <c r="Q402" s="17" t="s">
        <v>1080</v>
      </c>
      <c r="R402" s="258" t="s">
        <v>97</v>
      </c>
      <c r="W402" s="12" t="str">
        <f>_xlfn.IFNA(VLOOKUP(X402,Municipis!$A$2:$B$118,2,FALSE),"Pendent")</f>
        <v>Monistrol del Montserrat, Olesa de Montserrat, Esparreguera</v>
      </c>
      <c r="X402" s="12" t="str" cm="1">
        <f t="array" ref="X402">_xlfn.IFNA(_xlfn.IFS(R402&lt;&gt;0,R402,S402&lt;&gt;0,S402,U402&lt;&gt;0,U402,V402&lt;&gt;0,V402),"Pendent")</f>
        <v xml:space="preserve">ZPC LL-22 - Monistrol de Montserrat - CIP </v>
      </c>
      <c r="Y402" s="23" t="str" cm="1">
        <f t="array" ref="Y402">_xlfn.IFNA(_xlfn.IFS(R402&lt;&gt;0,R402,S402&lt;&gt;0,S402,U402&lt;&gt;0,U402,V402&lt;&gt;0,V402),"FALTAN DATOS DE ESCENARIO")</f>
        <v xml:space="preserve">ZPC LL-22 - Monistrol de Montserrat - CIP </v>
      </c>
      <c r="Z402" s="92" t="str">
        <f t="shared" si="33"/>
        <v>ZPC</v>
      </c>
      <c r="AA402" s="92" t="str">
        <f t="shared" si="34"/>
        <v>Taxa</v>
      </c>
    </row>
    <row r="403" spans="1:27" ht="15" customHeight="1" x14ac:dyDescent="0.3">
      <c r="A403" s="12">
        <v>6</v>
      </c>
      <c r="B403" s="12">
        <v>1</v>
      </c>
      <c r="C403" s="17" t="s">
        <v>530</v>
      </c>
      <c r="D403" s="16" t="s">
        <v>1491</v>
      </c>
      <c r="E403" s="12" t="e" cm="1" vm="1">
        <f t="array" ref="E403">_xlfn.IFNA(_xlfn.IFS(X403&lt;&gt;"Pendent",SOCIETATS!$N$8),SOCIETATS!$N$9)</f>
        <v>#VALUE!</v>
      </c>
      <c r="F403" s="26" t="e" cm="1" vm="1">
        <f t="array" ref="F403">_xlfn.IFNA(_xlfn.IFS(G403&lt;&gt;G404,SOCIETATS!$N$8,J403&lt;&gt;J404,SOCIETATS!$N$8),SOCIETATS!$N$9)</f>
        <v>#VALUE!</v>
      </c>
      <c r="G403" s="23" t="str" cm="1">
        <f t="array" ref="G403">_xlfn.IFNA(_xlfn.IFS(R403&lt;&gt;0,R403,S403&lt;&gt;0,S403,U403&lt;&gt;0,U403,V403&lt;&gt;0,V403),"FALTAN DATOS DE ESCENARIO")</f>
        <v>ZPC TO-01 - Tordera - SALM</v>
      </c>
      <c r="H403" s="255" t="str">
        <f t="shared" ref="H403:H419" si="35">IF(L403&gt;J403,"SI","NO")</f>
        <v>NO</v>
      </c>
      <c r="I403" s="255" t="s">
        <v>1545</v>
      </c>
      <c r="J403" s="94">
        <v>45017</v>
      </c>
      <c r="K403" s="219">
        <v>0.29166666666666669</v>
      </c>
      <c r="L403" s="94">
        <v>45017</v>
      </c>
      <c r="M403" s="219">
        <v>0.83333333333333404</v>
      </c>
      <c r="N403" s="27" t="s">
        <v>1022</v>
      </c>
      <c r="O403" s="27" t="s">
        <v>8</v>
      </c>
      <c r="P403" s="27">
        <v>30</v>
      </c>
      <c r="Q403" s="27" t="s">
        <v>11</v>
      </c>
      <c r="R403" s="27"/>
      <c r="S403" s="257" t="s">
        <v>144</v>
      </c>
      <c r="T403" s="27" t="s">
        <v>542</v>
      </c>
      <c r="U403" s="27"/>
      <c r="V403" s="27"/>
      <c r="W403" s="12" t="str">
        <f>_xlfn.IFNA(VLOOKUP(X403,Municipis!$A$2:$B$118,2,FALSE),"Pendent")</f>
        <v>Pendent</v>
      </c>
      <c r="X403" s="12" t="str" cm="1">
        <f t="array" ref="X403">_xlfn.IFNA(_xlfn.IFS(R403&lt;&gt;0,R403,S403&lt;&gt;0,S403,U403&lt;&gt;0,U403,V403&lt;&gt;0,V403),"Pendent")</f>
        <v>ZPC TO-01 - Tordera - SALM</v>
      </c>
    </row>
    <row r="404" spans="1:27" ht="14.25" customHeight="1" x14ac:dyDescent="0.3">
      <c r="A404" s="12">
        <v>32</v>
      </c>
      <c r="B404" s="12">
        <v>2</v>
      </c>
      <c r="C404" s="17" t="s">
        <v>530</v>
      </c>
      <c r="D404" s="16" t="s">
        <v>1491</v>
      </c>
      <c r="E404" s="12" t="e" cm="1" vm="1">
        <f t="array" ref="E404">_xlfn.IFNA(_xlfn.IFS(X404&lt;&gt;"Pendent",SOCIETATS!$N$8),SOCIETATS!$N$9)</f>
        <v>#VALUE!</v>
      </c>
      <c r="F404" s="26" t="e" cm="1" vm="1">
        <f t="array" ref="F404">_xlfn.IFNA(_xlfn.IFS(G404&lt;&gt;G405,SOCIETATS!$N$8,J404&lt;&gt;J405,SOCIETATS!$N$8),SOCIETATS!$N$9)</f>
        <v>#VALUE!</v>
      </c>
      <c r="G404" s="23" t="str" cm="1">
        <f t="array" ref="G404">_xlfn.IFNA(_xlfn.IFS(R404&lt;&gt;0,R404,S404&lt;&gt;0,S404,U404&lt;&gt;0,U404,V404&lt;&gt;0,V404),"FALTAN DATOS DE ESCENARIO")</f>
        <v>ZPC TO-01 - Tordera - SALM</v>
      </c>
      <c r="H404" s="255" t="str">
        <f t="shared" si="35"/>
        <v>NO</v>
      </c>
      <c r="I404" s="255" t="s">
        <v>1545</v>
      </c>
      <c r="J404" s="94">
        <v>45031</v>
      </c>
      <c r="K404" s="219">
        <v>0.29166666666666669</v>
      </c>
      <c r="L404" s="94">
        <v>45031</v>
      </c>
      <c r="M404" s="219">
        <v>0.83333333333333404</v>
      </c>
      <c r="N404" s="27" t="s">
        <v>1022</v>
      </c>
      <c r="O404" s="27" t="s">
        <v>8</v>
      </c>
      <c r="P404" s="27">
        <v>30</v>
      </c>
      <c r="Q404" s="27" t="s">
        <v>11</v>
      </c>
      <c r="R404" s="27"/>
      <c r="S404" s="257" t="s">
        <v>144</v>
      </c>
      <c r="T404" s="27" t="s">
        <v>542</v>
      </c>
      <c r="U404" s="27"/>
      <c r="V404" s="27"/>
      <c r="W404" s="12" t="str">
        <f>_xlfn.IFNA(VLOOKUP(X404,Municipis!$A$2:$B$118,2,FALSE),"Pendent")</f>
        <v>Pendent</v>
      </c>
      <c r="X404" s="12" t="str" cm="1">
        <f t="array" ref="X404">_xlfn.IFNA(_xlfn.IFS(R404&lt;&gt;0,R404,S404&lt;&gt;0,S404,U404&lt;&gt;0,U404,V404&lt;&gt;0,V404),"Pendent")</f>
        <v>ZPC TO-01 - Tordera - SALM</v>
      </c>
    </row>
    <row r="405" spans="1:27" ht="15" customHeight="1" x14ac:dyDescent="0.3">
      <c r="A405" s="12">
        <v>42</v>
      </c>
      <c r="B405" s="12">
        <v>3</v>
      </c>
      <c r="C405" s="17" t="s">
        <v>530</v>
      </c>
      <c r="D405" s="16" t="s">
        <v>1491</v>
      </c>
      <c r="E405" s="12" t="e" cm="1" vm="1">
        <f t="array" ref="E405">_xlfn.IFNA(_xlfn.IFS(X405&lt;&gt;"Pendent",SOCIETATS!$N$8),SOCIETATS!$N$9)</f>
        <v>#VALUE!</v>
      </c>
      <c r="F405" s="26" t="e" cm="1" vm="1">
        <f t="array" ref="F405">_xlfn.IFNA(_xlfn.IFS(G405&lt;&gt;G406,SOCIETATS!$N$8,J405&lt;&gt;J406,SOCIETATS!$N$8),SOCIETATS!$N$9)</f>
        <v>#VALUE!</v>
      </c>
      <c r="G405" s="23" t="str" cm="1">
        <f t="array" ref="G405">_xlfn.IFNA(_xlfn.IFS(R405&lt;&gt;0,R405,S405&lt;&gt;0,S405,U405&lt;&gt;0,U405,V405&lt;&gt;0,V405),"FALTAN DATOS DE ESCENARIO")</f>
        <v>ZPC TO-01 - Tordera - SALM</v>
      </c>
      <c r="H405" s="255" t="str">
        <f t="shared" si="35"/>
        <v>NO</v>
      </c>
      <c r="I405" s="255" t="s">
        <v>1545</v>
      </c>
      <c r="J405" s="94">
        <v>45032</v>
      </c>
      <c r="K405" s="219">
        <v>0.29166666666666669</v>
      </c>
      <c r="L405" s="94">
        <v>45032</v>
      </c>
      <c r="M405" s="219">
        <v>0.83333333333333404</v>
      </c>
      <c r="N405" s="27" t="s">
        <v>1022</v>
      </c>
      <c r="O405" s="27" t="s">
        <v>8</v>
      </c>
      <c r="P405" s="27">
        <v>30</v>
      </c>
      <c r="Q405" s="27" t="s">
        <v>11</v>
      </c>
      <c r="R405" s="27"/>
      <c r="S405" s="257" t="s">
        <v>144</v>
      </c>
      <c r="T405" s="27" t="s">
        <v>542</v>
      </c>
      <c r="U405" s="27"/>
      <c r="V405" s="27"/>
      <c r="W405" s="12" t="str">
        <f>_xlfn.IFNA(VLOOKUP(X405,Municipis!$A$2:$B$118,2,FALSE),"Pendent")</f>
        <v>Pendent</v>
      </c>
      <c r="X405" s="12" t="str" cm="1">
        <f t="array" ref="X405">_xlfn.IFNA(_xlfn.IFS(R405&lt;&gt;0,R405,S405&lt;&gt;0,S405,U405&lt;&gt;0,U405,V405&lt;&gt;0,V405),"Pendent")</f>
        <v>ZPC TO-01 - Tordera - SALM</v>
      </c>
    </row>
    <row r="406" spans="1:27" ht="15" customHeight="1" x14ac:dyDescent="0.3">
      <c r="A406" s="12">
        <v>81</v>
      </c>
      <c r="B406" s="12">
        <v>4</v>
      </c>
      <c r="C406" s="17" t="s">
        <v>530</v>
      </c>
      <c r="D406" s="16" t="s">
        <v>1491</v>
      </c>
      <c r="E406" s="12" t="e" cm="1" vm="1">
        <f t="array" ref="E406">_xlfn.IFNA(_xlfn.IFS(X406&lt;&gt;"Pendent",SOCIETATS!$N$8),SOCIETATS!$N$9)</f>
        <v>#VALUE!</v>
      </c>
      <c r="F406" s="26" t="e" cm="1" vm="1">
        <f t="array" ref="F406">_xlfn.IFNA(_xlfn.IFS(G406&lt;&gt;G407,SOCIETATS!$N$8,J406&lt;&gt;J407,SOCIETATS!$N$8),SOCIETATS!$N$9)</f>
        <v>#VALUE!</v>
      </c>
      <c r="G406" s="23" t="str" cm="1">
        <f t="array" ref="G406">_xlfn.IFNA(_xlfn.IFS(R406&lt;&gt;0,R406,S406&lt;&gt;0,S406,U406&lt;&gt;0,U406,V406&lt;&gt;0,V406),"FALTAN DATOS DE ESCENARIO")</f>
        <v>ZPC TO-01 - Tordera - SALM</v>
      </c>
      <c r="H406" s="255" t="str">
        <f t="shared" si="35"/>
        <v>NO</v>
      </c>
      <c r="I406" s="255" t="s">
        <v>1545</v>
      </c>
      <c r="J406" s="94">
        <v>45052</v>
      </c>
      <c r="K406" s="219">
        <v>0.29166666666666669</v>
      </c>
      <c r="L406" s="94">
        <v>45052</v>
      </c>
      <c r="M406" s="219">
        <v>0.83333333333333404</v>
      </c>
      <c r="N406" s="27" t="s">
        <v>1022</v>
      </c>
      <c r="O406" s="27" t="s">
        <v>8</v>
      </c>
      <c r="P406" s="27">
        <v>30</v>
      </c>
      <c r="Q406" s="27" t="s">
        <v>11</v>
      </c>
      <c r="R406" s="27"/>
      <c r="S406" s="257" t="s">
        <v>144</v>
      </c>
      <c r="T406" s="27" t="s">
        <v>542</v>
      </c>
      <c r="U406" s="27"/>
      <c r="V406" s="27"/>
      <c r="W406" s="12" t="str">
        <f>_xlfn.IFNA(VLOOKUP(X406,Municipis!$A$2:$B$118,2,FALSE),"Pendent")</f>
        <v>Pendent</v>
      </c>
      <c r="X406" s="12" t="str" cm="1">
        <f t="array" ref="X406">_xlfn.IFNA(_xlfn.IFS(R406&lt;&gt;0,R406,S406&lt;&gt;0,S406,U406&lt;&gt;0,U406,V406&lt;&gt;0,V406),"Pendent")</f>
        <v>ZPC TO-01 - Tordera - SALM</v>
      </c>
    </row>
    <row r="407" spans="1:27" ht="15" customHeight="1" x14ac:dyDescent="0.3">
      <c r="A407" s="12">
        <v>90</v>
      </c>
      <c r="B407" s="12">
        <v>5</v>
      </c>
      <c r="C407" s="17" t="s">
        <v>530</v>
      </c>
      <c r="D407" s="16" t="s">
        <v>1491</v>
      </c>
      <c r="E407" s="12" t="e" cm="1" vm="1">
        <f t="array" ref="E407">_xlfn.IFNA(_xlfn.IFS(X407&lt;&gt;"Pendent",SOCIETATS!$N$8),SOCIETATS!$N$9)</f>
        <v>#VALUE!</v>
      </c>
      <c r="F407" s="26" t="e" cm="1" vm="1">
        <f t="array" ref="F407">_xlfn.IFNA(_xlfn.IFS(G407&lt;&gt;G408,SOCIETATS!$N$8,J407&lt;&gt;J408,SOCIETATS!$N$8),SOCIETATS!$N$9)</f>
        <v>#VALUE!</v>
      </c>
      <c r="G407" s="23" t="str" cm="1">
        <f t="array" ref="G407">_xlfn.IFNA(_xlfn.IFS(R407&lt;&gt;0,R407,S407&lt;&gt;0,S407,U407&lt;&gt;0,U407,V407&lt;&gt;0,V407),"FALTAN DATOS DE ESCENARIO")</f>
        <v>ZPC TO-01 - Tordera - SALM</v>
      </c>
      <c r="H407" s="255" t="str">
        <f t="shared" si="35"/>
        <v>NO</v>
      </c>
      <c r="I407" s="255" t="s">
        <v>1545</v>
      </c>
      <c r="J407" s="94">
        <v>45053</v>
      </c>
      <c r="K407" s="219">
        <v>0.29166666666666669</v>
      </c>
      <c r="L407" s="94">
        <v>45053</v>
      </c>
      <c r="M407" s="219">
        <v>0.83333333333333404</v>
      </c>
      <c r="N407" s="27" t="s">
        <v>1022</v>
      </c>
      <c r="O407" s="27" t="s">
        <v>8</v>
      </c>
      <c r="P407" s="27">
        <v>30</v>
      </c>
      <c r="Q407" s="27" t="s">
        <v>11</v>
      </c>
      <c r="R407" s="27"/>
      <c r="S407" s="257" t="s">
        <v>144</v>
      </c>
      <c r="T407" s="27" t="s">
        <v>542</v>
      </c>
      <c r="U407" s="27"/>
      <c r="V407" s="27"/>
      <c r="W407" s="12" t="str">
        <f>_xlfn.IFNA(VLOOKUP(X407,Municipis!$A$2:$B$118,2,FALSE),"Pendent")</f>
        <v>Pendent</v>
      </c>
      <c r="X407" s="12" t="str" cm="1">
        <f t="array" ref="X407">_xlfn.IFNA(_xlfn.IFS(R407&lt;&gt;0,R407,S407&lt;&gt;0,S407,U407&lt;&gt;0,U407,V407&lt;&gt;0,V407),"Pendent")</f>
        <v>ZPC TO-01 - Tordera - SALM</v>
      </c>
    </row>
    <row r="408" spans="1:27" ht="15" customHeight="1" x14ac:dyDescent="0.3">
      <c r="A408" s="12">
        <v>117</v>
      </c>
      <c r="B408" s="12">
        <v>6</v>
      </c>
      <c r="C408" s="17" t="s">
        <v>530</v>
      </c>
      <c r="D408" s="16" t="s">
        <v>1491</v>
      </c>
      <c r="E408" s="12" t="e" cm="1" vm="1">
        <f t="array" ref="E408">_xlfn.IFNA(_xlfn.IFS(X408&lt;&gt;"Pendent",SOCIETATS!$N$8),SOCIETATS!$N$9)</f>
        <v>#VALUE!</v>
      </c>
      <c r="F408" s="26" t="e" cm="1" vm="1">
        <f t="array" ref="F408">_xlfn.IFNA(_xlfn.IFS(G408&lt;&gt;G409,SOCIETATS!$N$8,J408&lt;&gt;J409,SOCIETATS!$N$8),SOCIETATS!$N$9)</f>
        <v>#VALUE!</v>
      </c>
      <c r="G408" s="23" t="str" cm="1">
        <f t="array" ref="G408">_xlfn.IFNA(_xlfn.IFS(R408&lt;&gt;0,R408,S408&lt;&gt;0,S408,U408&lt;&gt;0,U408,V408&lt;&gt;0,V408),"FALTAN DATOS DE ESCENARIO")</f>
        <v>ZPC TO-01 - Tordera - SALM</v>
      </c>
      <c r="H408" s="255" t="str">
        <f t="shared" si="35"/>
        <v>NO</v>
      </c>
      <c r="I408" s="255" t="s">
        <v>1545</v>
      </c>
      <c r="J408" s="94">
        <v>45066</v>
      </c>
      <c r="K408" s="219">
        <v>0.29166666666666669</v>
      </c>
      <c r="L408" s="94">
        <v>45066</v>
      </c>
      <c r="M408" s="219">
        <v>0.83333333333333404</v>
      </c>
      <c r="N408" s="27" t="s">
        <v>1022</v>
      </c>
      <c r="O408" s="27" t="s">
        <v>8</v>
      </c>
      <c r="P408" s="27">
        <v>30</v>
      </c>
      <c r="Q408" s="27" t="s">
        <v>11</v>
      </c>
      <c r="R408" s="27"/>
      <c r="S408" s="257" t="s">
        <v>144</v>
      </c>
      <c r="T408" s="27" t="s">
        <v>542</v>
      </c>
      <c r="U408" s="27"/>
      <c r="V408" s="27"/>
      <c r="W408" s="12" t="str">
        <f>_xlfn.IFNA(VLOOKUP(X408,Municipis!$A$2:$B$118,2,FALSE),"Pendent")</f>
        <v>Pendent</v>
      </c>
      <c r="X408" s="12" t="str" cm="1">
        <f t="array" ref="X408">_xlfn.IFNA(_xlfn.IFS(R408&lt;&gt;0,R408,S408&lt;&gt;0,S408,U408&lt;&gt;0,U408,V408&lt;&gt;0,V408),"Pendent")</f>
        <v>ZPC TO-01 - Tordera - SALM</v>
      </c>
    </row>
    <row r="409" spans="1:27" ht="15" customHeight="1" x14ac:dyDescent="0.3">
      <c r="A409" s="12">
        <v>153</v>
      </c>
      <c r="B409" s="12">
        <v>7</v>
      </c>
      <c r="C409" s="17" t="s">
        <v>530</v>
      </c>
      <c r="D409" s="16" t="s">
        <v>1491</v>
      </c>
      <c r="E409" s="12" t="e" cm="1" vm="1">
        <f t="array" ref="E409">_xlfn.IFNA(_xlfn.IFS(X409&lt;&gt;"Pendent",SOCIETATS!$N$8),SOCIETATS!$N$9)</f>
        <v>#VALUE!</v>
      </c>
      <c r="F409" s="26" t="e" cm="1" vm="1">
        <f t="array" ref="F409">_xlfn.IFNA(_xlfn.IFS(G409&lt;&gt;G410,SOCIETATS!$N$8,J409&lt;&gt;J410,SOCIETATS!$N$8),SOCIETATS!$N$9)</f>
        <v>#VALUE!</v>
      </c>
      <c r="G409" s="23" t="str" cm="1">
        <f t="array" ref="G409">_xlfn.IFNA(_xlfn.IFS(R409&lt;&gt;0,R409,S409&lt;&gt;0,S409,U409&lt;&gt;0,U409,V409&lt;&gt;0,V409),"FALTAN DATOS DE ESCENARIO")</f>
        <v>ZPC TO-01 - Tordera - SALM</v>
      </c>
      <c r="H409" s="255" t="str">
        <f t="shared" si="35"/>
        <v>NO</v>
      </c>
      <c r="I409" s="255" t="s">
        <v>1545</v>
      </c>
      <c r="J409" s="94">
        <v>45080</v>
      </c>
      <c r="K409" s="219">
        <v>0.29166666666666669</v>
      </c>
      <c r="L409" s="94">
        <v>45080</v>
      </c>
      <c r="M409" s="219">
        <v>0.83333333333333404</v>
      </c>
      <c r="N409" s="27" t="s">
        <v>1022</v>
      </c>
      <c r="O409" s="27" t="s">
        <v>8</v>
      </c>
      <c r="P409" s="27">
        <v>30</v>
      </c>
      <c r="Q409" s="27" t="s">
        <v>11</v>
      </c>
      <c r="R409" s="27"/>
      <c r="S409" s="257" t="s">
        <v>144</v>
      </c>
      <c r="T409" s="27" t="s">
        <v>542</v>
      </c>
      <c r="U409" s="27"/>
      <c r="V409" s="27"/>
      <c r="W409" s="12" t="str">
        <f>_xlfn.IFNA(VLOOKUP(X409,Municipis!$A$2:$B$118,2,FALSE),"Pendent")</f>
        <v>Pendent</v>
      </c>
      <c r="X409" s="12" t="str" cm="1">
        <f t="array" ref="X409">_xlfn.IFNA(_xlfn.IFS(R409&lt;&gt;0,R409,S409&lt;&gt;0,S409,U409&lt;&gt;0,U409,V409&lt;&gt;0,V409),"Pendent")</f>
        <v>ZPC TO-01 - Tordera - SALM</v>
      </c>
    </row>
    <row r="410" spans="1:27" ht="15" customHeight="1" x14ac:dyDescent="0.3">
      <c r="A410" s="12">
        <v>191</v>
      </c>
      <c r="B410" s="12">
        <v>8</v>
      </c>
      <c r="C410" s="17" t="s">
        <v>530</v>
      </c>
      <c r="D410" s="16" t="s">
        <v>1491</v>
      </c>
      <c r="E410" s="12" t="e" cm="1" vm="1">
        <f t="array" ref="E410">_xlfn.IFNA(_xlfn.IFS(X410&lt;&gt;"Pendent",SOCIETATS!$N$8),SOCIETATS!$N$9)</f>
        <v>#VALUE!</v>
      </c>
      <c r="F410" s="26" t="e" cm="1" vm="1">
        <f t="array" ref="F410">_xlfn.IFNA(_xlfn.IFS(G410&lt;&gt;G411,SOCIETATS!$N$8,J410&lt;&gt;J411,SOCIETATS!$N$8),SOCIETATS!$N$9)</f>
        <v>#VALUE!</v>
      </c>
      <c r="G410" s="23" t="str" cm="1">
        <f t="array" ref="G410">_xlfn.IFNA(_xlfn.IFS(R410&lt;&gt;0,R410,S410&lt;&gt;0,S410,U410&lt;&gt;0,U410,V410&lt;&gt;0,V410),"FALTAN DATOS DE ESCENARIO")</f>
        <v>ZPC TO-01 - Tordera - SALM</v>
      </c>
      <c r="H410" s="255" t="str">
        <f t="shared" si="35"/>
        <v>NO</v>
      </c>
      <c r="I410" s="255" t="s">
        <v>1545</v>
      </c>
      <c r="J410" s="94">
        <v>45094</v>
      </c>
      <c r="K410" s="219">
        <v>0.29166666666666669</v>
      </c>
      <c r="L410" s="94">
        <v>45094</v>
      </c>
      <c r="M410" s="219">
        <v>0.83333333333333404</v>
      </c>
      <c r="N410" s="27" t="s">
        <v>1022</v>
      </c>
      <c r="O410" s="27" t="s">
        <v>8</v>
      </c>
      <c r="P410" s="27">
        <v>30</v>
      </c>
      <c r="Q410" s="27" t="s">
        <v>11</v>
      </c>
      <c r="R410" s="27"/>
      <c r="S410" s="257" t="s">
        <v>144</v>
      </c>
      <c r="T410" s="27" t="s">
        <v>542</v>
      </c>
      <c r="U410" s="27"/>
      <c r="V410" s="27"/>
      <c r="W410" s="12" t="str">
        <f>_xlfn.IFNA(VLOOKUP(X410,Municipis!$A$2:$B$118,2,FALSE),"Pendent")</f>
        <v>Pendent</v>
      </c>
      <c r="X410" s="12" t="str" cm="1">
        <f t="array" ref="X410">_xlfn.IFNA(_xlfn.IFS(R410&lt;&gt;0,R410,S410&lt;&gt;0,S410,U410&lt;&gt;0,U410,V410&lt;&gt;0,V410),"Pendent")</f>
        <v>ZPC TO-01 - Tordera - SALM</v>
      </c>
    </row>
    <row r="411" spans="1:27" ht="15" customHeight="1" x14ac:dyDescent="0.3">
      <c r="A411" s="12">
        <v>463</v>
      </c>
      <c r="B411" s="12">
        <v>9</v>
      </c>
      <c r="C411" s="17" t="s">
        <v>530</v>
      </c>
      <c r="D411" s="16" t="s">
        <v>1491</v>
      </c>
      <c r="E411" s="12" t="e" cm="1" vm="1">
        <f t="array" ref="E411">_xlfn.IFNA(_xlfn.IFS(X411&lt;&gt;"Pendent",SOCIETATS!$N$8),SOCIETATS!$N$9)</f>
        <v>#VALUE!</v>
      </c>
      <c r="F411" s="26" t="e" cm="1" vm="1">
        <f t="array" ref="F411">_xlfn.IFNA(_xlfn.IFS(G411&lt;&gt;G412,SOCIETATS!$N$8,J411&lt;&gt;J412,SOCIETATS!$N$8),SOCIETATS!$N$9)</f>
        <v>#VALUE!</v>
      </c>
      <c r="G411" s="23" t="str" cm="1">
        <f t="array" ref="G411">_xlfn.IFNA(_xlfn.IFS(R411&lt;&gt;0,R411,S411&lt;&gt;0,S411,U411&lt;&gt;0,U411,V411&lt;&gt;0,V411),"FALTAN DATOS DE ESCENARIO")</f>
        <v>ZPC TO-01 - Tordera - SALM</v>
      </c>
      <c r="H411" s="255" t="str">
        <f t="shared" si="35"/>
        <v>NO</v>
      </c>
      <c r="I411" s="255" t="s">
        <v>1545</v>
      </c>
      <c r="J411" s="94">
        <v>45207</v>
      </c>
      <c r="K411" s="219">
        <v>0.29166666666666669</v>
      </c>
      <c r="L411" s="94">
        <v>45207</v>
      </c>
      <c r="M411" s="219">
        <v>0.83333333333333404</v>
      </c>
      <c r="N411" s="27" t="s">
        <v>1022</v>
      </c>
      <c r="O411" s="27" t="s">
        <v>8</v>
      </c>
      <c r="P411" s="27">
        <v>30</v>
      </c>
      <c r="Q411" s="27" t="s">
        <v>11</v>
      </c>
      <c r="R411" s="27"/>
      <c r="S411" s="257" t="s">
        <v>144</v>
      </c>
      <c r="T411" s="27" t="s">
        <v>542</v>
      </c>
      <c r="U411" s="27"/>
      <c r="V411" s="27"/>
      <c r="W411" s="12" t="str">
        <f>_xlfn.IFNA(VLOOKUP(X411,Municipis!$A$2:$B$118,2,FALSE),"Pendent")</f>
        <v>Pendent</v>
      </c>
      <c r="X411" s="12" t="str" cm="1">
        <f t="array" ref="X411">_xlfn.IFNA(_xlfn.IFS(R411&lt;&gt;0,R411,S411&lt;&gt;0,S411,U411&lt;&gt;0,U411,V411&lt;&gt;0,V411),"Pendent")</f>
        <v>ZPC TO-01 - Tordera - SALM</v>
      </c>
    </row>
    <row r="412" spans="1:27" ht="15" customHeight="1" x14ac:dyDescent="0.3">
      <c r="A412" s="12">
        <v>8</v>
      </c>
      <c r="C412" s="28" t="s">
        <v>466</v>
      </c>
      <c r="D412" s="16" t="s">
        <v>1256</v>
      </c>
      <c r="E412" s="12" t="e" cm="1" vm="1">
        <f t="array" ref="E412">_xlfn.IFNA(_xlfn.IFS(X412&lt;&gt;"Pendent",SOCIETATS!$N$8),SOCIETATS!$N$9)</f>
        <v>#VALUE!</v>
      </c>
      <c r="F412" s="26" t="e" cm="1" vm="1">
        <f t="array" ref="F412">_xlfn.IFNA(_xlfn.IFS(G412&lt;&gt;G413,SOCIETATS!$N$8,J412&lt;&gt;J413,SOCIETATS!$N$8),SOCIETATS!$N$9)</f>
        <v>#VALUE!</v>
      </c>
      <c r="G412" s="23" t="str" cm="1">
        <f t="array" ref="G412">_xlfn.IFNA(_xlfn.IFS(R412&lt;&gt;0,R412,S412&lt;&gt;0,S412,U412&lt;&gt;0,U412,V412&lt;&gt;0,V412),"FALTAN DATOS DE ESCENARIO")</f>
        <v xml:space="preserve">ZPC LL-20 - Can Serra - CIP </v>
      </c>
      <c r="H412" s="255" t="str">
        <f t="shared" si="35"/>
        <v>NO</v>
      </c>
      <c r="I412" s="255" t="s">
        <v>1545</v>
      </c>
      <c r="J412" s="94">
        <v>45018</v>
      </c>
      <c r="K412" s="95">
        <v>0.33333333333333298</v>
      </c>
      <c r="L412" s="94">
        <v>45018</v>
      </c>
      <c r="M412" s="95">
        <v>0.54166666666666696</v>
      </c>
      <c r="N412" s="27" t="s">
        <v>12</v>
      </c>
      <c r="O412" s="27" t="s">
        <v>8</v>
      </c>
      <c r="P412" s="27">
        <v>25</v>
      </c>
      <c r="Q412" s="27" t="s">
        <v>11</v>
      </c>
      <c r="R412" s="27" t="s">
        <v>94</v>
      </c>
      <c r="S412" s="27"/>
      <c r="T412" s="27"/>
      <c r="U412" s="27"/>
      <c r="V412" s="27"/>
      <c r="W412" s="12" t="str">
        <f>_xlfn.IFNA(VLOOKUP(X412,Municipis!$A$2:$B$118,2,FALSE),"Pendent")</f>
        <v>Castellbell i el Vilar</v>
      </c>
      <c r="X412" s="12" t="str" cm="1">
        <f t="array" ref="X412">_xlfn.IFNA(_xlfn.IFS(R412&lt;&gt;0,R412,S412&lt;&gt;0,S412,U412&lt;&gt;0,U412,V412&lt;&gt;0,V412),"Pendent")</f>
        <v xml:space="preserve">ZPC LL-20 - Can Serra - CIP </v>
      </c>
      <c r="Y412" s="23" t="str" cm="1">
        <f t="array" ref="Y412">_xlfn.IFNA(_xlfn.IFS(R412&lt;&gt;0,R412,S412&lt;&gt;0,S412,U412&lt;&gt;0,U412,V412&lt;&gt;0,V412),"FALTAN DATOS DE ESCENARIO")</f>
        <v xml:space="preserve">ZPC LL-20 - Can Serra - CIP </v>
      </c>
      <c r="Z412" s="92" t="str">
        <f t="shared" ref="Z412:Z428" si="36">IF(IFERROR(FIND("ZPC",X412)&gt;=1,0),"ZPC","ZLLSM")</f>
        <v>ZPC</v>
      </c>
      <c r="AA412" s="92" t="str">
        <f t="shared" ref="AA412:AA428" si="37">+IF(OR(U412="Festa Major",U412="Menors d'edat",U412="Federació",Z412="ZLLSM"),"Exempt","Taxa")</f>
        <v>Taxa</v>
      </c>
    </row>
    <row r="413" spans="1:27" ht="15" customHeight="1" x14ac:dyDescent="0.3">
      <c r="A413" s="12">
        <v>25</v>
      </c>
      <c r="C413" s="28" t="s">
        <v>466</v>
      </c>
      <c r="D413" s="16" t="s">
        <v>1257</v>
      </c>
      <c r="E413" s="12" t="e" cm="1" vm="1">
        <f t="array" ref="E413">_xlfn.IFNA(_xlfn.IFS(X413&lt;&gt;"Pendent",SOCIETATS!$N$8),SOCIETATS!$N$9)</f>
        <v>#VALUE!</v>
      </c>
      <c r="F413" s="26" t="e" cm="1" vm="1">
        <f t="array" ref="F413">_xlfn.IFNA(_xlfn.IFS(G413&lt;&gt;G414,SOCIETATS!$N$8,J413&lt;&gt;J414,SOCIETATS!$N$8),SOCIETATS!$N$9)</f>
        <v>#VALUE!</v>
      </c>
      <c r="G413" s="23" t="str" cm="1">
        <f t="array" ref="G413">_xlfn.IFNA(_xlfn.IFS(R413&lt;&gt;0,R413,S413&lt;&gt;0,S413,U413&lt;&gt;0,U413,V413&lt;&gt;0,V413),"FALTAN DATOS DE ESCENARIO")</f>
        <v xml:space="preserve">ZPC LL-23 - Súria - CIP </v>
      </c>
      <c r="H413" s="255" t="str">
        <f t="shared" si="35"/>
        <v>NO</v>
      </c>
      <c r="I413" s="255" t="s">
        <v>1545</v>
      </c>
      <c r="J413" s="94">
        <v>45031</v>
      </c>
      <c r="K413" s="95">
        <v>0.5</v>
      </c>
      <c r="L413" s="94">
        <v>45031</v>
      </c>
      <c r="M413" s="95">
        <v>0.83333333333333404</v>
      </c>
      <c r="N413" s="27" t="s">
        <v>12</v>
      </c>
      <c r="O413" s="27" t="s">
        <v>8</v>
      </c>
      <c r="P413" s="27">
        <v>25</v>
      </c>
      <c r="Q413" s="27" t="s">
        <v>11</v>
      </c>
      <c r="R413" s="27" t="s">
        <v>99</v>
      </c>
      <c r="S413" s="27"/>
      <c r="T413" s="27"/>
      <c r="U413" s="27"/>
      <c r="V413" s="27"/>
      <c r="W413" s="12" t="str">
        <f>_xlfn.IFNA(VLOOKUP(X413,Municipis!$A$2:$B$118,2,FALSE),"Pendent")</f>
        <v>Olesa de Montserrat, Esparreguera, Collbató</v>
      </c>
      <c r="X413" s="12" t="str" cm="1">
        <f t="array" ref="X413">_xlfn.IFNA(_xlfn.IFS(R413&lt;&gt;0,R413,S413&lt;&gt;0,S413,U413&lt;&gt;0,U413,V413&lt;&gt;0,V413),"Pendent")</f>
        <v xml:space="preserve">ZPC LL-23 - Súria - CIP </v>
      </c>
      <c r="Y413" s="23" t="str" cm="1">
        <f t="array" ref="Y413">_xlfn.IFNA(_xlfn.IFS(R413&lt;&gt;0,R413,S413&lt;&gt;0,S413,U413&lt;&gt;0,U413,V413&lt;&gt;0,V413),"FALTAN DATOS DE ESCENARIO")</f>
        <v xml:space="preserve">ZPC LL-23 - Súria - CIP </v>
      </c>
      <c r="Z413" s="92" t="str">
        <f t="shared" si="36"/>
        <v>ZPC</v>
      </c>
      <c r="AA413" s="92" t="str">
        <f t="shared" si="37"/>
        <v>Taxa</v>
      </c>
    </row>
    <row r="414" spans="1:27" ht="15" customHeight="1" x14ac:dyDescent="0.3">
      <c r="A414" s="12">
        <v>64</v>
      </c>
      <c r="C414" s="28" t="s">
        <v>466</v>
      </c>
      <c r="D414" s="16" t="s">
        <v>1168</v>
      </c>
      <c r="E414" s="12" t="e" cm="1" vm="1">
        <f t="array" ref="E414">_xlfn.IFNA(_xlfn.IFS(X414&lt;&gt;"Pendent",SOCIETATS!$N$8),SOCIETATS!$N$9)</f>
        <v>#VALUE!</v>
      </c>
      <c r="F414" s="26" t="e" cm="1" vm="1">
        <f t="array" ref="F414">_xlfn.IFNA(_xlfn.IFS(G414&lt;&gt;G415,SOCIETATS!$N$8,J414&lt;&gt;J415,SOCIETATS!$N$8),SOCIETATS!$N$9)</f>
        <v>#VALUE!</v>
      </c>
      <c r="G414" s="23" t="str" cm="1">
        <f t="array" ref="G414">_xlfn.IFNA(_xlfn.IFS(R414&lt;&gt;0,R414,S414&lt;&gt;0,S414,U414&lt;&gt;0,U414,V414&lt;&gt;0,V414),"FALTAN DATOS DE ESCENARIO")</f>
        <v xml:space="preserve">ZPC LL-20 - Can Serra - CIP </v>
      </c>
      <c r="H414" s="255" t="str">
        <f t="shared" si="35"/>
        <v>NO</v>
      </c>
      <c r="I414" s="255" t="s">
        <v>1545</v>
      </c>
      <c r="J414" s="94">
        <v>45046</v>
      </c>
      <c r="K414" s="95">
        <v>0.33333333333333298</v>
      </c>
      <c r="L414" s="94">
        <v>45046</v>
      </c>
      <c r="M414" s="95">
        <v>0.54166666666666696</v>
      </c>
      <c r="N414" s="27" t="s">
        <v>12</v>
      </c>
      <c r="O414" s="27" t="s">
        <v>8</v>
      </c>
      <c r="P414" s="27">
        <v>25</v>
      </c>
      <c r="Q414" s="27" t="s">
        <v>11</v>
      </c>
      <c r="R414" s="27" t="s">
        <v>94</v>
      </c>
      <c r="S414" s="27"/>
      <c r="T414" s="27"/>
      <c r="U414" s="27"/>
      <c r="V414" s="27"/>
      <c r="W414" s="12" t="str">
        <f>_xlfn.IFNA(VLOOKUP(X414,Municipis!$A$2:$B$118,2,FALSE),"Pendent")</f>
        <v>Castellbell i el Vilar</v>
      </c>
      <c r="X414" s="12" t="str" cm="1">
        <f t="array" ref="X414">_xlfn.IFNA(_xlfn.IFS(R414&lt;&gt;0,R414,S414&lt;&gt;0,S414,U414&lt;&gt;0,U414,V414&lt;&gt;0,V414),"Pendent")</f>
        <v xml:space="preserve">ZPC LL-20 - Can Serra - CIP </v>
      </c>
      <c r="Y414" s="23" t="str" cm="1">
        <f t="array" ref="Y414">_xlfn.IFNA(_xlfn.IFS(R414&lt;&gt;0,R414,S414&lt;&gt;0,S414,U414&lt;&gt;0,U414,V414&lt;&gt;0,V414),"FALTAN DATOS DE ESCENARIO")</f>
        <v xml:space="preserve">ZPC LL-20 - Can Serra - CIP </v>
      </c>
      <c r="Z414" s="92" t="str">
        <f t="shared" si="36"/>
        <v>ZPC</v>
      </c>
      <c r="AA414" s="92" t="str">
        <f t="shared" si="37"/>
        <v>Taxa</v>
      </c>
    </row>
    <row r="415" spans="1:27" ht="15" customHeight="1" x14ac:dyDescent="0.3">
      <c r="A415" s="12">
        <v>105</v>
      </c>
      <c r="C415" s="28" t="s">
        <v>466</v>
      </c>
      <c r="D415" s="16" t="s">
        <v>1086</v>
      </c>
      <c r="E415" s="12" t="e" cm="1" vm="1">
        <f t="array" ref="E415">_xlfn.IFNA(_xlfn.IFS(X415&lt;&gt;"Pendent",SOCIETATS!$N$8),SOCIETATS!$N$9)</f>
        <v>#VALUE!</v>
      </c>
      <c r="F415" s="26" t="e" cm="1" vm="1">
        <f t="array" ref="F415">_xlfn.IFNA(_xlfn.IFS(G415&lt;&gt;G416,SOCIETATS!$N$8,J415&lt;&gt;J416,SOCIETATS!$N$8),SOCIETATS!$N$9)</f>
        <v>#VALUE!</v>
      </c>
      <c r="G415" s="23" t="str" cm="1">
        <f t="array" ref="G415">_xlfn.IFNA(_xlfn.IFS(R415&lt;&gt;0,R415,S415&lt;&gt;0,S415,U415&lt;&gt;0,U415,V415&lt;&gt;0,V415),"FALTAN DATOS DE ESCENARIO")</f>
        <v xml:space="preserve">ZPC LL-23 - Súria - CIP </v>
      </c>
      <c r="H415" s="255" t="str">
        <f t="shared" si="35"/>
        <v>NO</v>
      </c>
      <c r="I415" s="255" t="s">
        <v>1545</v>
      </c>
      <c r="J415" s="94">
        <v>45060</v>
      </c>
      <c r="K415" s="95">
        <v>0.33333333333333298</v>
      </c>
      <c r="L415" s="94">
        <v>45060</v>
      </c>
      <c r="M415" s="95">
        <v>0.54166666666666696</v>
      </c>
      <c r="N415" s="27" t="s">
        <v>12</v>
      </c>
      <c r="O415" s="27" t="s">
        <v>8</v>
      </c>
      <c r="P415" s="27">
        <v>25</v>
      </c>
      <c r="Q415" s="27" t="s">
        <v>11</v>
      </c>
      <c r="R415" s="27" t="s">
        <v>99</v>
      </c>
      <c r="S415" s="27"/>
      <c r="T415" s="27"/>
      <c r="U415" s="27"/>
      <c r="V415" s="27"/>
      <c r="W415" s="12" t="str">
        <f>_xlfn.IFNA(VLOOKUP(X415,Municipis!$A$2:$B$118,2,FALSE),"Pendent")</f>
        <v>Olesa de Montserrat, Esparreguera, Collbató</v>
      </c>
      <c r="X415" s="12" t="str" cm="1">
        <f t="array" ref="X415">_xlfn.IFNA(_xlfn.IFS(R415&lt;&gt;0,R415,S415&lt;&gt;0,S415,U415&lt;&gt;0,U415,V415&lt;&gt;0,V415),"Pendent")</f>
        <v xml:space="preserve">ZPC LL-23 - Súria - CIP </v>
      </c>
      <c r="Y415" s="23" t="str" cm="1">
        <f t="array" ref="Y415">_xlfn.IFNA(_xlfn.IFS(R415&lt;&gt;0,R415,S415&lt;&gt;0,S415,U415&lt;&gt;0,U415,V415&lt;&gt;0,V415),"FALTAN DATOS DE ESCENARIO")</f>
        <v xml:space="preserve">ZPC LL-23 - Súria - CIP </v>
      </c>
      <c r="Z415" s="92" t="str">
        <f t="shared" si="36"/>
        <v>ZPC</v>
      </c>
      <c r="AA415" s="92" t="str">
        <f t="shared" si="37"/>
        <v>Taxa</v>
      </c>
    </row>
    <row r="416" spans="1:27" ht="15" customHeight="1" x14ac:dyDescent="0.3">
      <c r="A416" s="12">
        <v>141</v>
      </c>
      <c r="C416" s="28" t="s">
        <v>466</v>
      </c>
      <c r="D416" s="16" t="s">
        <v>1087</v>
      </c>
      <c r="E416" s="12" t="e" cm="1" vm="1">
        <f t="array" ref="E416">_xlfn.IFNA(_xlfn.IFS(W416&lt;&gt;"Pendent",SOCIETATS!$N$8,X416&lt;&gt;"Pendent",SOCIETATS!$N$8),SOCIETATS!$N$9)</f>
        <v>#VALUE!</v>
      </c>
      <c r="F416" s="26" t="e" cm="1" vm="1">
        <f t="array" ref="F416">_xlfn.IFNA(_xlfn.IFS(G416&lt;&gt;G417,SOCIETATS!$N$8,J416&lt;&gt;J417,SOCIETATS!$N$8),SOCIETATS!$N$9)</f>
        <v>#VALUE!</v>
      </c>
      <c r="G416" s="23" t="str" cm="1">
        <f t="array" ref="G416">_xlfn.IFNA(_xlfn.IFS(R416&lt;&gt;0,R416,S416&lt;&gt;0,S416,U416&lt;&gt;0,U416,V416&lt;&gt;0,V416),"FALTAN DATOS DE ESCENARIO")</f>
        <v>ZPC SE-07 - Embassament d'Oliana - CIP</v>
      </c>
      <c r="H416" s="255" t="str">
        <f t="shared" si="35"/>
        <v>NO</v>
      </c>
      <c r="I416" s="255" t="s">
        <v>1545</v>
      </c>
      <c r="J416" s="94">
        <v>45074</v>
      </c>
      <c r="K416" s="95">
        <v>0.33333333333333298</v>
      </c>
      <c r="L416" s="94">
        <v>45074</v>
      </c>
      <c r="M416" s="95">
        <v>0.625</v>
      </c>
      <c r="N416" s="27" t="s">
        <v>12</v>
      </c>
      <c r="O416" s="27" t="s">
        <v>8</v>
      </c>
      <c r="P416" s="27">
        <v>25</v>
      </c>
      <c r="Q416" s="27" t="s">
        <v>11</v>
      </c>
      <c r="R416" s="27" t="s">
        <v>117</v>
      </c>
      <c r="S416" s="27"/>
      <c r="T416" s="27"/>
      <c r="U416" s="27"/>
      <c r="V416" s="27"/>
      <c r="W416" s="12" t="str">
        <f>_xlfn.IFNA(VLOOKUP(X416,Municipis!$A$2:$B$118,2,FALSE),"Pendent")</f>
        <v>Coll de Nargó, Peramola, Oliana, Tiurana, Bassella, La Baronia de Rialb</v>
      </c>
      <c r="X416" s="12" t="str" cm="1">
        <f t="array" ref="X416">_xlfn.IFNA(_xlfn.IFS(R416&lt;&gt;0,R416,S416&lt;&gt;0,S416,U416&lt;&gt;0,U416,V416&lt;&gt;0,V416),"Pendent")</f>
        <v>ZPC SE-07 - Embassament d'Oliana - CIP</v>
      </c>
      <c r="Y416" s="23" t="str" cm="1">
        <f t="array" ref="Y416">_xlfn.IFNA(_xlfn.IFS(R416&lt;&gt;0,R416,S416&lt;&gt;0,S416,U416&lt;&gt;0,U416,V416&lt;&gt;0,V416),"FALTAN DATOS DE ESCENARIO")</f>
        <v>ZPC SE-07 - Embassament d'Oliana - CIP</v>
      </c>
      <c r="Z416" s="92" t="str">
        <f t="shared" si="36"/>
        <v>ZPC</v>
      </c>
      <c r="AA416" s="92" t="str">
        <f t="shared" si="37"/>
        <v>Taxa</v>
      </c>
    </row>
    <row r="417" spans="1:27" ht="15" customHeight="1" x14ac:dyDescent="0.3">
      <c r="A417" s="12">
        <v>158</v>
      </c>
      <c r="C417" s="28" t="s">
        <v>466</v>
      </c>
      <c r="D417" s="16" t="s">
        <v>1088</v>
      </c>
      <c r="E417" s="12" t="e" cm="1" vm="1">
        <f t="array" ref="E417">_xlfn.IFNA(_xlfn.IFS(W417&lt;&gt;"Pendent",SOCIETATS!$N$8,X417&lt;&gt;"Pendent",SOCIETATS!$N$8),SOCIETATS!$N$9)</f>
        <v>#VALUE!</v>
      </c>
      <c r="F417" s="26" t="e" cm="1" vm="1">
        <f t="array" ref="F417">_xlfn.IFNA(_xlfn.IFS(G417&lt;&gt;G418,SOCIETATS!$N$8,J417&lt;&gt;J418,SOCIETATS!$N$8),SOCIETATS!$N$9)</f>
        <v>#VALUE!</v>
      </c>
      <c r="G417" s="23" t="str" cm="1">
        <f t="array" ref="G417">_xlfn.IFNA(_xlfn.IFS(R417&lt;&gt;0,R417,S417&lt;&gt;0,S417,U417&lt;&gt;0,U417,V417&lt;&gt;0,V417),"FALTAN DATOS DE ESCENARIO")</f>
        <v xml:space="preserve">ZPC LL-08 - Navarcles - CIP </v>
      </c>
      <c r="H417" s="255" t="str">
        <f t="shared" si="35"/>
        <v>NO</v>
      </c>
      <c r="I417" s="255" t="s">
        <v>1545</v>
      </c>
      <c r="J417" s="94">
        <v>45081</v>
      </c>
      <c r="K417" s="95">
        <v>0.33333333333333298</v>
      </c>
      <c r="L417" s="94">
        <v>45081</v>
      </c>
      <c r="M417" s="95">
        <v>0.54166666666666696</v>
      </c>
      <c r="N417" s="27" t="s">
        <v>12</v>
      </c>
      <c r="O417" s="27" t="s">
        <v>8</v>
      </c>
      <c r="P417" s="27">
        <v>25</v>
      </c>
      <c r="Q417" s="27" t="s">
        <v>11</v>
      </c>
      <c r="R417" s="27" t="s">
        <v>84</v>
      </c>
      <c r="S417" s="27"/>
      <c r="T417" s="27"/>
      <c r="U417" s="27"/>
      <c r="V417" s="27"/>
      <c r="W417" s="12" t="str">
        <f>_xlfn.IFNA(VLOOKUP(X417,Municipis!$A$2:$B$118,2,FALSE),"Pendent")</f>
        <v>El Pont de Vilomara i Rocafort</v>
      </c>
      <c r="X417" s="12" t="str" cm="1">
        <f t="array" ref="X417">_xlfn.IFNA(_xlfn.IFS(R417&lt;&gt;0,R417,S417&lt;&gt;0,S417,U417&lt;&gt;0,U417,V417&lt;&gt;0,V417),"Pendent")</f>
        <v xml:space="preserve">ZPC LL-08 - Navarcles - CIP </v>
      </c>
      <c r="Y417" s="23" t="str" cm="1">
        <f t="array" ref="Y417">_xlfn.IFNA(_xlfn.IFS(R417&lt;&gt;0,R417,S417&lt;&gt;0,S417,U417&lt;&gt;0,U417,V417&lt;&gt;0,V417),"FALTAN DATOS DE ESCENARIO")</f>
        <v xml:space="preserve">ZPC LL-08 - Navarcles - CIP </v>
      </c>
      <c r="Z417" s="92" t="str">
        <f t="shared" si="36"/>
        <v>ZPC</v>
      </c>
      <c r="AA417" s="92" t="str">
        <f t="shared" si="37"/>
        <v>Taxa</v>
      </c>
    </row>
    <row r="418" spans="1:27" ht="15" customHeight="1" x14ac:dyDescent="0.3">
      <c r="A418" s="12">
        <v>176</v>
      </c>
      <c r="C418" s="28" t="s">
        <v>466</v>
      </c>
      <c r="D418" s="16" t="s">
        <v>1089</v>
      </c>
      <c r="E418" s="12" t="e" cm="1" vm="1">
        <f t="array" ref="E418">_xlfn.IFNA(_xlfn.IFS(W418&lt;&gt;"Pendent",SOCIETATS!$N$8,X418&lt;&gt;"Pendent",SOCIETATS!$N$8),SOCIETATS!$N$9)</f>
        <v>#VALUE!</v>
      </c>
      <c r="F418" s="26" t="e" cm="1" vm="1">
        <f t="array" ref="F418">_xlfn.IFNA(_xlfn.IFS(G418&lt;&gt;G419,SOCIETATS!$N$8,J418&lt;&gt;J419,SOCIETATS!$N$8),SOCIETATS!$N$9)</f>
        <v>#VALUE!</v>
      </c>
      <c r="G418" s="23" t="str" cm="1">
        <f t="array" ref="G418">_xlfn.IFNA(_xlfn.IFS(R418&lt;&gt;0,R418,S418&lt;&gt;0,S418,U418&lt;&gt;0,U418,V418&lt;&gt;0,V418),"FALTAN DATOS DE ESCENARIO")</f>
        <v xml:space="preserve">ZPC LL-20 - Can Serra - CIP </v>
      </c>
      <c r="H418" s="255" t="str">
        <f t="shared" si="35"/>
        <v>NO</v>
      </c>
      <c r="I418" s="255" t="s">
        <v>1545</v>
      </c>
      <c r="J418" s="94">
        <v>45088</v>
      </c>
      <c r="K418" s="95">
        <v>0.33333333333333298</v>
      </c>
      <c r="L418" s="94">
        <v>45088</v>
      </c>
      <c r="M418" s="95">
        <v>0.54166666666666696</v>
      </c>
      <c r="N418" s="27" t="s">
        <v>12</v>
      </c>
      <c r="O418" s="27" t="s">
        <v>8</v>
      </c>
      <c r="P418" s="27">
        <v>25</v>
      </c>
      <c r="Q418" s="27" t="s">
        <v>11</v>
      </c>
      <c r="R418" s="27" t="s">
        <v>94</v>
      </c>
      <c r="S418" s="27"/>
      <c r="T418" s="27"/>
      <c r="U418" s="27"/>
      <c r="V418" s="27"/>
      <c r="W418" s="12" t="str">
        <f>_xlfn.IFNA(VLOOKUP(X418,Municipis!$A$2:$B$118,2,FALSE),"Pendent")</f>
        <v>Castellbell i el Vilar</v>
      </c>
      <c r="X418" s="12" t="str" cm="1">
        <f t="array" ref="X418">_xlfn.IFNA(_xlfn.IFS(R418&lt;&gt;0,R418,S418&lt;&gt;0,S418,U418&lt;&gt;0,U418,V418&lt;&gt;0,V418),"Pendent")</f>
        <v xml:space="preserve">ZPC LL-20 - Can Serra - CIP </v>
      </c>
      <c r="Y418" s="23" t="str" cm="1">
        <f t="array" ref="Y418">_xlfn.IFNA(_xlfn.IFS(R418&lt;&gt;0,R418,S418&lt;&gt;0,S418,U418&lt;&gt;0,U418,V418&lt;&gt;0,V418),"FALTAN DATOS DE ESCENARIO")</f>
        <v xml:space="preserve">ZPC LL-20 - Can Serra - CIP </v>
      </c>
      <c r="Z418" s="92" t="str">
        <f t="shared" si="36"/>
        <v>ZPC</v>
      </c>
      <c r="AA418" s="92" t="str">
        <f t="shared" si="37"/>
        <v>Taxa</v>
      </c>
    </row>
    <row r="419" spans="1:27" ht="15" customHeight="1" x14ac:dyDescent="0.3">
      <c r="A419" s="12">
        <v>197</v>
      </c>
      <c r="C419" s="28" t="s">
        <v>466</v>
      </c>
      <c r="D419" s="16" t="s">
        <v>1091</v>
      </c>
      <c r="E419" s="12" t="e" cm="1" vm="1">
        <f t="array" ref="E419">_xlfn.IFNA(_xlfn.IFS(W419&lt;&gt;"Pendent",SOCIETATS!$N$8,X419&lt;&gt;"Pendent",SOCIETATS!$N$8),SOCIETATS!$N$9)</f>
        <v>#VALUE!</v>
      </c>
      <c r="F419" s="26" t="e" cm="1" vm="1">
        <f t="array" ref="F419">_xlfn.IFNA(_xlfn.IFS(G419&lt;&gt;G420,SOCIETATS!$N$8,J419&lt;&gt;J420,SOCIETATS!$N$8),SOCIETATS!$N$9)</f>
        <v>#VALUE!</v>
      </c>
      <c r="G419" s="23" t="str" cm="1">
        <f t="array" ref="G419">_xlfn.IFNA(_xlfn.IFS(R419&lt;&gt;0,R419,S419&lt;&gt;0,S419,U419&lt;&gt;0,U419,V419&lt;&gt;0,V419),"FALTAN DATOS DE ESCENARIO")</f>
        <v xml:space="preserve">ZPC LL-23 - Súria - CIP </v>
      </c>
      <c r="H419" s="255" t="str">
        <f t="shared" si="35"/>
        <v>NO</v>
      </c>
      <c r="I419" s="255" t="s">
        <v>1545</v>
      </c>
      <c r="J419" s="94">
        <v>45095</v>
      </c>
      <c r="K419" s="95">
        <v>0.33333333333333298</v>
      </c>
      <c r="L419" s="94">
        <v>45095</v>
      </c>
      <c r="M419" s="95">
        <v>0.54166666666666696</v>
      </c>
      <c r="N419" s="27" t="s">
        <v>12</v>
      </c>
      <c r="O419" s="27" t="s">
        <v>8</v>
      </c>
      <c r="P419" s="27">
        <v>25</v>
      </c>
      <c r="Q419" s="27" t="s">
        <v>11</v>
      </c>
      <c r="R419" s="27" t="s">
        <v>99</v>
      </c>
      <c r="S419" s="27"/>
      <c r="T419" s="27"/>
      <c r="U419" s="27"/>
      <c r="V419" s="27"/>
      <c r="W419" s="12" t="str">
        <f>_xlfn.IFNA(VLOOKUP(X419,Municipis!$A$2:$B$118,2,FALSE),"Pendent")</f>
        <v>Olesa de Montserrat, Esparreguera, Collbató</v>
      </c>
      <c r="X419" s="12" t="str" cm="1">
        <f t="array" ref="X419">_xlfn.IFNA(_xlfn.IFS(R419&lt;&gt;0,R419,S419&lt;&gt;0,S419,U419&lt;&gt;0,U419,V419&lt;&gt;0,V419),"Pendent")</f>
        <v xml:space="preserve">ZPC LL-23 - Súria - CIP </v>
      </c>
      <c r="Y419" s="23" t="str" cm="1">
        <f t="array" ref="Y419">_xlfn.IFNA(_xlfn.IFS(R419&lt;&gt;0,R419,S419&lt;&gt;0,S419,U419&lt;&gt;0,U419,V419&lt;&gt;0,V419),"FALTAN DATOS DE ESCENARIO")</f>
        <v xml:space="preserve">ZPC LL-23 - Súria - CIP </v>
      </c>
      <c r="Z419" s="92" t="str">
        <f t="shared" si="36"/>
        <v>ZPC</v>
      </c>
      <c r="AA419" s="92" t="str">
        <f t="shared" si="37"/>
        <v>Taxa</v>
      </c>
    </row>
    <row r="420" spans="1:27" ht="15" customHeight="1" x14ac:dyDescent="0.3">
      <c r="A420" s="12">
        <v>219</v>
      </c>
      <c r="C420" s="28" t="s">
        <v>466</v>
      </c>
      <c r="D420" s="16" t="s">
        <v>1561</v>
      </c>
      <c r="E420" s="12" t="e" cm="1" vm="1">
        <f t="array" ref="E420">_xlfn.IFNA(_xlfn.IFS(X420&lt;&gt;"Pendent",SOCIETATS!$N$8),SOCIETATS!$N$9)</f>
        <v>#VALUE!</v>
      </c>
      <c r="F420" s="26" t="e" cm="1" vm="1">
        <f t="array" ref="F420">_xlfn.IFNA(_xlfn.IFS(G420&lt;&gt;G421,SOCIETATS!$N$8,J420&lt;&gt;J421,SOCIETATS!$N$8),SOCIETATS!$N$9)</f>
        <v>#VALUE!</v>
      </c>
      <c r="G420" s="23" t="str" cm="1">
        <f t="array" ref="G420">_xlfn.IFNA(_xlfn.IFS(R420&lt;&gt;0,R420,S420&lt;&gt;0,S420,U420&lt;&gt;0,U420,V420&lt;&gt;0,V420),"FALTAN DATOS DE ESCENARIO")</f>
        <v xml:space="preserve">ZPC LL-23 - Súria - CIP </v>
      </c>
      <c r="H420" s="255" t="s">
        <v>1545</v>
      </c>
      <c r="I420" s="255" t="s">
        <v>1562</v>
      </c>
      <c r="J420" s="94">
        <v>45108</v>
      </c>
      <c r="K420" s="95">
        <v>0.75</v>
      </c>
      <c r="L420" s="94">
        <v>45109</v>
      </c>
      <c r="M420" s="95">
        <v>0.25</v>
      </c>
      <c r="N420" s="27" t="s">
        <v>12</v>
      </c>
      <c r="O420" s="27" t="s">
        <v>8</v>
      </c>
      <c r="P420" s="27">
        <v>25</v>
      </c>
      <c r="Q420" s="27" t="s">
        <v>11</v>
      </c>
      <c r="R420" s="27" t="s">
        <v>99</v>
      </c>
      <c r="S420" s="27"/>
      <c r="T420" s="27"/>
      <c r="U420" s="27"/>
      <c r="V420" s="27"/>
      <c r="W420" s="12" t="str">
        <f>_xlfn.IFNA(VLOOKUP(X420,Municipis!$A$2:$B$118,2,FALSE),"Pendent")</f>
        <v>Olesa de Montserrat, Esparreguera, Collbató</v>
      </c>
      <c r="X420" s="12" t="str" cm="1">
        <f t="array" ref="X420">_xlfn.IFNA(_xlfn.IFS(R420&lt;&gt;0,R420,S420&lt;&gt;0,S420,U420&lt;&gt;0,U420,V420&lt;&gt;0,V420),"Pendent")</f>
        <v xml:space="preserve">ZPC LL-23 - Súria - CIP </v>
      </c>
      <c r="Y420" s="23" t="str" cm="1">
        <f t="array" ref="Y420">_xlfn.IFNA(_xlfn.IFS(R420&lt;&gt;0,R420,S420&lt;&gt;0,S420,U420&lt;&gt;0,U420,V420&lt;&gt;0,V420),"FALTAN DATOS DE ESCENARIO")</f>
        <v xml:space="preserve">ZPC LL-23 - Súria - CIP </v>
      </c>
      <c r="Z420" s="92" t="str">
        <f t="shared" si="36"/>
        <v>ZPC</v>
      </c>
      <c r="AA420" s="92" t="str">
        <f t="shared" si="37"/>
        <v>Taxa</v>
      </c>
    </row>
    <row r="421" spans="1:27" ht="15" customHeight="1" x14ac:dyDescent="0.3">
      <c r="A421" s="12">
        <v>249</v>
      </c>
      <c r="C421" s="28" t="s">
        <v>466</v>
      </c>
      <c r="D421" s="16" t="s">
        <v>1258</v>
      </c>
      <c r="E421" s="12" t="e" cm="1" vm="1">
        <f t="array" ref="E421">_xlfn.IFNA(_xlfn.IFS(W421&lt;&gt;"Pendent",SOCIETATS!$N$8,X421&lt;&gt;"Pendent",SOCIETATS!$N$8),SOCIETATS!$N$9)</f>
        <v>#VALUE!</v>
      </c>
      <c r="F421" s="26" t="e" cm="1" vm="1">
        <f t="array" ref="F421">_xlfn.IFNA(_xlfn.IFS(G421&lt;&gt;G422,SOCIETATS!$N$8,J421&lt;&gt;J422,SOCIETATS!$N$8),SOCIETATS!$N$9)</f>
        <v>#VALUE!</v>
      </c>
      <c r="G421" s="23" t="str" cm="1">
        <f t="array" ref="G421">_xlfn.IFNA(_xlfn.IFS(R421&lt;&gt;0,R421,S421&lt;&gt;0,S421,U421&lt;&gt;0,U421,V421&lt;&gt;0,V421),"FALTAN DATOS DE ESCENARIO")</f>
        <v xml:space="preserve">ZPC LL-20 - Can Serra - CIP </v>
      </c>
      <c r="H421" s="255" t="str">
        <f>IF(L421&gt;J421,"SI","NO")</f>
        <v>NO</v>
      </c>
      <c r="I421" s="255" t="s">
        <v>1545</v>
      </c>
      <c r="J421" s="94">
        <v>45116</v>
      </c>
      <c r="K421" s="95">
        <v>0.33333333333333298</v>
      </c>
      <c r="L421" s="94">
        <v>45116</v>
      </c>
      <c r="M421" s="95">
        <v>0.54166666666666696</v>
      </c>
      <c r="N421" s="27" t="s">
        <v>12</v>
      </c>
      <c r="O421" s="27" t="s">
        <v>16</v>
      </c>
      <c r="P421" s="27">
        <v>25</v>
      </c>
      <c r="Q421" s="27" t="s">
        <v>11</v>
      </c>
      <c r="R421" s="27" t="s">
        <v>94</v>
      </c>
      <c r="S421" s="27"/>
      <c r="T421" s="27"/>
      <c r="U421" s="27"/>
      <c r="V421" s="27"/>
      <c r="W421" s="12" t="str">
        <f>_xlfn.IFNA(VLOOKUP(X421,Municipis!$A$2:$B$118,2,FALSE),"Pendent")</f>
        <v>Castellbell i el Vilar</v>
      </c>
      <c r="X421" s="12" t="str" cm="1">
        <f t="array" ref="X421">_xlfn.IFNA(_xlfn.IFS(R421&lt;&gt;0,R421,S421&lt;&gt;0,S421,U421&lt;&gt;0,U421,V421&lt;&gt;0,V421),"Pendent")</f>
        <v xml:space="preserve">ZPC LL-20 - Can Serra - CIP </v>
      </c>
      <c r="Y421" s="23" t="str" cm="1">
        <f t="array" ref="Y421">_xlfn.IFNA(_xlfn.IFS(R421&lt;&gt;0,R421,S421&lt;&gt;0,S421,U421&lt;&gt;0,U421,V421&lt;&gt;0,V421),"FALTAN DATOS DE ESCENARIO")</f>
        <v xml:space="preserve">ZPC LL-20 - Can Serra - CIP </v>
      </c>
      <c r="Z421" s="92" t="str">
        <f t="shared" si="36"/>
        <v>ZPC</v>
      </c>
      <c r="AA421" s="92" t="str">
        <f t="shared" si="37"/>
        <v>Taxa</v>
      </c>
    </row>
    <row r="422" spans="1:27" ht="15" customHeight="1" x14ac:dyDescent="0.3">
      <c r="A422" s="12">
        <v>274</v>
      </c>
      <c r="C422" s="28" t="s">
        <v>466</v>
      </c>
      <c r="D422" s="16" t="s">
        <v>1259</v>
      </c>
      <c r="E422" s="12" t="e" cm="1" vm="1">
        <f t="array" ref="E422">_xlfn.IFNA(_xlfn.IFS(X422&lt;&gt;"Pendent",SOCIETATS!$N$8),SOCIETATS!$N$9)</f>
        <v>#VALUE!</v>
      </c>
      <c r="F422" s="26" t="e" cm="1" vm="1">
        <f t="array" ref="F422">_xlfn.IFNA(_xlfn.IFS(G422&lt;&gt;G423,SOCIETATS!$N$8,J422&lt;&gt;J423,SOCIETATS!$N$8),SOCIETATS!$N$9)</f>
        <v>#VALUE!</v>
      </c>
      <c r="G422" s="23" t="str" cm="1">
        <f t="array" ref="G422">_xlfn.IFNA(_xlfn.IFS(R422&lt;&gt;0,R422,S422&lt;&gt;0,S422,U422&lt;&gt;0,U422,V422&lt;&gt;0,V422),"FALTAN DATOS DE ESCENARIO")</f>
        <v xml:space="preserve">ZPC LL-23 - Súria - CIP </v>
      </c>
      <c r="H422" s="255" t="str">
        <f>IF(L422&gt;J422,"SI","NO")</f>
        <v>NO</v>
      </c>
      <c r="I422" s="255" t="s">
        <v>1545</v>
      </c>
      <c r="J422" s="94">
        <v>45129</v>
      </c>
      <c r="K422" s="95">
        <v>0.33333333333333298</v>
      </c>
      <c r="L422" s="94">
        <v>45129</v>
      </c>
      <c r="M422" s="95">
        <v>0.75</v>
      </c>
      <c r="N422" s="27" t="s">
        <v>12</v>
      </c>
      <c r="O422" s="27" t="s">
        <v>8</v>
      </c>
      <c r="P422" s="27">
        <v>25</v>
      </c>
      <c r="Q422" s="27" t="s">
        <v>11</v>
      </c>
      <c r="R422" s="27" t="s">
        <v>99</v>
      </c>
      <c r="S422" s="27"/>
      <c r="T422" s="27"/>
      <c r="U422" s="27"/>
      <c r="V422" s="27"/>
      <c r="W422" s="12" t="str">
        <f>_xlfn.IFNA(VLOOKUP(X422,Municipis!$A$2:$B$118,2,FALSE),"Pendent")</f>
        <v>Olesa de Montserrat, Esparreguera, Collbató</v>
      </c>
      <c r="X422" s="12" t="str" cm="1">
        <f t="array" ref="X422">_xlfn.IFNA(_xlfn.IFS(R422&lt;&gt;0,R422,S422&lt;&gt;0,S422,U422&lt;&gt;0,U422,V422&lt;&gt;0,V422),"Pendent")</f>
        <v xml:space="preserve">ZPC LL-23 - Súria - CIP </v>
      </c>
      <c r="Y422" s="23" t="str" cm="1">
        <f t="array" ref="Y422">_xlfn.IFNA(_xlfn.IFS(R422&lt;&gt;0,R422,S422&lt;&gt;0,S422,U422&lt;&gt;0,U422,V422&lt;&gt;0,V422),"FALTAN DATOS DE ESCENARIO")</f>
        <v xml:space="preserve">ZPC LL-23 - Súria - CIP </v>
      </c>
      <c r="Z422" s="92" t="str">
        <f t="shared" si="36"/>
        <v>ZPC</v>
      </c>
      <c r="AA422" s="92" t="str">
        <f t="shared" si="37"/>
        <v>Taxa</v>
      </c>
    </row>
    <row r="423" spans="1:27" ht="15" customHeight="1" x14ac:dyDescent="0.3">
      <c r="A423" s="12">
        <v>298</v>
      </c>
      <c r="C423" s="28" t="s">
        <v>466</v>
      </c>
      <c r="D423" s="16" t="s">
        <v>1263</v>
      </c>
      <c r="E423" s="12" t="e" cm="1" vm="1">
        <f t="array" ref="E423">_xlfn.IFNA(_xlfn.IFS(X423&lt;&gt;"Pendent",SOCIETATS!$N$8),SOCIETATS!$N$9)</f>
        <v>#VALUE!</v>
      </c>
      <c r="F423" s="26" t="e" cm="1" vm="1">
        <f t="array" ref="F423">_xlfn.IFNA(_xlfn.IFS(G423&lt;&gt;G424,SOCIETATS!$N$8,J423&lt;&gt;J424,SOCIETATS!$N$8),SOCIETATS!$N$9)</f>
        <v>#VALUE!</v>
      </c>
      <c r="G423" s="23" t="str" cm="1">
        <f t="array" ref="G423">_xlfn.IFNA(_xlfn.IFS(R423&lt;&gt;0,R423,S423&lt;&gt;0,S423,U423&lt;&gt;0,U423,V423&lt;&gt;0,V423),"FALTAN DATOS DE ESCENARIO")</f>
        <v>ZPC SE-07 - Embassament d'Oliana - CIP</v>
      </c>
      <c r="H423" s="255" t="str">
        <f>IF(L423&gt;J423,"SI","NO")</f>
        <v>NO</v>
      </c>
      <c r="I423" s="255" t="s">
        <v>1545</v>
      </c>
      <c r="J423" s="94">
        <v>45137</v>
      </c>
      <c r="K423" s="95">
        <v>0.33333333333333298</v>
      </c>
      <c r="L423" s="94">
        <v>45137</v>
      </c>
      <c r="M423" s="95">
        <v>0.625</v>
      </c>
      <c r="N423" s="27" t="s">
        <v>12</v>
      </c>
      <c r="O423" s="27" t="s">
        <v>8</v>
      </c>
      <c r="P423" s="27">
        <v>25</v>
      </c>
      <c r="Q423" s="27" t="s">
        <v>11</v>
      </c>
      <c r="R423" s="27" t="s">
        <v>117</v>
      </c>
      <c r="S423" s="27"/>
      <c r="T423" s="27"/>
      <c r="U423" s="27"/>
      <c r="V423" s="27"/>
      <c r="W423" s="12" t="str">
        <f>_xlfn.IFNA(VLOOKUP(X423,Municipis!$A$2:$B$118,2,FALSE),"Pendent")</f>
        <v>Coll de Nargó, Peramola, Oliana, Tiurana, Bassella, La Baronia de Rialb</v>
      </c>
      <c r="X423" s="12" t="str" cm="1">
        <f t="array" ref="X423">_xlfn.IFNA(_xlfn.IFS(R423&lt;&gt;0,R423,S423&lt;&gt;0,S423,U423&lt;&gt;0,U423,V423&lt;&gt;0,V423),"Pendent")</f>
        <v>ZPC SE-07 - Embassament d'Oliana - CIP</v>
      </c>
      <c r="Y423" s="23" t="str" cm="1">
        <f t="array" ref="Y423">_xlfn.IFNA(_xlfn.IFS(R423&lt;&gt;0,R423,S423&lt;&gt;0,S423,U423&lt;&gt;0,U423,V423&lt;&gt;0,V423),"FALTAN DATOS DE ESCENARIO")</f>
        <v>ZPC SE-07 - Embassament d'Oliana - CIP</v>
      </c>
      <c r="Z423" s="92" t="str">
        <f t="shared" si="36"/>
        <v>ZPC</v>
      </c>
      <c r="AA423" s="92" t="str">
        <f t="shared" si="37"/>
        <v>Taxa</v>
      </c>
    </row>
    <row r="424" spans="1:27" ht="15" customHeight="1" x14ac:dyDescent="0.3">
      <c r="A424" s="12">
        <v>303</v>
      </c>
      <c r="C424" s="28" t="s">
        <v>466</v>
      </c>
      <c r="D424" s="16" t="s">
        <v>1601</v>
      </c>
      <c r="E424" s="12" t="e" cm="1" vm="1">
        <f t="array" ref="E424">_xlfn.IFNA(_xlfn.IFS(X424&lt;&gt;"Pendent",SOCIETATS!$N$8),SOCIETATS!$N$9)</f>
        <v>#VALUE!</v>
      </c>
      <c r="F424" s="26" t="e" cm="1" vm="1">
        <f t="array" ref="F424">_xlfn.IFNA(_xlfn.IFS(G424&lt;&gt;G425,SOCIETATS!$N$8,J424&lt;&gt;J425,SOCIETATS!$N$8),SOCIETATS!$N$9)</f>
        <v>#VALUE!</v>
      </c>
      <c r="G424" s="23" t="str" cm="1">
        <f t="array" ref="G424">_xlfn.IFNA(_xlfn.IFS(R424&lt;&gt;0,R424,S424&lt;&gt;0,S424,U424&lt;&gt;0,U424,V424&lt;&gt;0,V424),"FALTAN DATOS DE ESCENARIO")</f>
        <v xml:space="preserve">ZPC LL-20 - Can Serra - CIP </v>
      </c>
      <c r="H424" s="255" t="s">
        <v>1545</v>
      </c>
      <c r="I424" s="255" t="s">
        <v>1562</v>
      </c>
      <c r="J424" s="94">
        <v>45143</v>
      </c>
      <c r="K424" s="95">
        <v>0.70833333333333404</v>
      </c>
      <c r="L424" s="94">
        <v>45144</v>
      </c>
      <c r="M424" s="95">
        <v>0.29166666666666669</v>
      </c>
      <c r="N424" s="27" t="s">
        <v>12</v>
      </c>
      <c r="O424" s="27" t="s">
        <v>8</v>
      </c>
      <c r="P424" s="27">
        <v>25</v>
      </c>
      <c r="Q424" s="27" t="s">
        <v>11</v>
      </c>
      <c r="R424" s="27" t="s">
        <v>94</v>
      </c>
      <c r="S424" s="27"/>
      <c r="T424" s="27"/>
      <c r="U424" s="27"/>
      <c r="V424" s="27"/>
      <c r="W424" s="12" t="str">
        <f>_xlfn.IFNA(VLOOKUP(X424,Municipis!$A$2:$B$118,2,FALSE),"Pendent")</f>
        <v>Castellbell i el Vilar</v>
      </c>
      <c r="X424" s="12" t="str" cm="1">
        <f t="array" ref="X424">_xlfn.IFNA(_xlfn.IFS(R424&lt;&gt;0,R424,S424&lt;&gt;0,S424,U424&lt;&gt;0,U424,V424&lt;&gt;0,V424),"Pendent")</f>
        <v xml:space="preserve">ZPC LL-20 - Can Serra - CIP </v>
      </c>
      <c r="Y424" s="23" t="str" cm="1">
        <f t="array" ref="Y424">_xlfn.IFNA(_xlfn.IFS(R424&lt;&gt;0,R424,S424&lt;&gt;0,S424,U424&lt;&gt;0,U424,V424&lt;&gt;0,V424),"FALTAN DATOS DE ESCENARIO")</f>
        <v xml:space="preserve">ZPC LL-20 - Can Serra - CIP </v>
      </c>
      <c r="Z424" s="92" t="str">
        <f t="shared" si="36"/>
        <v>ZPC</v>
      </c>
      <c r="AA424" s="92" t="str">
        <f t="shared" si="37"/>
        <v>Taxa</v>
      </c>
    </row>
    <row r="425" spans="1:27" ht="15" customHeight="1" x14ac:dyDescent="0.3">
      <c r="A425" s="12">
        <v>352</v>
      </c>
      <c r="C425" s="28" t="s">
        <v>466</v>
      </c>
      <c r="D425" s="16" t="s">
        <v>1264</v>
      </c>
      <c r="E425" s="12" t="e" cm="1" vm="1">
        <f t="array" ref="E425">_xlfn.IFNA(_xlfn.IFS(X425&lt;&gt;"Pendent",SOCIETATS!$N$8),SOCIETATS!$N$9)</f>
        <v>#VALUE!</v>
      </c>
      <c r="F425" s="26" t="e" cm="1" vm="1">
        <f t="array" ref="F425">_xlfn.IFNA(_xlfn.IFS(G425&lt;&gt;G426,SOCIETATS!$N$8,J425&lt;&gt;J426,SOCIETATS!$N$8),SOCIETATS!$N$9)</f>
        <v>#VALUE!</v>
      </c>
      <c r="G425" s="23" t="str" cm="1">
        <f t="array" ref="G425">_xlfn.IFNA(_xlfn.IFS(R425&lt;&gt;0,R425,S425&lt;&gt;0,S425,U425&lt;&gt;0,U425,V425&lt;&gt;0,V425),"FALTAN DATOS DE ESCENARIO")</f>
        <v xml:space="preserve">ZPC SE-09 - Embassament de Rialb - CIP </v>
      </c>
      <c r="H425" s="255" t="str">
        <f t="shared" ref="H425:H430" si="38">IF(L425&gt;J425,"SI","NO")</f>
        <v>NO</v>
      </c>
      <c r="I425" s="255" t="s">
        <v>1545</v>
      </c>
      <c r="J425" s="94">
        <v>45172</v>
      </c>
      <c r="K425" s="95">
        <v>0.33333333333333298</v>
      </c>
      <c r="L425" s="94">
        <v>45172</v>
      </c>
      <c r="M425" s="95">
        <v>0.625</v>
      </c>
      <c r="N425" s="27" t="s">
        <v>12</v>
      </c>
      <c r="O425" s="27" t="s">
        <v>8</v>
      </c>
      <c r="P425" s="27">
        <v>25</v>
      </c>
      <c r="Q425" s="27" t="s">
        <v>11</v>
      </c>
      <c r="R425" s="27" t="s">
        <v>120</v>
      </c>
      <c r="S425" s="27"/>
      <c r="T425" s="27"/>
      <c r="U425" s="27"/>
      <c r="V425" s="27"/>
      <c r="W425" s="12" t="str">
        <f>_xlfn.IFNA(VLOOKUP(X425,Municipis!$A$2:$B$118,2,FALSE),"Pendent")</f>
        <v>Ponts, La Baronia de Rialb</v>
      </c>
      <c r="X425" s="12" t="str" cm="1">
        <f t="array" ref="X425">_xlfn.IFNA(_xlfn.IFS(R425&lt;&gt;0,R425,S425&lt;&gt;0,S425,U425&lt;&gt;0,U425,V425&lt;&gt;0,V425),"Pendent")</f>
        <v xml:space="preserve">ZPC SE-09 - Embassament de Rialb - CIP </v>
      </c>
      <c r="Y425" s="23" t="str" cm="1">
        <f t="array" ref="Y425">_xlfn.IFNA(_xlfn.IFS(R425&lt;&gt;0,R425,S425&lt;&gt;0,S425,U425&lt;&gt;0,U425,V425&lt;&gt;0,V425),"FALTAN DATOS DE ESCENARIO")</f>
        <v xml:space="preserve">ZPC SE-09 - Embassament de Rialb - CIP </v>
      </c>
      <c r="Z425" s="92" t="str">
        <f t="shared" si="36"/>
        <v>ZPC</v>
      </c>
      <c r="AA425" s="92" t="str">
        <f t="shared" si="37"/>
        <v>Taxa</v>
      </c>
    </row>
    <row r="426" spans="1:27" ht="15" customHeight="1" x14ac:dyDescent="0.3">
      <c r="A426" s="12">
        <v>394</v>
      </c>
      <c r="C426" s="28" t="s">
        <v>466</v>
      </c>
      <c r="D426" s="16" t="s">
        <v>1265</v>
      </c>
      <c r="E426" s="12" t="e" cm="1" vm="1">
        <f t="array" ref="E426">_xlfn.IFNA(_xlfn.IFS(X426&lt;&gt;"Pendent",SOCIETATS!$N$8),SOCIETATS!$N$9)</f>
        <v>#VALUE!</v>
      </c>
      <c r="F426" s="26" t="e" cm="1" vm="1">
        <f t="array" ref="F426">_xlfn.IFNA(_xlfn.IFS(G426&lt;&gt;G427,SOCIETATS!$N$8,J426&lt;&gt;J427,SOCIETATS!$N$8),SOCIETATS!$N$9)</f>
        <v>#VALUE!</v>
      </c>
      <c r="G426" s="23" t="str" cm="1">
        <f t="array" ref="G426">_xlfn.IFNA(_xlfn.IFS(R426&lt;&gt;0,R426,S426&lt;&gt;0,S426,U426&lt;&gt;0,U426,V426&lt;&gt;0,V426),"FALTAN DATOS DE ESCENARIO")</f>
        <v xml:space="preserve">ZPC LL-20 - Can Serra - CIP </v>
      </c>
      <c r="H426" s="255" t="str">
        <f t="shared" si="38"/>
        <v>NO</v>
      </c>
      <c r="I426" s="255" t="s">
        <v>1545</v>
      </c>
      <c r="J426" s="94">
        <v>45186</v>
      </c>
      <c r="K426" s="95">
        <v>0.33333333333333298</v>
      </c>
      <c r="L426" s="94">
        <v>45186</v>
      </c>
      <c r="M426" s="95">
        <v>0.54166666666666696</v>
      </c>
      <c r="N426" s="27" t="s">
        <v>12</v>
      </c>
      <c r="O426" s="27" t="s">
        <v>8</v>
      </c>
      <c r="P426" s="27">
        <v>25</v>
      </c>
      <c r="Q426" s="27" t="s">
        <v>11</v>
      </c>
      <c r="R426" s="27" t="s">
        <v>94</v>
      </c>
      <c r="S426" s="27"/>
      <c r="T426" s="27"/>
      <c r="U426" s="27"/>
      <c r="V426" s="27"/>
      <c r="W426" s="12" t="str">
        <f>_xlfn.IFNA(VLOOKUP(X426,Municipis!$A$2:$B$118,2,FALSE),"Pendent")</f>
        <v>Castellbell i el Vilar</v>
      </c>
      <c r="X426" s="12" t="str" cm="1">
        <f t="array" ref="X426">_xlfn.IFNA(_xlfn.IFS(R426&lt;&gt;0,R426,S426&lt;&gt;0,S426,U426&lt;&gt;0,U426,V426&lt;&gt;0,V426),"Pendent")</f>
        <v xml:space="preserve">ZPC LL-20 - Can Serra - CIP </v>
      </c>
      <c r="Y426" s="23" t="str" cm="1">
        <f t="array" ref="Y426">_xlfn.IFNA(_xlfn.IFS(R426&lt;&gt;0,R426,S426&lt;&gt;0,S426,U426&lt;&gt;0,U426,V426&lt;&gt;0,V426),"FALTAN DATOS DE ESCENARIO")</f>
        <v xml:space="preserve">ZPC LL-20 - Can Serra - CIP </v>
      </c>
      <c r="Z426" s="92" t="str">
        <f t="shared" si="36"/>
        <v>ZPC</v>
      </c>
      <c r="AA426" s="92" t="str">
        <f t="shared" si="37"/>
        <v>Taxa</v>
      </c>
    </row>
    <row r="427" spans="1:27" ht="15" customHeight="1" x14ac:dyDescent="0.3">
      <c r="A427" s="12">
        <v>435</v>
      </c>
      <c r="C427" s="28" t="s">
        <v>466</v>
      </c>
      <c r="D427" s="16" t="s">
        <v>1266</v>
      </c>
      <c r="E427" s="12" t="e" cm="1" vm="1">
        <f t="array" ref="E427">_xlfn.IFNA(_xlfn.IFS(X427&lt;&gt;"Pendent",SOCIETATS!$N$8),SOCIETATS!$N$9)</f>
        <v>#VALUE!</v>
      </c>
      <c r="F427" s="26" t="e" cm="1" vm="1">
        <f t="array" ref="F427">_xlfn.IFNA(_xlfn.IFS(G427&lt;&gt;G428,SOCIETATS!$N$8,J427&lt;&gt;J428,SOCIETATS!$N$8),SOCIETATS!$N$9)</f>
        <v>#VALUE!</v>
      </c>
      <c r="G427" s="23" t="str" cm="1">
        <f t="array" ref="G427">_xlfn.IFNA(_xlfn.IFS(R427&lt;&gt;0,R427,S427&lt;&gt;0,S427,U427&lt;&gt;0,U427,V427&lt;&gt;0,V427),"FALTAN DATOS DE ESCENARIO")</f>
        <v xml:space="preserve">ZPC LL-23 - Súria - CIP </v>
      </c>
      <c r="H427" s="255" t="str">
        <f t="shared" si="38"/>
        <v>NO</v>
      </c>
      <c r="I427" s="255" t="s">
        <v>1545</v>
      </c>
      <c r="J427" s="94">
        <v>45200</v>
      </c>
      <c r="K427" s="95">
        <v>0.33333333333333298</v>
      </c>
      <c r="L427" s="94">
        <v>45200</v>
      </c>
      <c r="M427" s="95">
        <v>0.54166666666666696</v>
      </c>
      <c r="N427" s="27" t="s">
        <v>12</v>
      </c>
      <c r="O427" s="27" t="s">
        <v>8</v>
      </c>
      <c r="P427" s="27">
        <v>25</v>
      </c>
      <c r="Q427" s="27" t="s">
        <v>11</v>
      </c>
      <c r="R427" s="27" t="s">
        <v>99</v>
      </c>
      <c r="S427" s="27"/>
      <c r="T427" s="27"/>
      <c r="U427" s="27"/>
      <c r="V427" s="27"/>
      <c r="W427" s="12" t="str">
        <f>_xlfn.IFNA(VLOOKUP(X427,Municipis!$A$2:$B$118,2,FALSE),"Pendent")</f>
        <v>Olesa de Montserrat, Esparreguera, Collbató</v>
      </c>
      <c r="X427" s="12" t="str" cm="1">
        <f t="array" ref="X427">_xlfn.IFNA(_xlfn.IFS(R427&lt;&gt;0,R427,S427&lt;&gt;0,S427,U427&lt;&gt;0,U427,V427&lt;&gt;0,V427),"Pendent")</f>
        <v xml:space="preserve">ZPC LL-23 - Súria - CIP </v>
      </c>
      <c r="Y427" s="23" t="str" cm="1">
        <f t="array" ref="Y427">_xlfn.IFNA(_xlfn.IFS(R427&lt;&gt;0,R427,S427&lt;&gt;0,S427,U427&lt;&gt;0,U427,V427&lt;&gt;0,V427),"FALTAN DATOS DE ESCENARIO")</f>
        <v xml:space="preserve">ZPC LL-23 - Súria - CIP </v>
      </c>
      <c r="Z427" s="92" t="str">
        <f t="shared" si="36"/>
        <v>ZPC</v>
      </c>
      <c r="AA427" s="92" t="str">
        <f t="shared" si="37"/>
        <v>Taxa</v>
      </c>
    </row>
    <row r="428" spans="1:27" ht="15" customHeight="1" x14ac:dyDescent="0.3">
      <c r="A428" s="12">
        <v>447</v>
      </c>
      <c r="C428" s="28" t="s">
        <v>466</v>
      </c>
      <c r="D428" s="16" t="s">
        <v>1267</v>
      </c>
      <c r="E428" s="12" t="e" cm="1" vm="1">
        <f t="array" ref="E428">_xlfn.IFNA(_xlfn.IFS(X428&lt;&gt;"Pendent",SOCIETATS!$N$8),SOCIETATS!$N$9)</f>
        <v>#VALUE!</v>
      </c>
      <c r="F428" s="26" t="e" cm="1" vm="1">
        <f t="array" ref="F428">_xlfn.IFNA(_xlfn.IFS(G428&lt;&gt;G429,SOCIETATS!$N$8,J428&lt;&gt;J429,SOCIETATS!$N$8),SOCIETATS!$N$9)</f>
        <v>#VALUE!</v>
      </c>
      <c r="G428" s="23" t="str" cm="1">
        <f t="array" ref="G428">_xlfn.IFNA(_xlfn.IFS(R428&lt;&gt;0,R428,S428&lt;&gt;0,S428,U428&lt;&gt;0,U428,V428&lt;&gt;0,V428),"FALTAN DATOS DE ESCENARIO")</f>
        <v xml:space="preserve">ZPC LL-23 - Súria - CIP </v>
      </c>
      <c r="H428" s="255" t="str">
        <f t="shared" si="38"/>
        <v>NO</v>
      </c>
      <c r="I428" s="255" t="s">
        <v>1545</v>
      </c>
      <c r="J428" s="94">
        <v>45206</v>
      </c>
      <c r="K428" s="95">
        <v>0.33333333333333298</v>
      </c>
      <c r="L428" s="94">
        <v>45206</v>
      </c>
      <c r="M428" s="95">
        <v>0.54166666666666696</v>
      </c>
      <c r="N428" s="27" t="s">
        <v>12</v>
      </c>
      <c r="O428" s="27" t="s">
        <v>8</v>
      </c>
      <c r="P428" s="27">
        <v>25</v>
      </c>
      <c r="Q428" s="27" t="s">
        <v>11</v>
      </c>
      <c r="R428" s="27" t="s">
        <v>99</v>
      </c>
      <c r="S428" s="27"/>
      <c r="T428" s="27"/>
      <c r="U428" s="27"/>
      <c r="V428" s="27"/>
      <c r="W428" s="12" t="str">
        <f>_xlfn.IFNA(VLOOKUP(X428,Municipis!$A$2:$B$118,2,FALSE),"Pendent")</f>
        <v>Olesa de Montserrat, Esparreguera, Collbató</v>
      </c>
      <c r="X428" s="12" t="str" cm="1">
        <f t="array" ref="X428">_xlfn.IFNA(_xlfn.IFS(R428&lt;&gt;0,R428,S428&lt;&gt;0,S428,U428&lt;&gt;0,U428,V428&lt;&gt;0,V428),"Pendent")</f>
        <v xml:space="preserve">ZPC LL-23 - Súria - CIP </v>
      </c>
      <c r="Y428" s="23" t="str" cm="1">
        <f t="array" ref="Y428">_xlfn.IFNA(_xlfn.IFS(R428&lt;&gt;0,R428,S428&lt;&gt;0,S428,U428&lt;&gt;0,U428,V428&lt;&gt;0,V428),"FALTAN DATOS DE ESCENARIO")</f>
        <v xml:space="preserve">ZPC LL-23 - Súria - CIP </v>
      </c>
      <c r="Z428" s="92" t="str">
        <f t="shared" si="36"/>
        <v>ZPC</v>
      </c>
      <c r="AA428" s="92" t="str">
        <f t="shared" si="37"/>
        <v>Taxa</v>
      </c>
    </row>
    <row r="429" spans="1:27" ht="15" customHeight="1" x14ac:dyDescent="0.3">
      <c r="A429" s="12">
        <v>492</v>
      </c>
      <c r="C429" s="28" t="s">
        <v>466</v>
      </c>
      <c r="D429" s="16" t="s">
        <v>1400</v>
      </c>
      <c r="E429" s="12" t="e" cm="1" vm="1">
        <f t="array" ref="E429">_xlfn.IFNA(_xlfn.IFS(X429&lt;&gt;"Pendent",SOCIETATS!$N$8),SOCIETATS!$N$9)</f>
        <v>#VALUE!</v>
      </c>
      <c r="F429" s="26" t="e" cm="1" vm="1">
        <f t="array" ref="F429">_xlfn.IFNA(_xlfn.IFS(G429&lt;&gt;G433,SOCIETATS!$N$8,J429&lt;&gt;J433,SOCIETATS!$N$8),SOCIETATS!$N$9)</f>
        <v>#VALUE!</v>
      </c>
      <c r="G429" s="23" t="str" cm="1">
        <f t="array" ref="G429">_xlfn.IFNA(_xlfn.IFS(R429&lt;&gt;0,R429,S429&lt;&gt;0,S429,U429&lt;&gt;0,U429,V429&lt;&gt;0,V429),"FALTAN DATOS DE ESCENARIO")</f>
        <v xml:space="preserve">ZPC LL-23 - Súria - CIP </v>
      </c>
      <c r="H429" s="255" t="str">
        <f t="shared" si="38"/>
        <v>NO</v>
      </c>
      <c r="I429" s="255" t="s">
        <v>1545</v>
      </c>
      <c r="J429" s="94">
        <v>45221</v>
      </c>
      <c r="K429" s="95">
        <v>0.33333333333333298</v>
      </c>
      <c r="L429" s="94">
        <v>45221</v>
      </c>
      <c r="M429" s="95">
        <v>0.54166666666666696</v>
      </c>
      <c r="N429" s="27" t="s">
        <v>12</v>
      </c>
      <c r="O429" s="27" t="s">
        <v>8</v>
      </c>
      <c r="P429" s="27">
        <v>25</v>
      </c>
      <c r="Q429" s="27" t="s">
        <v>11</v>
      </c>
      <c r="R429" s="27" t="s">
        <v>99</v>
      </c>
      <c r="S429" s="27"/>
      <c r="T429" s="27"/>
      <c r="U429" s="27"/>
      <c r="V429" s="27"/>
      <c r="W429" s="12"/>
      <c r="X429" s="12"/>
      <c r="Y429" s="23"/>
      <c r="Z429" s="92"/>
      <c r="AA429" s="92"/>
    </row>
    <row r="430" spans="1:27" ht="15" customHeight="1" x14ac:dyDescent="0.3">
      <c r="A430" s="12">
        <v>516</v>
      </c>
      <c r="C430" s="28" t="s">
        <v>466</v>
      </c>
      <c r="D430" s="16" t="s">
        <v>1602</v>
      </c>
      <c r="E430" s="12" t="e" cm="1" vm="1">
        <f t="array" ref="E430">_xlfn.IFNA(_xlfn.IFS(X430&lt;&gt;"Pendent",SOCIETATS!$N$8),SOCIETATS!$N$9)</f>
        <v>#VALUE!</v>
      </c>
      <c r="F430" s="26" t="e" cm="1" vm="1">
        <f t="array" ref="F430">_xlfn.IFNA(_xlfn.IFS(G430&lt;&gt;G434,SOCIETATS!$N$8,J430&lt;&gt;J434,SOCIETATS!$N$8),SOCIETATS!$N$9)</f>
        <v>#VALUE!</v>
      </c>
      <c r="G430" s="23" t="str" cm="1">
        <f t="array" ref="G430">_xlfn.IFNA(_xlfn.IFS(R430&lt;&gt;0,R430,S430&lt;&gt;0,S430,U430&lt;&gt;0,U430,V430&lt;&gt;0,V430),"FALTAN DATOS DE ESCENARIO")</f>
        <v xml:space="preserve">ZPC LL-23 - Súria - CIP </v>
      </c>
      <c r="H430" s="255" t="str">
        <f t="shared" si="38"/>
        <v>NO</v>
      </c>
      <c r="I430" s="255" t="s">
        <v>1545</v>
      </c>
      <c r="J430" s="94">
        <v>45235</v>
      </c>
      <c r="K430" s="95">
        <v>0.33333333333333298</v>
      </c>
      <c r="L430" s="94">
        <v>45235</v>
      </c>
      <c r="M430" s="95">
        <v>0.54166666666666696</v>
      </c>
      <c r="N430" s="27" t="s">
        <v>12</v>
      </c>
      <c r="O430" s="27" t="s">
        <v>8</v>
      </c>
      <c r="P430" s="27">
        <v>25</v>
      </c>
      <c r="Q430" s="27" t="s">
        <v>11</v>
      </c>
      <c r="R430" s="27" t="s">
        <v>99</v>
      </c>
      <c r="S430" s="27"/>
      <c r="T430" s="27"/>
      <c r="U430" s="27"/>
      <c r="V430" s="27"/>
      <c r="W430" s="12"/>
      <c r="X430" s="12"/>
      <c r="Y430" s="23"/>
      <c r="Z430" s="92"/>
      <c r="AA430" s="92"/>
    </row>
    <row r="431" spans="1:27" ht="15" customHeight="1" x14ac:dyDescent="0.3">
      <c r="A431" s="12">
        <v>536</v>
      </c>
      <c r="C431" s="28" t="s">
        <v>466</v>
      </c>
      <c r="D431" s="16" t="s">
        <v>1560</v>
      </c>
      <c r="E431" s="12" t="e" cm="1" vm="1">
        <f t="array" ref="E431">_xlfn.IFNA(_xlfn.IFS(X431&lt;&gt;"Pendent",SOCIETATS!$N$8),SOCIETATS!$N$9)</f>
        <v>#VALUE!</v>
      </c>
      <c r="F431" s="26" t="e" cm="1" vm="1">
        <f t="array" ref="F431">_xlfn.IFNA(_xlfn.IFS(G431&lt;&gt;G435,SOCIETATS!$N$8,J431&lt;&gt;J435,SOCIETATS!$N$8),SOCIETATS!$N$9)</f>
        <v>#VALUE!</v>
      </c>
      <c r="G431" s="23" t="str" cm="1">
        <f t="array" ref="G431">_xlfn.IFNA(_xlfn.IFS(R431&lt;&gt;0,R431,S431&lt;&gt;0,S431,U431&lt;&gt;0,U431,V431&lt;&gt;0,V431),"FALTAN DATOS DE ESCENARIO")</f>
        <v xml:space="preserve">ZPC LL-20 - Can Serra - CIP </v>
      </c>
      <c r="H431" s="255" t="s">
        <v>1545</v>
      </c>
      <c r="I431" s="255" t="s">
        <v>1545</v>
      </c>
      <c r="J431" s="94">
        <v>45249</v>
      </c>
      <c r="K431" s="95">
        <v>0.33333333333333298</v>
      </c>
      <c r="L431" s="94">
        <v>45249</v>
      </c>
      <c r="M431" s="95">
        <v>0.54166666666666696</v>
      </c>
      <c r="N431" s="27" t="s">
        <v>12</v>
      </c>
      <c r="O431" s="27" t="s">
        <v>8</v>
      </c>
      <c r="P431" s="27">
        <v>25</v>
      </c>
      <c r="Q431" s="27" t="s">
        <v>11</v>
      </c>
      <c r="R431" s="27" t="s">
        <v>94</v>
      </c>
      <c r="S431" s="27"/>
      <c r="T431" s="27"/>
      <c r="U431" s="27"/>
      <c r="V431" s="27"/>
      <c r="W431" s="12"/>
      <c r="X431" s="12"/>
      <c r="Y431" s="23"/>
      <c r="Z431" s="92"/>
      <c r="AA431" s="92"/>
    </row>
    <row r="432" spans="1:27" ht="15" customHeight="1" x14ac:dyDescent="0.3">
      <c r="A432" s="12">
        <v>319</v>
      </c>
      <c r="C432" s="28" t="s">
        <v>531</v>
      </c>
      <c r="D432" s="16" t="s">
        <v>1236</v>
      </c>
      <c r="E432" s="12" t="e" cm="1" vm="1">
        <f t="array" ref="E432">_xlfn.IFNA(_xlfn.IFS(X432&lt;&gt;"Pendent",SOCIETATS!$N$8),SOCIETATS!$N$9)</f>
        <v>#VALUE!</v>
      </c>
      <c r="F432" s="26" t="e" cm="1" vm="1">
        <f t="array" ref="F432">_xlfn.IFNA(_xlfn.IFS(G432&lt;&gt;G433,SOCIETATS!$N$8,J432&lt;&gt;J433,SOCIETATS!$N$8),SOCIETATS!$N$9)</f>
        <v>#VALUE!</v>
      </c>
      <c r="G432" s="23" t="str" cm="1">
        <f t="array" ref="G432">_xlfn.IFNA(_xlfn.IFS(R432&lt;&gt;0,R432,S432&lt;&gt;0,S432,U432&lt;&gt;0,U432,V432&lt;&gt;0,V432),"FALTAN DATOS DE ESCENARIO")</f>
        <v>ZPC SE-01 - Domini Segre - SALM</v>
      </c>
      <c r="H432" s="255" t="str">
        <f t="shared" ref="H432:H463" si="39">IF(L432&gt;J432,"SI","NO")</f>
        <v>NO</v>
      </c>
      <c r="I432" s="255" t="s">
        <v>1545</v>
      </c>
      <c r="J432" s="94">
        <v>45151</v>
      </c>
      <c r="K432" s="219">
        <v>0.41666666666666702</v>
      </c>
      <c r="L432" s="94">
        <v>45151</v>
      </c>
      <c r="M432" s="219">
        <v>0.54166666666666696</v>
      </c>
      <c r="N432" s="27" t="s">
        <v>1555</v>
      </c>
      <c r="O432" s="27" t="s">
        <v>16</v>
      </c>
      <c r="P432" s="27">
        <v>10</v>
      </c>
      <c r="Q432" s="27" t="s">
        <v>11</v>
      </c>
      <c r="R432" s="27"/>
      <c r="S432" s="27" t="s">
        <v>115</v>
      </c>
      <c r="T432" s="27" t="s">
        <v>543</v>
      </c>
      <c r="U432" s="27"/>
      <c r="V432" s="27"/>
      <c r="W432" s="12" t="str">
        <f>_xlfn.IFNA(VLOOKUP(X432,Municipis!$A$2:$B$118,2,FALSE),"Pendent")</f>
        <v>Seu d'Urgell, Organyà, Martinet, Bellver, Puigcerdà, Ribera d'Urgellet, Valls d'Aguilar</v>
      </c>
      <c r="X432" s="12" t="str" cm="1">
        <f t="array" ref="X432">_xlfn.IFNA(_xlfn.IFS(R432&lt;&gt;0,R432,S432&lt;&gt;0,S432,U432&lt;&gt;0,U432,V432&lt;&gt;0,V432),"Pendent")</f>
        <v>ZPC SE-01 - Domini Segre - SALM</v>
      </c>
      <c r="Y432" s="23" t="str" cm="1">
        <f t="array" ref="Y432">_xlfn.IFNA(_xlfn.IFS(R432&lt;&gt;0,R432,S432&lt;&gt;0,S432,U432&lt;&gt;0,U432,V432&lt;&gt;0,V432),"FALTAN DATOS DE ESCENARIO")</f>
        <v>ZPC SE-01 - Domini Segre - SALM</v>
      </c>
      <c r="Z432" s="92" t="str">
        <f>IF(IFERROR(FIND("ZPC",X432)&gt;=1,0),"ZPC","ZLLSM")</f>
        <v>ZPC</v>
      </c>
      <c r="AA432" s="92" t="str">
        <f>+IF(OR(U432="Festa Major",U432="Menors d'edat",U432="Federació",Z432="ZLLSM"),"Exempt","Taxa")</f>
        <v>Taxa</v>
      </c>
    </row>
    <row r="433" spans="1:24" ht="15" customHeight="1" x14ac:dyDescent="0.3">
      <c r="A433" s="12">
        <v>3</v>
      </c>
      <c r="C433" s="17" t="s">
        <v>425</v>
      </c>
      <c r="D433" s="17" t="s">
        <v>1526</v>
      </c>
      <c r="E433" s="12" t="e" cm="1" vm="1">
        <f t="array" ref="E433">_xlfn.IFNA(_xlfn.IFS(X433&lt;&gt;"Pendent",SOCIETATS!$N$8),SOCIETATS!$N$9)</f>
        <v>#VALUE!</v>
      </c>
      <c r="F433" s="26" t="e" cm="1" vm="1">
        <f t="array" ref="F433">_xlfn.IFNA(_xlfn.IFS(G433&lt;&gt;G434,SOCIETATS!$N$8,J433&lt;&gt;J434,SOCIETATS!$N$8),SOCIETATS!$N$9)</f>
        <v>#VALUE!</v>
      </c>
      <c r="G433" s="23" t="str" cm="1">
        <f t="array" ref="G433">_xlfn.IFNA(_xlfn.IFS(R433&lt;&gt;0,R433,S433&lt;&gt;0,S433,U433&lt;&gt;0,U433,V433&lt;&gt;0,V433),"FALTAN DATOS DE ESCENARIO")</f>
        <v xml:space="preserve">ZPC FU-03 - Serinyà - Vilert - CIP </v>
      </c>
      <c r="H433" s="255" t="str">
        <f t="shared" si="39"/>
        <v>NO</v>
      </c>
      <c r="I433" s="255" t="s">
        <v>1545</v>
      </c>
      <c r="J433" s="93">
        <v>45017</v>
      </c>
      <c r="K433" s="118">
        <v>0.29166666666666702</v>
      </c>
      <c r="L433" s="93">
        <v>45017</v>
      </c>
      <c r="M433" s="118">
        <v>0.75</v>
      </c>
      <c r="N433" s="17" t="s">
        <v>12</v>
      </c>
      <c r="O433" s="17" t="s">
        <v>8</v>
      </c>
      <c r="P433" s="17">
        <v>20</v>
      </c>
      <c r="Q433" s="17" t="s">
        <v>11</v>
      </c>
      <c r="R433" s="17" t="s">
        <v>76</v>
      </c>
      <c r="W433" s="12" t="str">
        <f>_xlfn.IFNA(VLOOKUP(X433,Municipis!$A$2:$B$118,2,FALSE),"Pendent")</f>
        <v>Olot</v>
      </c>
      <c r="X433" s="12" t="str" cm="1">
        <f t="array" ref="X433">_xlfn.IFNA(_xlfn.IFS(R433&lt;&gt;0,R433,S433&lt;&gt;0,S433,U433&lt;&gt;0,U433,V433&lt;&gt;0,V433),"Pendent")</f>
        <v xml:space="preserve">ZPC FU-03 - Serinyà - Vilert - CIP </v>
      </c>
    </row>
    <row r="434" spans="1:24" ht="15" customHeight="1" x14ac:dyDescent="0.3">
      <c r="A434" s="12">
        <v>24</v>
      </c>
      <c r="C434" s="17" t="s">
        <v>425</v>
      </c>
      <c r="D434" s="17" t="s">
        <v>1526</v>
      </c>
      <c r="E434" s="12" t="e" cm="1" vm="1">
        <f t="array" ref="E434">_xlfn.IFNA(_xlfn.IFS(X434&lt;&gt;"Pendent",SOCIETATS!$N$8),SOCIETATS!$N$9)</f>
        <v>#VALUE!</v>
      </c>
      <c r="F434" s="26" t="e" cm="1" vm="1">
        <f t="array" ref="F434">_xlfn.IFNA(_xlfn.IFS(G434&lt;&gt;G435,SOCIETATS!$N$8,J434&lt;&gt;J435,SOCIETATS!$N$8),SOCIETATS!$N$9)</f>
        <v>#VALUE!</v>
      </c>
      <c r="G434" s="23" t="str" cm="1">
        <f t="array" ref="G434">_xlfn.IFNA(_xlfn.IFS(R434&lt;&gt;0,R434,S434&lt;&gt;0,S434,U434&lt;&gt;0,U434,V434&lt;&gt;0,V434),"FALTAN DATOS DE ESCENARIO")</f>
        <v xml:space="preserve">ZPC FU-03 - Serinyà - Vilert - CIP </v>
      </c>
      <c r="H434" s="255" t="str">
        <f t="shared" si="39"/>
        <v>NO</v>
      </c>
      <c r="I434" s="255" t="s">
        <v>1545</v>
      </c>
      <c r="J434" s="93">
        <v>45031</v>
      </c>
      <c r="K434" s="118">
        <v>0.29166666666666702</v>
      </c>
      <c r="L434" s="93">
        <v>45031</v>
      </c>
      <c r="M434" s="118">
        <v>0.75</v>
      </c>
      <c r="N434" s="17" t="s">
        <v>12</v>
      </c>
      <c r="O434" s="17" t="s">
        <v>8</v>
      </c>
      <c r="P434" s="17">
        <v>20</v>
      </c>
      <c r="Q434" s="17" t="s">
        <v>11</v>
      </c>
      <c r="R434" s="17" t="s">
        <v>76</v>
      </c>
      <c r="W434" s="12" t="str">
        <f>_xlfn.IFNA(VLOOKUP(X434,Municipis!$A$2:$B$118,2,FALSE),"Pendent")</f>
        <v>Olot</v>
      </c>
      <c r="X434" s="12" t="str" cm="1">
        <f t="array" ref="X434">_xlfn.IFNA(_xlfn.IFS(R434&lt;&gt;0,R434,S434&lt;&gt;0,S434,U434&lt;&gt;0,U434,V434&lt;&gt;0,V434),"Pendent")</f>
        <v xml:space="preserve">ZPC FU-03 - Serinyà - Vilert - CIP </v>
      </c>
    </row>
    <row r="435" spans="1:24" ht="15" customHeight="1" x14ac:dyDescent="0.3">
      <c r="A435" s="12">
        <v>46</v>
      </c>
      <c r="C435" s="17" t="s">
        <v>425</v>
      </c>
      <c r="D435" s="17" t="s">
        <v>1526</v>
      </c>
      <c r="E435" s="12" t="e" cm="1" vm="1">
        <f t="array" ref="E435">_xlfn.IFNA(_xlfn.IFS(X435&lt;&gt;"Pendent",SOCIETATS!$N$8),SOCIETATS!$N$9)</f>
        <v>#VALUE!</v>
      </c>
      <c r="F435" s="26" t="e" cm="1" vm="1">
        <f t="array" ref="F435">_xlfn.IFNA(_xlfn.IFS(G435&lt;&gt;G436,SOCIETATS!$N$8,J435&lt;&gt;J436,SOCIETATS!$N$8),SOCIETATS!$N$9)</f>
        <v>#VALUE!</v>
      </c>
      <c r="G435" s="23" t="str" cm="1">
        <f t="array" ref="G435">_xlfn.IFNA(_xlfn.IFS(R435&lt;&gt;0,R435,S435&lt;&gt;0,S435,U435&lt;&gt;0,U435,V435&lt;&gt;0,V435),"FALTAN DATOS DE ESCENARIO")</f>
        <v xml:space="preserve">ZPC FU-03 - Serinyà - Vilert - CIP </v>
      </c>
      <c r="H435" s="255" t="str">
        <f t="shared" si="39"/>
        <v>NO</v>
      </c>
      <c r="I435" s="255" t="s">
        <v>1545</v>
      </c>
      <c r="J435" s="93">
        <v>45038</v>
      </c>
      <c r="K435" s="118">
        <v>1.2916666666666701</v>
      </c>
      <c r="L435" s="93">
        <v>45038</v>
      </c>
      <c r="M435" s="118">
        <v>0.79166666666666696</v>
      </c>
      <c r="N435" s="17" t="s">
        <v>12</v>
      </c>
      <c r="O435" s="17" t="s">
        <v>8</v>
      </c>
      <c r="P435" s="17">
        <v>20</v>
      </c>
      <c r="Q435" s="17" t="s">
        <v>11</v>
      </c>
      <c r="R435" s="17" t="s">
        <v>76</v>
      </c>
      <c r="W435" s="12" t="str">
        <f>_xlfn.IFNA(VLOOKUP(X435,Municipis!$A$2:$B$118,2,FALSE),"Pendent")</f>
        <v>Olot</v>
      </c>
      <c r="X435" s="12" t="str" cm="1">
        <f t="array" ref="X435">_xlfn.IFNA(_xlfn.IFS(R435&lt;&gt;0,R435,S435&lt;&gt;0,S435,U435&lt;&gt;0,U435,V435&lt;&gt;0,V435),"Pendent")</f>
        <v xml:space="preserve">ZPC FU-03 - Serinyà - Vilert - CIP </v>
      </c>
    </row>
    <row r="436" spans="1:24" ht="15" customHeight="1" x14ac:dyDescent="0.3">
      <c r="A436" s="12">
        <v>74</v>
      </c>
      <c r="C436" s="17" t="s">
        <v>425</v>
      </c>
      <c r="D436" s="17" t="s">
        <v>1526</v>
      </c>
      <c r="E436" s="12" t="e" cm="1" vm="1">
        <f t="array" ref="E436">_xlfn.IFNA(_xlfn.IFS(X436&lt;&gt;"Pendent",SOCIETATS!$N$8),SOCIETATS!$N$9)</f>
        <v>#VALUE!</v>
      </c>
      <c r="F436" s="26" t="e" cm="1" vm="1">
        <f t="array" ref="F436">_xlfn.IFNA(_xlfn.IFS(G436&lt;&gt;G437,SOCIETATS!$N$8,J436&lt;&gt;J437,SOCIETATS!$N$8),SOCIETATS!$N$9)</f>
        <v>#VALUE!</v>
      </c>
      <c r="G436" s="23" t="str" cm="1">
        <f t="array" ref="G436">_xlfn.IFNA(_xlfn.IFS(R436&lt;&gt;0,R436,S436&lt;&gt;0,S436,U436&lt;&gt;0,U436,V436&lt;&gt;0,V436),"FALTAN DATOS DE ESCENARIO")</f>
        <v xml:space="preserve">ZPC FU-03 - Serinyà - Vilert - CIP </v>
      </c>
      <c r="H436" s="255" t="str">
        <f t="shared" si="39"/>
        <v>NO</v>
      </c>
      <c r="I436" s="255" t="s">
        <v>1545</v>
      </c>
      <c r="J436" s="93">
        <v>45052</v>
      </c>
      <c r="K436" s="118">
        <v>0.25</v>
      </c>
      <c r="L436" s="93">
        <v>45052</v>
      </c>
      <c r="M436" s="118">
        <v>1.7916666666666701</v>
      </c>
      <c r="N436" s="17" t="s">
        <v>12</v>
      </c>
      <c r="O436" s="17" t="s">
        <v>8</v>
      </c>
      <c r="P436" s="17">
        <v>20</v>
      </c>
      <c r="Q436" s="17" t="s">
        <v>11</v>
      </c>
      <c r="R436" s="17" t="s">
        <v>76</v>
      </c>
      <c r="W436" s="12" t="str">
        <f>_xlfn.IFNA(VLOOKUP(X436,Municipis!$A$2:$B$118,2,FALSE),"Pendent")</f>
        <v>Olot</v>
      </c>
      <c r="X436" s="12" t="str" cm="1">
        <f t="array" ref="X436">_xlfn.IFNA(_xlfn.IFS(R436&lt;&gt;0,R436,S436&lt;&gt;0,S436,U436&lt;&gt;0,U436,V436&lt;&gt;0,V436),"Pendent")</f>
        <v xml:space="preserve">ZPC FU-03 - Serinyà - Vilert - CIP </v>
      </c>
    </row>
    <row r="437" spans="1:24" ht="15" customHeight="1" x14ac:dyDescent="0.3">
      <c r="A437" s="12">
        <v>112</v>
      </c>
      <c r="C437" s="17" t="s">
        <v>425</v>
      </c>
      <c r="D437" s="17" t="s">
        <v>1526</v>
      </c>
      <c r="E437" s="12" t="e" cm="1" vm="1">
        <f t="array" ref="E437">_xlfn.IFNA(_xlfn.IFS(X437&lt;&gt;"Pendent",SOCIETATS!$N$8),SOCIETATS!$N$9)</f>
        <v>#VALUE!</v>
      </c>
      <c r="F437" s="26" t="e" cm="1" vm="1">
        <f t="array" ref="F437">_xlfn.IFNA(_xlfn.IFS(G437&lt;&gt;G438,SOCIETATS!$N$8,J437&lt;&gt;J438,SOCIETATS!$N$8),SOCIETATS!$N$9)</f>
        <v>#VALUE!</v>
      </c>
      <c r="G437" s="23" t="str" cm="1">
        <f t="array" ref="G437">_xlfn.IFNA(_xlfn.IFS(R437&lt;&gt;0,R437,S437&lt;&gt;0,S437,U437&lt;&gt;0,U437,V437&lt;&gt;0,V437),"FALTAN DATOS DE ESCENARIO")</f>
        <v xml:space="preserve">ZPC FU-03 - Serinyà - Vilert - CIP </v>
      </c>
      <c r="H437" s="255" t="str">
        <f t="shared" si="39"/>
        <v>NO</v>
      </c>
      <c r="I437" s="255" t="s">
        <v>1545</v>
      </c>
      <c r="J437" s="93">
        <v>45066</v>
      </c>
      <c r="K437" s="118">
        <v>1.25</v>
      </c>
      <c r="L437" s="93">
        <v>45066</v>
      </c>
      <c r="M437" s="118">
        <v>2.875</v>
      </c>
      <c r="N437" s="17" t="s">
        <v>12</v>
      </c>
      <c r="O437" s="17" t="s">
        <v>8</v>
      </c>
      <c r="P437" s="17">
        <v>20</v>
      </c>
      <c r="Q437" s="17" t="s">
        <v>11</v>
      </c>
      <c r="R437" s="17" t="s">
        <v>76</v>
      </c>
      <c r="W437" s="12" t="str">
        <f>_xlfn.IFNA(VLOOKUP(X437,Municipis!$A$2:$B$118,2,FALSE),"Pendent")</f>
        <v>Olot</v>
      </c>
      <c r="X437" s="12" t="str" cm="1">
        <f t="array" ref="X437">_xlfn.IFNA(_xlfn.IFS(R437&lt;&gt;0,R437,S437&lt;&gt;0,S437,U437&lt;&gt;0,U437,V437&lt;&gt;0,V437),"Pendent")</f>
        <v xml:space="preserve">ZPC FU-03 - Serinyà - Vilert - CIP </v>
      </c>
    </row>
    <row r="438" spans="1:24" ht="15" customHeight="1" x14ac:dyDescent="0.3">
      <c r="A438" s="12">
        <v>129</v>
      </c>
      <c r="C438" s="17" t="s">
        <v>425</v>
      </c>
      <c r="D438" s="17" t="s">
        <v>1526</v>
      </c>
      <c r="E438" s="12" t="e" cm="1" vm="1">
        <f t="array" ref="E438">_xlfn.IFNA(_xlfn.IFS(X438&lt;&gt;"Pendent",SOCIETATS!$N$8),SOCIETATS!$N$9)</f>
        <v>#VALUE!</v>
      </c>
      <c r="F438" s="26" t="e" cm="1" vm="1">
        <f t="array" ref="F438">_xlfn.IFNA(_xlfn.IFS(G438&lt;&gt;G439,SOCIETATS!$N$8,J438&lt;&gt;J439,SOCIETATS!$N$8),SOCIETATS!$N$9)</f>
        <v>#VALUE!</v>
      </c>
      <c r="G438" s="23" t="str" cm="1">
        <f t="array" ref="G438">_xlfn.IFNA(_xlfn.IFS(R438&lt;&gt;0,R438,S438&lt;&gt;0,S438,U438&lt;&gt;0,U438,V438&lt;&gt;0,V438),"FALTAN DATOS DE ESCENARIO")</f>
        <v xml:space="preserve">ZPC FU-03 - Serinyà - Vilert - CIP </v>
      </c>
      <c r="H438" s="255" t="str">
        <f t="shared" si="39"/>
        <v>NO</v>
      </c>
      <c r="I438" s="255" t="s">
        <v>1545</v>
      </c>
      <c r="J438" s="93">
        <v>45073</v>
      </c>
      <c r="K438" s="118">
        <v>2.25</v>
      </c>
      <c r="L438" s="93">
        <v>45073</v>
      </c>
      <c r="M438" s="118">
        <v>3.875</v>
      </c>
      <c r="N438" s="17" t="s">
        <v>12</v>
      </c>
      <c r="O438" s="17" t="s">
        <v>8</v>
      </c>
      <c r="P438" s="17">
        <v>20</v>
      </c>
      <c r="Q438" s="17" t="s">
        <v>11</v>
      </c>
      <c r="R438" s="17" t="s">
        <v>76</v>
      </c>
      <c r="W438" s="12" t="str">
        <f>_xlfn.IFNA(VLOOKUP(X438,Municipis!$A$2:$B$118,2,FALSE),"Pendent")</f>
        <v>Olot</v>
      </c>
      <c r="X438" s="12" t="str" cm="1">
        <f t="array" ref="X438">_xlfn.IFNA(_xlfn.IFS(R438&lt;&gt;0,R438,S438&lt;&gt;0,S438,U438&lt;&gt;0,U438,V438&lt;&gt;0,V438),"Pendent")</f>
        <v xml:space="preserve">ZPC FU-03 - Serinyà - Vilert - CIP </v>
      </c>
    </row>
    <row r="439" spans="1:24" ht="15" customHeight="1" x14ac:dyDescent="0.3">
      <c r="A439" s="12">
        <v>146</v>
      </c>
      <c r="C439" s="17" t="s">
        <v>425</v>
      </c>
      <c r="D439" s="17" t="s">
        <v>1526</v>
      </c>
      <c r="E439" s="12" t="e" cm="1" vm="1">
        <f t="array" ref="E439">_xlfn.IFNA(_xlfn.IFS(X439&lt;&gt;"Pendent",SOCIETATS!$N$8),SOCIETATS!$N$9)</f>
        <v>#VALUE!</v>
      </c>
      <c r="F439" s="26" t="e" cm="1" vm="1">
        <f t="array" ref="F439">_xlfn.IFNA(_xlfn.IFS(G439&lt;&gt;G440,SOCIETATS!$N$8,J439&lt;&gt;J440,SOCIETATS!$N$8),SOCIETATS!$N$9)</f>
        <v>#VALUE!</v>
      </c>
      <c r="G439" s="23" t="str" cm="1">
        <f t="array" ref="G439">_xlfn.IFNA(_xlfn.IFS(R439&lt;&gt;0,R439,S439&lt;&gt;0,S439,U439&lt;&gt;0,U439,V439&lt;&gt;0,V439),"FALTAN DATOS DE ESCENARIO")</f>
        <v xml:space="preserve">ZPC FU-03 - Serinyà - Vilert - CIP </v>
      </c>
      <c r="H439" s="255" t="str">
        <f t="shared" si="39"/>
        <v>NO</v>
      </c>
      <c r="I439" s="255" t="s">
        <v>1545</v>
      </c>
      <c r="J439" s="93">
        <v>45080</v>
      </c>
      <c r="K439" s="118">
        <v>3.25</v>
      </c>
      <c r="L439" s="93">
        <v>45080</v>
      </c>
      <c r="M439" s="118">
        <v>4.875</v>
      </c>
      <c r="N439" s="17" t="s">
        <v>12</v>
      </c>
      <c r="O439" s="17" t="s">
        <v>8</v>
      </c>
      <c r="P439" s="17">
        <v>20</v>
      </c>
      <c r="Q439" s="17" t="s">
        <v>11</v>
      </c>
      <c r="R439" s="17" t="s">
        <v>76</v>
      </c>
      <c r="W439" s="12" t="str">
        <f>_xlfn.IFNA(VLOOKUP(X439,Municipis!$A$2:$B$118,2,FALSE),"Pendent")</f>
        <v>Olot</v>
      </c>
      <c r="X439" s="12" t="str" cm="1">
        <f t="array" ref="X439">_xlfn.IFNA(_xlfn.IFS(R439&lt;&gt;0,R439,S439&lt;&gt;0,S439,U439&lt;&gt;0,U439,V439&lt;&gt;0,V439),"Pendent")</f>
        <v xml:space="preserve">ZPC FU-03 - Serinyà - Vilert - CIP </v>
      </c>
    </row>
    <row r="440" spans="1:24" ht="15" customHeight="1" x14ac:dyDescent="0.3">
      <c r="A440" s="12">
        <v>216</v>
      </c>
      <c r="C440" s="17" t="s">
        <v>425</v>
      </c>
      <c r="D440" s="17" t="s">
        <v>1526</v>
      </c>
      <c r="E440" s="12" t="e" cm="1" vm="1">
        <f t="array" ref="E440">_xlfn.IFNA(_xlfn.IFS(X440&lt;&gt;"Pendent",SOCIETATS!$N$8),SOCIETATS!$N$9)</f>
        <v>#VALUE!</v>
      </c>
      <c r="F440" s="26" t="e" cm="1" vm="1">
        <f t="array" ref="F440">_xlfn.IFNA(_xlfn.IFS(G440&lt;&gt;G441,SOCIETATS!$N$8,J440&lt;&gt;J441,SOCIETATS!$N$8),SOCIETATS!$N$9)</f>
        <v>#VALUE!</v>
      </c>
      <c r="G440" s="23" t="str" cm="1">
        <f t="array" ref="G440">_xlfn.IFNA(_xlfn.IFS(R440&lt;&gt;0,R440,S440&lt;&gt;0,S440,U440&lt;&gt;0,U440,V440&lt;&gt;0,V440),"FALTAN DATOS DE ESCENARIO")</f>
        <v xml:space="preserve">ZPC FU-03 - Serinyà - Vilert - CIP </v>
      </c>
      <c r="H440" s="255" t="str">
        <f t="shared" si="39"/>
        <v>NO</v>
      </c>
      <c r="I440" s="255" t="s">
        <v>1545</v>
      </c>
      <c r="J440" s="93">
        <v>45108</v>
      </c>
      <c r="K440" s="118">
        <v>4.25</v>
      </c>
      <c r="L440" s="93">
        <v>45108</v>
      </c>
      <c r="M440" s="118">
        <v>5.875</v>
      </c>
      <c r="N440" s="17" t="s">
        <v>12</v>
      </c>
      <c r="O440" s="17" t="s">
        <v>8</v>
      </c>
      <c r="P440" s="17">
        <v>20</v>
      </c>
      <c r="Q440" s="17" t="s">
        <v>11</v>
      </c>
      <c r="R440" s="17" t="s">
        <v>76</v>
      </c>
      <c r="W440" s="12" t="str">
        <f>_xlfn.IFNA(VLOOKUP(X440,Municipis!$A$2:$B$118,2,FALSE),"Pendent")</f>
        <v>Olot</v>
      </c>
      <c r="X440" s="12" t="str" cm="1">
        <f t="array" ref="X440">_xlfn.IFNA(_xlfn.IFS(R440&lt;&gt;0,R440,S440&lt;&gt;0,S440,U440&lt;&gt;0,U440,V440&lt;&gt;0,V440),"Pendent")</f>
        <v xml:space="preserve">ZPC FU-03 - Serinyà - Vilert - CIP </v>
      </c>
    </row>
    <row r="441" spans="1:24" ht="15" customHeight="1" x14ac:dyDescent="0.3">
      <c r="A441" s="12">
        <v>302</v>
      </c>
      <c r="C441" s="17" t="s">
        <v>425</v>
      </c>
      <c r="D441" s="17" t="s">
        <v>1526</v>
      </c>
      <c r="E441" s="12" t="e" cm="1" vm="1">
        <f t="array" ref="E441">_xlfn.IFNA(_xlfn.IFS(X441&lt;&gt;"Pendent",SOCIETATS!$N$8),SOCIETATS!$N$9)</f>
        <v>#VALUE!</v>
      </c>
      <c r="F441" s="26" t="e" cm="1" vm="1">
        <f t="array" ref="F441">_xlfn.IFNA(_xlfn.IFS(G441&lt;&gt;G442,SOCIETATS!$N$8,J441&lt;&gt;J442,SOCIETATS!$N$8),SOCIETATS!$N$9)</f>
        <v>#VALUE!</v>
      </c>
      <c r="G441" s="23" t="str" cm="1">
        <f t="array" ref="G441">_xlfn.IFNA(_xlfn.IFS(R441&lt;&gt;0,R441,S441&lt;&gt;0,S441,U441&lt;&gt;0,U441,V441&lt;&gt;0,V441),"FALTAN DATOS DE ESCENARIO")</f>
        <v xml:space="preserve">ZPC FU-03 - Serinyà - Vilert - CIP </v>
      </c>
      <c r="H441" s="255" t="str">
        <f t="shared" si="39"/>
        <v>NO</v>
      </c>
      <c r="I441" s="255" t="s">
        <v>1545</v>
      </c>
      <c r="J441" s="93">
        <v>45143</v>
      </c>
      <c r="K441" s="118">
        <v>5.25</v>
      </c>
      <c r="L441" s="93">
        <v>45143</v>
      </c>
      <c r="M441" s="118">
        <v>6.875</v>
      </c>
      <c r="N441" s="17" t="s">
        <v>12</v>
      </c>
      <c r="O441" s="17" t="s">
        <v>8</v>
      </c>
      <c r="P441" s="17">
        <v>20</v>
      </c>
      <c r="Q441" s="17" t="s">
        <v>11</v>
      </c>
      <c r="R441" s="17" t="s">
        <v>76</v>
      </c>
      <c r="W441" s="12" t="str">
        <f>_xlfn.IFNA(VLOOKUP(X441,Municipis!$A$2:$B$118,2,FALSE),"Pendent")</f>
        <v>Olot</v>
      </c>
      <c r="X441" s="12" t="str" cm="1">
        <f t="array" ref="X441">_xlfn.IFNA(_xlfn.IFS(R441&lt;&gt;0,R441,S441&lt;&gt;0,S441,U441&lt;&gt;0,U441,V441&lt;&gt;0,V441),"Pendent")</f>
        <v xml:space="preserve">ZPC FU-03 - Serinyà - Vilert - CIP </v>
      </c>
    </row>
    <row r="442" spans="1:24" ht="15" customHeight="1" x14ac:dyDescent="0.3">
      <c r="A442" s="12">
        <v>314</v>
      </c>
      <c r="C442" s="17" t="s">
        <v>425</v>
      </c>
      <c r="D442" s="17" t="s">
        <v>1527</v>
      </c>
      <c r="E442" s="12" t="e" cm="1" vm="1">
        <f t="array" ref="E442">_xlfn.IFNA(_xlfn.IFS(X442&lt;&gt;"Pendent",SOCIETATS!$N$8),SOCIETATS!$N$9)</f>
        <v>#VALUE!</v>
      </c>
      <c r="F442" s="26" t="e" cm="1" vm="1">
        <f t="array" ref="F442">_xlfn.IFNA(_xlfn.IFS(G442&lt;&gt;G443,SOCIETATS!$N$8,J442&lt;&gt;J443,SOCIETATS!$N$8),SOCIETATS!$N$9)</f>
        <v>#VALUE!</v>
      </c>
      <c r="G442" s="23" t="str" cm="1">
        <f t="array" ref="G442">_xlfn.IFNA(_xlfn.IFS(R442&lt;&gt;0,R442,S442&lt;&gt;0,S442,U442&lt;&gt;0,U442,V442&lt;&gt;0,V442),"FALTAN DATOS DE ESCENARIO")</f>
        <v xml:space="preserve">ZPC FU-03 - Serinyà - Vilert - CIP </v>
      </c>
      <c r="H442" s="255" t="str">
        <f t="shared" si="39"/>
        <v>NO</v>
      </c>
      <c r="I442" s="255" t="s">
        <v>1545</v>
      </c>
      <c r="J442" s="93">
        <v>45150</v>
      </c>
      <c r="K442" s="118">
        <v>8.25</v>
      </c>
      <c r="L442" s="93">
        <v>45150</v>
      </c>
      <c r="M442" s="118">
        <v>0.625</v>
      </c>
      <c r="N442" s="17" t="s">
        <v>12</v>
      </c>
      <c r="O442" s="17" t="s">
        <v>8</v>
      </c>
      <c r="P442" s="17">
        <v>20</v>
      </c>
      <c r="Q442" s="17" t="s">
        <v>11</v>
      </c>
      <c r="R442" s="17" t="s">
        <v>76</v>
      </c>
      <c r="W442" s="12" t="str">
        <f>_xlfn.IFNA(VLOOKUP(X442,Municipis!$A$2:$B$118,2,FALSE),"Pendent")</f>
        <v>Olot</v>
      </c>
      <c r="X442" s="12" t="str" cm="1">
        <f t="array" ref="X442">_xlfn.IFNA(_xlfn.IFS(R442&lt;&gt;0,R442,S442&lt;&gt;0,S442,U442&lt;&gt;0,U442,V442&lt;&gt;0,V442),"Pendent")</f>
        <v xml:space="preserve">ZPC FU-03 - Serinyà - Vilert - CIP </v>
      </c>
    </row>
    <row r="443" spans="1:24" ht="15" customHeight="1" x14ac:dyDescent="0.3">
      <c r="A443" s="12">
        <v>340</v>
      </c>
      <c r="C443" s="17" t="s">
        <v>425</v>
      </c>
      <c r="D443" s="17" t="s">
        <v>1526</v>
      </c>
      <c r="E443" s="12" t="e" cm="1" vm="1">
        <f t="array" ref="E443">_xlfn.IFNA(_xlfn.IFS(X443&lt;&gt;"Pendent",SOCIETATS!$N$8),SOCIETATS!$N$9)</f>
        <v>#VALUE!</v>
      </c>
      <c r="F443" s="26" t="e" cm="1" vm="1">
        <f t="array" ref="F443">_xlfn.IFNA(_xlfn.IFS(G443&lt;&gt;G444,SOCIETATS!$N$8,J443&lt;&gt;J444,SOCIETATS!$N$8),SOCIETATS!$N$9)</f>
        <v>#VALUE!</v>
      </c>
      <c r="G443" s="23" t="str" cm="1">
        <f t="array" ref="G443">_xlfn.IFNA(_xlfn.IFS(R443&lt;&gt;0,R443,S443&lt;&gt;0,S443,U443&lt;&gt;0,U443,V443&lt;&gt;0,V443),"FALTAN DATOS DE ESCENARIO")</f>
        <v xml:space="preserve">ZPC FU-03 - Serinyà - Vilert - CIP </v>
      </c>
      <c r="H443" s="255" t="str">
        <f t="shared" si="39"/>
        <v>NO</v>
      </c>
      <c r="I443" s="255" t="s">
        <v>1545</v>
      </c>
      <c r="J443" s="93">
        <v>45171</v>
      </c>
      <c r="K443" s="118">
        <v>6.25</v>
      </c>
      <c r="L443" s="93">
        <v>45171</v>
      </c>
      <c r="M443" s="118">
        <v>0.66666666666666696</v>
      </c>
      <c r="N443" s="17" t="s">
        <v>12</v>
      </c>
      <c r="O443" s="17" t="s">
        <v>8</v>
      </c>
      <c r="P443" s="17">
        <v>20</v>
      </c>
      <c r="Q443" s="17" t="s">
        <v>11</v>
      </c>
      <c r="R443" s="17" t="s">
        <v>76</v>
      </c>
      <c r="W443" s="12" t="str">
        <f>_xlfn.IFNA(VLOOKUP(X443,Municipis!$A$2:$B$118,2,FALSE),"Pendent")</f>
        <v>Olot</v>
      </c>
      <c r="X443" s="12" t="str" cm="1">
        <f t="array" ref="X443">_xlfn.IFNA(_xlfn.IFS(R443&lt;&gt;0,R443,S443&lt;&gt;0,S443,U443&lt;&gt;0,U443,V443&lt;&gt;0,V443),"Pendent")</f>
        <v xml:space="preserve">ZPC FU-03 - Serinyà - Vilert - CIP </v>
      </c>
    </row>
    <row r="444" spans="1:24" ht="14.25" customHeight="1" x14ac:dyDescent="0.3">
      <c r="A444" s="12">
        <v>385</v>
      </c>
      <c r="C444" s="17" t="s">
        <v>425</v>
      </c>
      <c r="D444" s="17" t="s">
        <v>1526</v>
      </c>
      <c r="E444" s="12" t="e" cm="1" vm="1">
        <f t="array" ref="E444">_xlfn.IFNA(_xlfn.IFS(X444&lt;&gt;"Pendent",SOCIETATS!$N$8),SOCIETATS!$N$9)</f>
        <v>#VALUE!</v>
      </c>
      <c r="F444" s="26" t="e" cm="1" vm="1">
        <f t="array" ref="F444">_xlfn.IFNA(_xlfn.IFS(G444&lt;&gt;G445,SOCIETATS!$N$8,J444&lt;&gt;J445,SOCIETATS!$N$8),SOCIETATS!$N$9)</f>
        <v>#VALUE!</v>
      </c>
      <c r="G444" s="23" t="str" cm="1">
        <f t="array" ref="G444">_xlfn.IFNA(_xlfn.IFS(R444&lt;&gt;0,R444,S444&lt;&gt;0,S444,U444&lt;&gt;0,U444,V444&lt;&gt;0,V444),"FALTAN DATOS DE ESCENARIO")</f>
        <v xml:space="preserve">ZPC FU-03 - Serinyà - Vilert - CIP </v>
      </c>
      <c r="H444" s="255" t="str">
        <f t="shared" si="39"/>
        <v>NO</v>
      </c>
      <c r="I444" s="255" t="s">
        <v>1545</v>
      </c>
      <c r="J444" s="93">
        <v>45185</v>
      </c>
      <c r="K444" s="118">
        <v>7.25</v>
      </c>
      <c r="L444" s="93">
        <v>45185</v>
      </c>
      <c r="M444" s="118">
        <v>0.66666666666666696</v>
      </c>
      <c r="N444" s="17" t="s">
        <v>12</v>
      </c>
      <c r="O444" s="17" t="s">
        <v>8</v>
      </c>
      <c r="P444" s="17">
        <v>20</v>
      </c>
      <c r="Q444" s="17" t="s">
        <v>11</v>
      </c>
      <c r="R444" s="17" t="s">
        <v>76</v>
      </c>
      <c r="W444" s="12" t="str">
        <f>_xlfn.IFNA(VLOOKUP(X444,Municipis!$A$2:$B$118,2,FALSE),"Pendent")</f>
        <v>Olot</v>
      </c>
      <c r="X444" s="12" t="str" cm="1">
        <f t="array" ref="X444">_xlfn.IFNA(_xlfn.IFS(R444&lt;&gt;0,R444,S444&lt;&gt;0,S444,U444&lt;&gt;0,U444,V444&lt;&gt;0,V444),"Pendent")</f>
        <v xml:space="preserve">ZPC FU-03 - Serinyà - Vilert - CIP </v>
      </c>
    </row>
    <row r="445" spans="1:24" ht="15" customHeight="1" x14ac:dyDescent="0.3">
      <c r="A445" s="12">
        <v>426</v>
      </c>
      <c r="C445" s="17" t="s">
        <v>425</v>
      </c>
      <c r="D445" s="17" t="s">
        <v>1526</v>
      </c>
      <c r="E445" s="12" t="e" cm="1" vm="1">
        <f t="array" ref="E445">_xlfn.IFNA(_xlfn.IFS(X445&lt;&gt;"Pendent",SOCIETATS!$N$8),SOCIETATS!$N$9)</f>
        <v>#VALUE!</v>
      </c>
      <c r="F445" s="26" t="e" cm="1" vm="1">
        <f t="array" ref="F445">_xlfn.IFNA(_xlfn.IFS(G445&lt;&gt;G446,SOCIETATS!$N$8,J445&lt;&gt;J446,SOCIETATS!$N$8),SOCIETATS!$N$9)</f>
        <v>#VALUE!</v>
      </c>
      <c r="G445" s="23" t="str" cm="1">
        <f t="array" ref="G445">_xlfn.IFNA(_xlfn.IFS(R445&lt;&gt;0,R445,S445&lt;&gt;0,S445,U445&lt;&gt;0,U445,V445&lt;&gt;0,V445),"FALTAN DATOS DE ESCENARIO")</f>
        <v xml:space="preserve">ZPC FU-03 - Serinyà - Vilert - CIP </v>
      </c>
      <c r="H445" s="255" t="str">
        <f t="shared" si="39"/>
        <v>NO</v>
      </c>
      <c r="I445" s="255" t="s">
        <v>1545</v>
      </c>
      <c r="J445" s="93">
        <v>45199</v>
      </c>
      <c r="K445" s="118">
        <v>8.25</v>
      </c>
      <c r="L445" s="93">
        <v>45199</v>
      </c>
      <c r="M445" s="118">
        <v>9.875</v>
      </c>
      <c r="N445" s="17" t="s">
        <v>12</v>
      </c>
      <c r="O445" s="17" t="s">
        <v>8</v>
      </c>
      <c r="P445" s="17">
        <v>20</v>
      </c>
      <c r="Q445" s="17" t="s">
        <v>11</v>
      </c>
      <c r="R445" s="17" t="s">
        <v>76</v>
      </c>
      <c r="W445" s="12" t="str">
        <f>_xlfn.IFNA(VLOOKUP(X445,Municipis!$A$2:$B$118,2,FALSE),"Pendent")</f>
        <v>Olot</v>
      </c>
      <c r="X445" s="12" t="str" cm="1">
        <f t="array" ref="X445">_xlfn.IFNA(_xlfn.IFS(R445&lt;&gt;0,R445,S445&lt;&gt;0,S445,U445&lt;&gt;0,U445,V445&lt;&gt;0,V445),"Pendent")</f>
        <v xml:space="preserve">ZPC FU-03 - Serinyà - Vilert - CIP </v>
      </c>
    </row>
    <row r="446" spans="1:24" ht="15" customHeight="1" x14ac:dyDescent="0.3">
      <c r="A446" s="12">
        <v>467</v>
      </c>
      <c r="C446" s="17" t="s">
        <v>425</v>
      </c>
      <c r="D446" s="17" t="s">
        <v>1526</v>
      </c>
      <c r="E446" s="12" t="e" cm="1" vm="1">
        <f t="array" ref="E446">_xlfn.IFNA(_xlfn.IFS(X446&lt;&gt;"Pendent",SOCIETATS!$N$8),SOCIETATS!$N$9)</f>
        <v>#VALUE!</v>
      </c>
      <c r="F446" s="26" t="e" cm="1" vm="1">
        <f t="array" ref="F446">_xlfn.IFNA(_xlfn.IFS(G446&lt;&gt;G447,SOCIETATS!$N$8,J446&lt;&gt;J447,SOCIETATS!$N$8),SOCIETATS!$N$9)</f>
        <v>#VALUE!</v>
      </c>
      <c r="G446" s="23" t="str" cm="1">
        <f t="array" ref="G446">_xlfn.IFNA(_xlfn.IFS(R446&lt;&gt;0,R446,S446&lt;&gt;0,S446,U446&lt;&gt;0,U446,V446&lt;&gt;0,V446),"FALTAN DATOS DE ESCENARIO")</f>
        <v xml:space="preserve">ZPC FU-03 - Serinyà - Vilert - CIP </v>
      </c>
      <c r="H446" s="255" t="str">
        <f t="shared" si="39"/>
        <v>NO</v>
      </c>
      <c r="I446" s="255" t="s">
        <v>1545</v>
      </c>
      <c r="J446" s="93">
        <v>45213</v>
      </c>
      <c r="K446" s="118">
        <v>9.25</v>
      </c>
      <c r="L446" s="93">
        <v>45213</v>
      </c>
      <c r="M446" s="118">
        <v>10.875</v>
      </c>
      <c r="N446" s="17" t="s">
        <v>12</v>
      </c>
      <c r="O446" s="17" t="s">
        <v>8</v>
      </c>
      <c r="P446" s="17">
        <v>20</v>
      </c>
      <c r="Q446" s="17" t="s">
        <v>11</v>
      </c>
      <c r="R446" s="17" t="s">
        <v>76</v>
      </c>
      <c r="W446" s="12" t="str">
        <f>_xlfn.IFNA(VLOOKUP(X446,Municipis!$A$2:$B$118,2,FALSE),"Pendent")</f>
        <v>Olot</v>
      </c>
      <c r="X446" s="12" t="str" cm="1">
        <f t="array" ref="X446">_xlfn.IFNA(_xlfn.IFS(R446&lt;&gt;0,R446,S446&lt;&gt;0,S446,U446&lt;&gt;0,U446,V446&lt;&gt;0,V446),"Pendent")</f>
        <v xml:space="preserve">ZPC FU-03 - Serinyà - Vilert - CIP </v>
      </c>
    </row>
    <row r="447" spans="1:24" ht="15" customHeight="1" x14ac:dyDescent="0.3">
      <c r="A447" s="12">
        <v>483</v>
      </c>
      <c r="C447" s="17" t="s">
        <v>425</v>
      </c>
      <c r="D447" s="17" t="s">
        <v>1528</v>
      </c>
      <c r="E447" s="12" t="e" cm="1" vm="1">
        <f t="array" ref="E447">_xlfn.IFNA(_xlfn.IFS(X447&lt;&gt;"Pendent",SOCIETATS!$N$8),SOCIETATS!$N$9)</f>
        <v>#VALUE!</v>
      </c>
      <c r="F447" s="26" t="e" cm="1" vm="1">
        <f t="array" ref="F447">_xlfn.IFNA(_xlfn.IFS(G447&lt;&gt;G448,SOCIETATS!$N$8,J447&lt;&gt;J448,SOCIETATS!$N$8),SOCIETATS!$N$9)</f>
        <v>#VALUE!</v>
      </c>
      <c r="G447" s="23" t="str" cm="1">
        <f t="array" ref="G447">_xlfn.IFNA(_xlfn.IFS(R447&lt;&gt;0,R447,S447&lt;&gt;0,S447,U447&lt;&gt;0,U447,V447&lt;&gt;0,V447),"FALTAN DATOS DE ESCENARIO")</f>
        <v xml:space="preserve">ZPC FU-03 - Serinyà - Vilert - CIP </v>
      </c>
      <c r="H447" s="255" t="str">
        <f t="shared" si="39"/>
        <v>NO</v>
      </c>
      <c r="I447" s="255" t="s">
        <v>1545</v>
      </c>
      <c r="J447" s="93">
        <v>45220</v>
      </c>
      <c r="K447" s="118">
        <v>12.2916666666667</v>
      </c>
      <c r="L447" s="93">
        <v>45220</v>
      </c>
      <c r="M447" s="118">
        <v>0.79166666666666663</v>
      </c>
      <c r="N447" s="17" t="s">
        <v>12</v>
      </c>
      <c r="O447" s="17" t="s">
        <v>8</v>
      </c>
      <c r="P447" s="17">
        <v>20</v>
      </c>
      <c r="Q447" s="17" t="s">
        <v>11</v>
      </c>
      <c r="R447" s="17" t="s">
        <v>76</v>
      </c>
      <c r="W447" s="12" t="str">
        <f>_xlfn.IFNA(VLOOKUP(X447,Municipis!$A$2:$B$118,2,FALSE),"Pendent")</f>
        <v>Olot</v>
      </c>
      <c r="X447" s="12" t="str" cm="1">
        <f t="array" ref="X447">_xlfn.IFNA(_xlfn.IFS(R447&lt;&gt;0,R447,S447&lt;&gt;0,S447,U447&lt;&gt;0,U447,V447&lt;&gt;0,V447),"Pendent")</f>
        <v xml:space="preserve">ZPC FU-03 - Serinyà - Vilert - CIP </v>
      </c>
    </row>
    <row r="448" spans="1:24" ht="15" customHeight="1" x14ac:dyDescent="0.3">
      <c r="A448" s="12">
        <v>501</v>
      </c>
      <c r="C448" s="17" t="s">
        <v>425</v>
      </c>
      <c r="D448" s="17" t="s">
        <v>1526</v>
      </c>
      <c r="E448" s="12" t="e" cm="1" vm="1">
        <f t="array" ref="E448">_xlfn.IFNA(_xlfn.IFS(X448&lt;&gt;"Pendent",SOCIETATS!$N$8),SOCIETATS!$N$9)</f>
        <v>#VALUE!</v>
      </c>
      <c r="F448" s="26" t="e" cm="1" vm="1">
        <f t="array" ref="F448">_xlfn.IFNA(_xlfn.IFS(G448&lt;&gt;G449,SOCIETATS!$N$8,J448&lt;&gt;J449,SOCIETATS!$N$8),SOCIETATS!$N$9)</f>
        <v>#VALUE!</v>
      </c>
      <c r="G448" s="23" t="str" cm="1">
        <f t="array" ref="G448">_xlfn.IFNA(_xlfn.IFS(R448&lt;&gt;0,R448,S448&lt;&gt;0,S448,U448&lt;&gt;0,U448,V448&lt;&gt;0,V448),"FALTAN DATOS DE ESCENARIO")</f>
        <v xml:space="preserve">ZPC FU-03 - Serinyà - Vilert - CIP </v>
      </c>
      <c r="H448" s="255" t="str">
        <f t="shared" si="39"/>
        <v>NO</v>
      </c>
      <c r="I448" s="255" t="s">
        <v>1545</v>
      </c>
      <c r="J448" s="93">
        <v>45227</v>
      </c>
      <c r="K448" s="118">
        <v>12.2916666666667</v>
      </c>
      <c r="L448" s="93">
        <v>45227</v>
      </c>
      <c r="M448" s="118">
        <v>11.875</v>
      </c>
      <c r="N448" s="17" t="s">
        <v>12</v>
      </c>
      <c r="O448" s="17" t="s">
        <v>8</v>
      </c>
      <c r="P448" s="17">
        <v>20</v>
      </c>
      <c r="Q448" s="17" t="s">
        <v>11</v>
      </c>
      <c r="R448" s="17" t="s">
        <v>76</v>
      </c>
      <c r="W448" s="12" t="str">
        <f>_xlfn.IFNA(VLOOKUP(X448,Municipis!$A$2:$B$118,2,FALSE),"Pendent")</f>
        <v>Olot</v>
      </c>
      <c r="X448" s="12" t="str" cm="1">
        <f t="array" ref="X448">_xlfn.IFNA(_xlfn.IFS(R448&lt;&gt;0,R448,S448&lt;&gt;0,S448,U448&lt;&gt;0,U448,V448&lt;&gt;0,V448),"Pendent")</f>
        <v xml:space="preserve">ZPC FU-03 - Serinyà - Vilert - CIP </v>
      </c>
    </row>
    <row r="449" spans="1:24" ht="15" customHeight="1" x14ac:dyDescent="0.3">
      <c r="A449" s="12">
        <v>556</v>
      </c>
      <c r="C449" s="17" t="s">
        <v>425</v>
      </c>
      <c r="D449" s="17" t="s">
        <v>1529</v>
      </c>
      <c r="E449" s="12" t="e" cm="1" vm="1">
        <f t="array" ref="E449">_xlfn.IFNA(_xlfn.IFS(X449&lt;&gt;"Pendent",SOCIETATS!$N$8),SOCIETATS!$N$9)</f>
        <v>#VALUE!</v>
      </c>
      <c r="F449" s="26" t="e" cm="1" vm="1">
        <f t="array" ref="F449">_xlfn.IFNA(_xlfn.IFS(G449&lt;&gt;G450,SOCIETATS!$N$8,J449&lt;&gt;J450,SOCIETATS!$N$8),SOCIETATS!$N$9)</f>
        <v>#VALUE!</v>
      </c>
      <c r="G449" s="23" t="str" cm="1">
        <f t="array" ref="G449">_xlfn.IFNA(_xlfn.IFS(R449&lt;&gt;0,R449,S449&lt;&gt;0,S449,U449&lt;&gt;0,U449,V449&lt;&gt;0,V449),"FALTAN DATOS DE ESCENARIO")</f>
        <v xml:space="preserve">ZPC FU-03 - Serinyà - Vilert - CIP </v>
      </c>
      <c r="H449" s="255" t="str">
        <f t="shared" si="39"/>
        <v>NO</v>
      </c>
      <c r="I449" s="255" t="s">
        <v>1545</v>
      </c>
      <c r="J449" s="93">
        <v>45276</v>
      </c>
      <c r="K449" s="118">
        <v>0.33333333333333298</v>
      </c>
      <c r="L449" s="93">
        <v>45276</v>
      </c>
      <c r="M449" s="118">
        <v>0.79166666666666663</v>
      </c>
      <c r="N449" s="17" t="s">
        <v>12</v>
      </c>
      <c r="O449" s="17" t="s">
        <v>8</v>
      </c>
      <c r="P449" s="17">
        <v>20</v>
      </c>
      <c r="Q449" s="17" t="s">
        <v>11</v>
      </c>
      <c r="R449" s="17" t="s">
        <v>76</v>
      </c>
      <c r="W449" s="12" t="str">
        <f>_xlfn.IFNA(VLOOKUP(X449,Municipis!$A$2:$B$118,2,FALSE),"Pendent")</f>
        <v>Olot</v>
      </c>
      <c r="X449" s="12" t="str" cm="1">
        <f t="array" ref="X449">_xlfn.IFNA(_xlfn.IFS(R449&lt;&gt;0,R449,S449&lt;&gt;0,S449,U449&lt;&gt;0,U449,V449&lt;&gt;0,V449),"Pendent")</f>
        <v xml:space="preserve">ZPC FU-03 - Serinyà - Vilert - CIP </v>
      </c>
    </row>
    <row r="450" spans="1:24" ht="15" customHeight="1" x14ac:dyDescent="0.3">
      <c r="A450" s="12">
        <v>12</v>
      </c>
      <c r="C450" s="17" t="s">
        <v>512</v>
      </c>
      <c r="D450" s="16" t="s">
        <v>1502</v>
      </c>
      <c r="E450" s="12" t="e" cm="1" vm="1">
        <f t="array" ref="E450">_xlfn.IFNA(_xlfn.IFS(X450&lt;&gt;"Pendent",SOCIETATS!$N$8),SOCIETATS!$N$9)</f>
        <v>#VALUE!</v>
      </c>
      <c r="F450" s="26" t="e" cm="1" vm="1">
        <f t="array" ref="F450">_xlfn.IFNA(_xlfn.IFS(G450&lt;&gt;G451,SOCIETATS!$N$8,J450&lt;&gt;J451,SOCIETATS!$N$8),SOCIETATS!$N$9)</f>
        <v>#VALUE!</v>
      </c>
      <c r="G450" s="23" t="str" cm="1">
        <f t="array" ref="G450">_xlfn.IFNA(_xlfn.IFS(R450&lt;&gt;0,R450,S450&lt;&gt;0,S450,U450&lt;&gt;0,U450,V450&lt;&gt;0,V450),"FALTAN DATOS DE ESCENARIO")</f>
        <v xml:space="preserve">ZPC NR-12 - Alfarràs - INT </v>
      </c>
      <c r="H450" s="255" t="str">
        <f t="shared" si="39"/>
        <v>NO</v>
      </c>
      <c r="I450" s="255" t="s">
        <v>1545</v>
      </c>
      <c r="J450" s="94">
        <v>45018</v>
      </c>
      <c r="K450" s="219">
        <v>0.33333333333333298</v>
      </c>
      <c r="L450" s="94">
        <v>45018</v>
      </c>
      <c r="M450" s="219">
        <v>0.83333333333333404</v>
      </c>
      <c r="N450" s="27" t="s">
        <v>1022</v>
      </c>
      <c r="O450" s="27" t="s">
        <v>10</v>
      </c>
      <c r="P450" s="27">
        <v>20</v>
      </c>
      <c r="Q450" s="27" t="s">
        <v>11</v>
      </c>
      <c r="R450" s="27"/>
      <c r="S450" s="27" t="s">
        <v>114</v>
      </c>
      <c r="T450" s="27" t="s">
        <v>542</v>
      </c>
      <c r="U450" s="27"/>
      <c r="V450" s="27"/>
      <c r="W450" s="12" t="str">
        <f>_xlfn.IFNA(VLOOKUP(X450,Municipis!$A$2:$B$118,2,FALSE),"Pendent")</f>
        <v>La Seu d'Urgell, Organyà, Martinet, Bellver, Puigcerdà</v>
      </c>
      <c r="X450" s="12" t="str">
        <f t="array" ref="X450">_xlfn.IFNA(_xlfn.IFS(R450&lt;&gt;0,R450,S450&lt;&gt;0,S450,U450&lt;&gt;0,U450,V450&lt;&gt;0,V450),"Pendent")</f>
        <v xml:space="preserve">ZPC NR-12 - Alfarràs - INT </v>
      </c>
    </row>
    <row r="451" spans="1:24" ht="15" customHeight="1" x14ac:dyDescent="0.3">
      <c r="A451" s="12">
        <v>78</v>
      </c>
      <c r="C451" s="17" t="s">
        <v>512</v>
      </c>
      <c r="D451" s="16" t="s">
        <v>1503</v>
      </c>
      <c r="E451" s="12" t="e" cm="1" vm="1">
        <f t="array" ref="E451">_xlfn.IFNA(_xlfn.IFS(X451&lt;&gt;"Pendent",SOCIETATS!$N$8),SOCIETATS!$N$9)</f>
        <v>#VALUE!</v>
      </c>
      <c r="F451" s="26" t="e" cm="1" vm="1">
        <f t="array" ref="F451">_xlfn.IFNA(_xlfn.IFS(G451&lt;&gt;G452,SOCIETATS!$N$8,J451&lt;&gt;J452,SOCIETATS!$N$8),SOCIETATS!$N$9)</f>
        <v>#VALUE!</v>
      </c>
      <c r="G451" s="23" t="str" cm="1">
        <f t="array" ref="G451">_xlfn.IFNA(_xlfn.IFS(R451&lt;&gt;0,R451,S451&lt;&gt;0,S451,U451&lt;&gt;0,U451,V451&lt;&gt;0,V451),"FALTAN DATOS DE ESCENARIO")</f>
        <v xml:space="preserve">ZPC NR-12 - Alfarràs - INT </v>
      </c>
      <c r="H451" s="255" t="str">
        <f t="shared" si="39"/>
        <v>NO</v>
      </c>
      <c r="I451" s="255" t="s">
        <v>1545</v>
      </c>
      <c r="J451" s="94">
        <v>45052</v>
      </c>
      <c r="K451" s="219">
        <v>0.33333333333333298</v>
      </c>
      <c r="L451" s="94">
        <v>45052</v>
      </c>
      <c r="M451" s="219">
        <v>0.83333333333333404</v>
      </c>
      <c r="N451" s="27" t="s">
        <v>1022</v>
      </c>
      <c r="O451" s="27" t="s">
        <v>10</v>
      </c>
      <c r="P451" s="27">
        <v>36</v>
      </c>
      <c r="Q451" s="27" t="s">
        <v>11</v>
      </c>
      <c r="R451" s="27"/>
      <c r="S451" s="27" t="s">
        <v>114</v>
      </c>
      <c r="T451" s="27" t="s">
        <v>542</v>
      </c>
      <c r="U451" s="27"/>
      <c r="V451" s="27"/>
      <c r="W451" s="12" t="str">
        <f>_xlfn.IFNA(VLOOKUP(X451,[2]Municipis!$A$2:$B$118,2,FALSE),"Pendent")</f>
        <v>Alfarràs, Almenar, Ivars de Noguera, Algerri, Albesa, Alguaire, La Portella</v>
      </c>
      <c r="X451" s="12" t="str">
        <f t="array" ref="X451">_xlfn.IFNA(_xlfn.IFS(R451&lt;&gt;0,R451,S451&lt;&gt;0,S451,U451&lt;&gt;0,U451,V451&lt;&gt;0,V451),"Pendent")</f>
        <v xml:space="preserve">ZPC NR-12 - Alfarràs - INT </v>
      </c>
    </row>
    <row r="452" spans="1:24" ht="15" customHeight="1" x14ac:dyDescent="0.3">
      <c r="A452" s="12">
        <v>87</v>
      </c>
      <c r="C452" s="17" t="s">
        <v>512</v>
      </c>
      <c r="D452" s="16" t="s">
        <v>1503</v>
      </c>
      <c r="E452" s="12" t="e" cm="1" vm="1">
        <f t="array" ref="E452">_xlfn.IFNA(_xlfn.IFS(X452&lt;&gt;"Pendent",SOCIETATS!$N$8),SOCIETATS!$N$9)</f>
        <v>#VALUE!</v>
      </c>
      <c r="F452" s="26" t="e" cm="1" vm="1">
        <f t="array" ref="F452">_xlfn.IFNA(_xlfn.IFS(G452&lt;&gt;G453,SOCIETATS!$N$8,J452&lt;&gt;J453,SOCIETATS!$N$8),SOCIETATS!$N$9)</f>
        <v>#VALUE!</v>
      </c>
      <c r="G452" s="23" t="str" cm="1">
        <f t="array" ref="G452">_xlfn.IFNA(_xlfn.IFS(R452&lt;&gt;0,R452,S452&lt;&gt;0,S452,U452&lt;&gt;0,U452,V452&lt;&gt;0,V452),"FALTAN DATOS DE ESCENARIO")</f>
        <v xml:space="preserve">ZPC NR-12 - Alfarràs - INT </v>
      </c>
      <c r="H452" s="255" t="str">
        <f t="shared" si="39"/>
        <v>NO</v>
      </c>
      <c r="I452" s="255" t="s">
        <v>1545</v>
      </c>
      <c r="J452" s="94">
        <v>45053</v>
      </c>
      <c r="K452" s="219">
        <v>0.33333333333333298</v>
      </c>
      <c r="L452" s="94">
        <v>45053</v>
      </c>
      <c r="M452" s="219">
        <v>0.58333333333333304</v>
      </c>
      <c r="N452" s="27" t="s">
        <v>1022</v>
      </c>
      <c r="O452" s="27" t="s">
        <v>10</v>
      </c>
      <c r="P452" s="27">
        <v>36</v>
      </c>
      <c r="Q452" s="27" t="s">
        <v>11</v>
      </c>
      <c r="R452" s="27"/>
      <c r="S452" s="27" t="s">
        <v>114</v>
      </c>
      <c r="T452" s="27" t="s">
        <v>542</v>
      </c>
      <c r="U452" s="27"/>
      <c r="V452" s="27"/>
      <c r="W452" s="12" t="str">
        <f>_xlfn.IFNA(VLOOKUP(X452,[2]Municipis!$A$2:$B$118,2,FALSE),"Pendent")</f>
        <v>Alfarràs, Almenar, Ivars de Noguera, Algerri, Albesa, Alguaire, La Portella</v>
      </c>
      <c r="X452" s="12" t="str">
        <f t="array" ref="X452">_xlfn.IFNA(_xlfn.IFS(R452&lt;&gt;0,R452,S452&lt;&gt;0,S452,U452&lt;&gt;0,U452,V452&lt;&gt;0,V452),"Pendent")</f>
        <v xml:space="preserve">ZPC NR-12 - Alfarràs - INT </v>
      </c>
    </row>
    <row r="453" spans="1:24" ht="15" customHeight="1" x14ac:dyDescent="0.3">
      <c r="A453" s="12">
        <v>149</v>
      </c>
      <c r="C453" s="17" t="s">
        <v>512</v>
      </c>
      <c r="D453" s="16" t="s">
        <v>1504</v>
      </c>
      <c r="E453" s="12" t="e" cm="1" vm="1">
        <f t="array" ref="E453">_xlfn.IFNA(_xlfn.IFS(X453&lt;&gt;"Pendent",SOCIETATS!$N$8),SOCIETATS!$N$9)</f>
        <v>#VALUE!</v>
      </c>
      <c r="F453" s="26" t="e" cm="1" vm="1">
        <f t="array" ref="F453">_xlfn.IFNA(_xlfn.IFS(G453&lt;&gt;G454,SOCIETATS!$N$8,J453&lt;&gt;J454,SOCIETATS!$N$8),SOCIETATS!$N$9)</f>
        <v>#VALUE!</v>
      </c>
      <c r="G453" s="23" t="str" cm="1">
        <f t="array" ref="G453">_xlfn.IFNA(_xlfn.IFS(R453&lt;&gt;0,R453,S453&lt;&gt;0,S453,U453&lt;&gt;0,U453,V453&lt;&gt;0,V453),"FALTAN DATOS DE ESCENARIO")</f>
        <v xml:space="preserve">ZPC NR-12 - Alfarràs - INT </v>
      </c>
      <c r="H453" s="255" t="str">
        <f t="shared" si="39"/>
        <v>SI</v>
      </c>
      <c r="I453" s="255" t="s">
        <v>1545</v>
      </c>
      <c r="J453" s="94">
        <v>45080</v>
      </c>
      <c r="K453" s="219">
        <v>0.33333333333333298</v>
      </c>
      <c r="L453" s="94">
        <v>45101</v>
      </c>
      <c r="M453" s="219">
        <v>0.83333333333333404</v>
      </c>
      <c r="N453" s="27" t="s">
        <v>1022</v>
      </c>
      <c r="O453" s="27" t="s">
        <v>10</v>
      </c>
      <c r="P453" s="27">
        <v>30</v>
      </c>
      <c r="Q453" s="27" t="s">
        <v>11</v>
      </c>
      <c r="R453" s="27"/>
      <c r="S453" s="27" t="s">
        <v>114</v>
      </c>
      <c r="T453" s="27" t="s">
        <v>542</v>
      </c>
      <c r="U453" s="27"/>
      <c r="V453" s="27"/>
      <c r="W453" s="12" t="str">
        <f>_xlfn.IFNA(VLOOKUP(X453,[2]Municipis!$A$2:$B$118,2,FALSE),"Pendent")</f>
        <v>Alfarràs, Almenar, Ivars de Noguera, Algerri, Albesa, Alguaire, La Portella</v>
      </c>
      <c r="X453" s="12" t="str">
        <f t="array" ref="X453">_xlfn.IFNA(_xlfn.IFS(R453&lt;&gt;0,R453,S453&lt;&gt;0,S453,U453&lt;&gt;0,U453,V453&lt;&gt;0,V453),"Pendent")</f>
        <v xml:space="preserve">ZPC NR-12 - Alfarràs - INT </v>
      </c>
    </row>
    <row r="454" spans="1:24" ht="15" customHeight="1" x14ac:dyDescent="0.3">
      <c r="A454" s="12">
        <v>161</v>
      </c>
      <c r="C454" s="17" t="s">
        <v>512</v>
      </c>
      <c r="D454" s="16" t="s">
        <v>1505</v>
      </c>
      <c r="E454" s="12" t="e" cm="1" vm="1">
        <f t="array" ref="E454">_xlfn.IFNA(_xlfn.IFS(X454&lt;&gt;"Pendent",SOCIETATS!$N$8),SOCIETATS!$N$9)</f>
        <v>#VALUE!</v>
      </c>
      <c r="F454" s="26" t="e" cm="1" vm="1">
        <f t="array" ref="F454">_xlfn.IFNA(_xlfn.IFS(G454&lt;&gt;G455,SOCIETATS!$N$8,J454&lt;&gt;J455,SOCIETATS!$N$8),SOCIETATS!$N$9)</f>
        <v>#VALUE!</v>
      </c>
      <c r="G454" s="23" t="str" cm="1">
        <f t="array" ref="G454">_xlfn.IFNA(_xlfn.IFS(R454&lt;&gt;0,R454,S454&lt;&gt;0,S454,U454&lt;&gt;0,U454,V454&lt;&gt;0,V454),"FALTAN DATOS DE ESCENARIO")</f>
        <v xml:space="preserve">ZPC NR-12 - Alfarràs - INT </v>
      </c>
      <c r="H454" s="255" t="str">
        <f t="shared" si="39"/>
        <v>SI</v>
      </c>
      <c r="I454" s="255" t="s">
        <v>1545</v>
      </c>
      <c r="J454" s="94">
        <v>45081</v>
      </c>
      <c r="K454" s="219">
        <v>0.33333333333333298</v>
      </c>
      <c r="L454" s="94">
        <v>45101</v>
      </c>
      <c r="M454" s="219">
        <v>0.83333333333333404</v>
      </c>
      <c r="N454" s="27" t="s">
        <v>1022</v>
      </c>
      <c r="O454" s="27" t="s">
        <v>10</v>
      </c>
      <c r="P454" s="27">
        <v>30</v>
      </c>
      <c r="Q454" s="27" t="s">
        <v>11</v>
      </c>
      <c r="R454" s="27"/>
      <c r="S454" s="27" t="s">
        <v>114</v>
      </c>
      <c r="T454" s="27" t="s">
        <v>542</v>
      </c>
      <c r="U454" s="27"/>
      <c r="V454" s="27"/>
      <c r="W454" s="12" t="str">
        <f>_xlfn.IFNA(VLOOKUP(X454,[2]Municipis!$A$2:$B$118,2,FALSE),"Pendent")</f>
        <v>Alfarràs, Almenar, Ivars de Noguera, Algerri, Albesa, Alguaire, La Portella</v>
      </c>
      <c r="X454" s="12" t="str">
        <f t="array" ref="X454">_xlfn.IFNA(_xlfn.IFS(R454&lt;&gt;0,R454,S454&lt;&gt;0,S454,U454&lt;&gt;0,U454,V454&lt;&gt;0,V454),"Pendent")</f>
        <v xml:space="preserve">ZPC NR-12 - Alfarràs - INT </v>
      </c>
    </row>
    <row r="455" spans="1:24" ht="14.25" customHeight="1" x14ac:dyDescent="0.3">
      <c r="A455" s="12">
        <v>204</v>
      </c>
      <c r="C455" s="17" t="s">
        <v>512</v>
      </c>
      <c r="D455" s="16" t="s">
        <v>1506</v>
      </c>
      <c r="E455" s="12" t="e" cm="1" vm="1">
        <f t="array" ref="E455">_xlfn.IFNA(_xlfn.IFS(X455&lt;&gt;"Pendent",SOCIETATS!$N$8),SOCIETATS!$N$9)</f>
        <v>#VALUE!</v>
      </c>
      <c r="F455" s="26" t="e" cm="1" vm="1">
        <f t="array" ref="F455">_xlfn.IFNA(_xlfn.IFS(G455&lt;&gt;G456,SOCIETATS!$N$8,J455&lt;&gt;J456,SOCIETATS!$N$8),SOCIETATS!$N$9)</f>
        <v>#VALUE!</v>
      </c>
      <c r="G455" s="23" t="str" cm="1">
        <f t="array" ref="G455">_xlfn.IFNA(_xlfn.IFS(R455&lt;&gt;0,R455,S455&lt;&gt;0,S455,U455&lt;&gt;0,U455,V455&lt;&gt;0,V455),"FALTAN DATOS DE ESCENARIO")</f>
        <v xml:space="preserve">ZPC NR-12 - Alfarràs - INT </v>
      </c>
      <c r="H455" s="255" t="str">
        <f t="shared" si="39"/>
        <v>NO</v>
      </c>
      <c r="I455" s="255" t="s">
        <v>1545</v>
      </c>
      <c r="J455" s="94">
        <v>45101</v>
      </c>
      <c r="K455" s="219">
        <v>0.33333333333333298</v>
      </c>
      <c r="L455" s="94">
        <v>45101</v>
      </c>
      <c r="M455" s="219">
        <v>0.83333333333333404</v>
      </c>
      <c r="N455" s="27" t="s">
        <v>1022</v>
      </c>
      <c r="O455" s="27" t="s">
        <v>10</v>
      </c>
      <c r="P455" s="27">
        <v>24</v>
      </c>
      <c r="Q455" s="27" t="s">
        <v>11</v>
      </c>
      <c r="R455" s="27"/>
      <c r="S455" s="27" t="s">
        <v>114</v>
      </c>
      <c r="T455" s="27" t="s">
        <v>542</v>
      </c>
      <c r="U455" s="27"/>
      <c r="V455" s="27"/>
      <c r="W455" s="12" t="str">
        <f>_xlfn.IFNA(VLOOKUP(X455,[2]Municipis!$A$2:$B$118,2,FALSE),"Pendent")</f>
        <v>Alfarràs, Almenar, Ivars de Noguera, Algerri, Albesa, Alguaire, La Portella</v>
      </c>
      <c r="X455" s="12" t="str">
        <f t="array" ref="X455">_xlfn.IFNA(_xlfn.IFS(R455&lt;&gt;0,R455,S455&lt;&gt;0,S455,U455&lt;&gt;0,U455,V455&lt;&gt;0,V455),"Pendent")</f>
        <v xml:space="preserve">ZPC NR-12 - Alfarràs - INT </v>
      </c>
    </row>
    <row r="456" spans="1:24" ht="15" customHeight="1" x14ac:dyDescent="0.3">
      <c r="A456" s="12">
        <v>305</v>
      </c>
      <c r="C456" s="17" t="s">
        <v>512</v>
      </c>
      <c r="D456" s="16" t="s">
        <v>1507</v>
      </c>
      <c r="E456" s="12" t="e" cm="1" vm="1">
        <f t="array" ref="E456">_xlfn.IFNA(_xlfn.IFS(X456&lt;&gt;"Pendent",SOCIETATS!$N$8),SOCIETATS!$N$9)</f>
        <v>#VALUE!</v>
      </c>
      <c r="F456" s="26" t="e" cm="1" vm="1">
        <f t="array" ref="F456">_xlfn.IFNA(_xlfn.IFS(G456&lt;&gt;G457,SOCIETATS!$N$8,J456&lt;&gt;J457,SOCIETATS!$N$8),SOCIETATS!$N$9)</f>
        <v>#VALUE!</v>
      </c>
      <c r="G456" s="23" t="str" cm="1">
        <f t="array" ref="G456">_xlfn.IFNA(_xlfn.IFS(R456&lt;&gt;0,R456,S456&lt;&gt;0,S456,U456&lt;&gt;0,U456,V456&lt;&gt;0,V456),"FALTAN DATOS DE ESCENARIO")</f>
        <v xml:space="preserve">ZPC NR-12 - Alfarràs - INT </v>
      </c>
      <c r="H456" s="255" t="str">
        <f t="shared" si="39"/>
        <v>NO</v>
      </c>
      <c r="I456" s="255" t="s">
        <v>1545</v>
      </c>
      <c r="J456" s="94">
        <v>45143</v>
      </c>
      <c r="K456" s="219">
        <v>0.33333333333333298</v>
      </c>
      <c r="L456" s="94">
        <v>45143</v>
      </c>
      <c r="M456" s="219">
        <v>0.83333333333333404</v>
      </c>
      <c r="N456" s="27" t="s">
        <v>1022</v>
      </c>
      <c r="O456" s="27" t="s">
        <v>10</v>
      </c>
      <c r="P456" s="27">
        <v>24</v>
      </c>
      <c r="Q456" s="27" t="s">
        <v>11</v>
      </c>
      <c r="R456" s="27"/>
      <c r="S456" s="27" t="s">
        <v>114</v>
      </c>
      <c r="T456" s="27" t="s">
        <v>542</v>
      </c>
      <c r="U456" s="27"/>
      <c r="V456" s="27"/>
      <c r="W456" s="12" t="str">
        <f>_xlfn.IFNA(VLOOKUP(X456,[2]Municipis!$A$2:$B$118,2,FALSE),"Pendent")</f>
        <v>Alfarràs, Almenar, Ivars de Noguera, Algerri, Albesa, Alguaire, La Portella</v>
      </c>
      <c r="X456" s="12" t="str">
        <f t="array" ref="X456">_xlfn.IFNA(_xlfn.IFS(R456&lt;&gt;0,R456,S456&lt;&gt;0,S456,U456&lt;&gt;0,U456,V456&lt;&gt;0,V456),"Pendent")</f>
        <v xml:space="preserve">ZPC NR-12 - Alfarràs - INT </v>
      </c>
    </row>
    <row r="457" spans="1:24" ht="15" customHeight="1" x14ac:dyDescent="0.3">
      <c r="A457" s="12">
        <v>324</v>
      </c>
      <c r="C457" s="17" t="s">
        <v>512</v>
      </c>
      <c r="D457" s="16" t="s">
        <v>1508</v>
      </c>
      <c r="E457" s="12" t="e" cm="1" vm="1">
        <f t="array" ref="E457">_xlfn.IFNA(_xlfn.IFS(X457&lt;&gt;"Pendent",SOCIETATS!$N$8),SOCIETATS!$N$9)</f>
        <v>#VALUE!</v>
      </c>
      <c r="F457" s="26" t="e" cm="1" vm="1">
        <f t="array" ref="F457">_xlfn.IFNA(_xlfn.IFS(G457&lt;&gt;G458,SOCIETATS!$N$8,J457&lt;&gt;J458,SOCIETATS!$N$8),SOCIETATS!$N$9)</f>
        <v>#VALUE!</v>
      </c>
      <c r="G457" s="23" t="str" cm="1">
        <f t="array" ref="G457">_xlfn.IFNA(_xlfn.IFS(R457&lt;&gt;0,R457,S457&lt;&gt;0,S457,U457&lt;&gt;0,U457,V457&lt;&gt;0,V457),"FALTAN DATOS DE ESCENARIO")</f>
        <v xml:space="preserve">ZPC NR-12 - Alfarràs - INT </v>
      </c>
      <c r="H457" s="255" t="str">
        <f t="shared" si="39"/>
        <v>NO</v>
      </c>
      <c r="I457" s="255" t="s">
        <v>1545</v>
      </c>
      <c r="J457" s="94">
        <v>45157</v>
      </c>
      <c r="K457" s="219">
        <v>0.33333333333333298</v>
      </c>
      <c r="L457" s="94">
        <v>45157</v>
      </c>
      <c r="M457" s="219">
        <v>0.83333333333333404</v>
      </c>
      <c r="N457" s="27" t="s">
        <v>1022</v>
      </c>
      <c r="O457" s="27" t="s">
        <v>10</v>
      </c>
      <c r="P457" s="27">
        <v>24</v>
      </c>
      <c r="Q457" s="27" t="s">
        <v>11</v>
      </c>
      <c r="R457" s="27"/>
      <c r="S457" s="27" t="s">
        <v>114</v>
      </c>
      <c r="T457" s="27" t="s">
        <v>542</v>
      </c>
      <c r="U457" s="27"/>
      <c r="V457" s="27"/>
      <c r="W457" s="12" t="str">
        <f>_xlfn.IFNA(VLOOKUP(X457,[2]Municipis!$A$2:$B$118,2,FALSE),"Pendent")</f>
        <v>Alfarràs, Almenar, Ivars de Noguera, Algerri, Albesa, Alguaire, La Portella</v>
      </c>
      <c r="X457" s="12" t="str">
        <f t="array" ref="X457">_xlfn.IFNA(_xlfn.IFS(R457&lt;&gt;0,R457,S457&lt;&gt;0,S457,U457&lt;&gt;0,U457,V457&lt;&gt;0,V457),"Pendent")</f>
        <v xml:space="preserve">ZPC NR-12 - Alfarràs - INT </v>
      </c>
    </row>
    <row r="458" spans="1:24" ht="15" customHeight="1" x14ac:dyDescent="0.3">
      <c r="A458" s="12">
        <v>342</v>
      </c>
      <c r="C458" s="17" t="s">
        <v>512</v>
      </c>
      <c r="D458" s="16" t="s">
        <v>1509</v>
      </c>
      <c r="E458" s="12" t="e" cm="1" vm="1">
        <f t="array" ref="E458">_xlfn.IFNA(_xlfn.IFS(X458&lt;&gt;"Pendent",SOCIETATS!$N$8),SOCIETATS!$N$9)</f>
        <v>#VALUE!</v>
      </c>
      <c r="F458" s="26" t="e" cm="1" vm="1">
        <f t="array" ref="F458">_xlfn.IFNA(_xlfn.IFS(G458&lt;&gt;G459,SOCIETATS!$N$8,J458&lt;&gt;J459,SOCIETATS!$N$8),SOCIETATS!$N$9)</f>
        <v>#VALUE!</v>
      </c>
      <c r="G458" s="23" t="str" cm="1">
        <f t="array" ref="G458">_xlfn.IFNA(_xlfn.IFS(R458&lt;&gt;0,R458,S458&lt;&gt;0,S458,U458&lt;&gt;0,U458,V458&lt;&gt;0,V458),"FALTAN DATOS DE ESCENARIO")</f>
        <v xml:space="preserve">ZPC NR-12 - Alfarràs - INT </v>
      </c>
      <c r="H458" s="255" t="str">
        <f t="shared" si="39"/>
        <v>NO</v>
      </c>
      <c r="I458" s="255" t="s">
        <v>1545</v>
      </c>
      <c r="J458" s="94">
        <v>45171</v>
      </c>
      <c r="K458" s="219">
        <v>0.33333333333333298</v>
      </c>
      <c r="L458" s="94">
        <v>45171</v>
      </c>
      <c r="M458" s="219">
        <v>0.83333333333333404</v>
      </c>
      <c r="N458" s="27" t="s">
        <v>1022</v>
      </c>
      <c r="O458" s="27" t="s">
        <v>10</v>
      </c>
      <c r="P458" s="27">
        <v>30</v>
      </c>
      <c r="Q458" s="27" t="s">
        <v>11</v>
      </c>
      <c r="R458" s="27"/>
      <c r="S458" s="27" t="s">
        <v>114</v>
      </c>
      <c r="T458" s="27" t="s">
        <v>542</v>
      </c>
      <c r="U458" s="27"/>
      <c r="V458" s="27"/>
      <c r="W458" s="12" t="str">
        <f>_xlfn.IFNA(VLOOKUP(X458,[2]Municipis!$A$2:$B$118,2,FALSE),"Pendent")</f>
        <v>Alfarràs, Almenar, Ivars de Noguera, Algerri, Albesa, Alguaire, La Portella</v>
      </c>
      <c r="X458" s="12" t="str">
        <f t="array" ref="X458">_xlfn.IFNA(_xlfn.IFS(R458&lt;&gt;0,R458,S458&lt;&gt;0,S458,U458&lt;&gt;0,U458,V458&lt;&gt;0,V458),"Pendent")</f>
        <v xml:space="preserve">ZPC NR-12 - Alfarràs - INT </v>
      </c>
    </row>
    <row r="459" spans="1:24" ht="15" customHeight="1" x14ac:dyDescent="0.3">
      <c r="A459" s="12">
        <v>351</v>
      </c>
      <c r="C459" s="17" t="s">
        <v>512</v>
      </c>
      <c r="D459" s="16" t="s">
        <v>1509</v>
      </c>
      <c r="E459" s="12" t="e" cm="1" vm="1">
        <f t="array" ref="E459">_xlfn.IFNA(_xlfn.IFS(X459&lt;&gt;"Pendent",SOCIETATS!$N$8),SOCIETATS!$N$9)</f>
        <v>#VALUE!</v>
      </c>
      <c r="F459" s="26" t="e" cm="1" vm="1">
        <f t="array" ref="F459">_xlfn.IFNA(_xlfn.IFS(G459&lt;&gt;G460,SOCIETATS!$N$8,J459&lt;&gt;J460,SOCIETATS!$N$8),SOCIETATS!$N$9)</f>
        <v>#VALUE!</v>
      </c>
      <c r="G459" s="23" t="str" cm="1">
        <f t="array" ref="G459">_xlfn.IFNA(_xlfn.IFS(R459&lt;&gt;0,R459,S459&lt;&gt;0,S459,U459&lt;&gt;0,U459,V459&lt;&gt;0,V459),"FALTAN DATOS DE ESCENARIO")</f>
        <v xml:space="preserve">ZPC NR-12 - Alfarràs - INT </v>
      </c>
      <c r="H459" s="255" t="str">
        <f t="shared" si="39"/>
        <v>NO</v>
      </c>
      <c r="I459" s="255" t="s">
        <v>1545</v>
      </c>
      <c r="J459" s="94">
        <v>45172</v>
      </c>
      <c r="K459" s="219">
        <v>0.33333333333333298</v>
      </c>
      <c r="L459" s="94">
        <v>45172</v>
      </c>
      <c r="M459" s="219">
        <v>0.83333333333333404</v>
      </c>
      <c r="N459" s="27" t="s">
        <v>1022</v>
      </c>
      <c r="O459" s="27" t="s">
        <v>10</v>
      </c>
      <c r="P459" s="27">
        <v>30</v>
      </c>
      <c r="Q459" s="27" t="s">
        <v>11</v>
      </c>
      <c r="R459" s="27"/>
      <c r="S459" s="27" t="s">
        <v>114</v>
      </c>
      <c r="T459" s="27" t="s">
        <v>542</v>
      </c>
      <c r="U459" s="27"/>
      <c r="V459" s="27"/>
      <c r="W459" s="12" t="str">
        <f>_xlfn.IFNA(VLOOKUP(X459,[2]Municipis!$A$2:$B$118,2,FALSE),"Pendent")</f>
        <v>Alfarràs, Almenar, Ivars de Noguera, Algerri, Albesa, Alguaire, La Portella</v>
      </c>
      <c r="X459" s="12" t="str">
        <f t="array" ref="X459">_xlfn.IFNA(_xlfn.IFS(R459&lt;&gt;0,R459,S459&lt;&gt;0,S459,U459&lt;&gt;0,U459,V459&lt;&gt;0,V459),"Pendent")</f>
        <v xml:space="preserve">ZPC NR-12 - Alfarràs - INT </v>
      </c>
    </row>
    <row r="460" spans="1:24" ht="15" customHeight="1" x14ac:dyDescent="0.3">
      <c r="A460" s="12">
        <v>364</v>
      </c>
      <c r="C460" s="17" t="s">
        <v>512</v>
      </c>
      <c r="D460" s="16" t="s">
        <v>1510</v>
      </c>
      <c r="E460" s="12" t="e" cm="1" vm="1">
        <f t="array" ref="E460">_xlfn.IFNA(_xlfn.IFS(X460&lt;&gt;"Pendent",SOCIETATS!$N$8),SOCIETATS!$N$9)</f>
        <v>#VALUE!</v>
      </c>
      <c r="F460" s="26" t="e" cm="1" vm="1">
        <f t="array" ref="F460">_xlfn.IFNA(_xlfn.IFS(G460&lt;&gt;G461,SOCIETATS!$N$8,J460&lt;&gt;J461,SOCIETATS!$N$8),SOCIETATS!$N$9)</f>
        <v>#VALUE!</v>
      </c>
      <c r="G460" s="23" t="str" cm="1">
        <f t="array" ref="G460">_xlfn.IFNA(_xlfn.IFS(R460&lt;&gt;0,R460,S460&lt;&gt;0,S460,U460&lt;&gt;0,U460,V460&lt;&gt;0,V460),"FALTAN DATOS DE ESCENARIO")</f>
        <v xml:space="preserve">ZPC NR-12 - Alfarràs - INT </v>
      </c>
      <c r="H460" s="255" t="str">
        <f t="shared" si="39"/>
        <v>NO</v>
      </c>
      <c r="I460" s="255" t="s">
        <v>1545</v>
      </c>
      <c r="J460" s="94">
        <v>45178</v>
      </c>
      <c r="K460" s="219">
        <v>0.33333333333333298</v>
      </c>
      <c r="L460" s="94">
        <v>44813</v>
      </c>
      <c r="M460" s="219">
        <v>0.83333333333333404</v>
      </c>
      <c r="N460" s="27" t="s">
        <v>1022</v>
      </c>
      <c r="O460" s="27" t="s">
        <v>10</v>
      </c>
      <c r="P460" s="27">
        <v>30</v>
      </c>
      <c r="Q460" s="27" t="s">
        <v>11</v>
      </c>
      <c r="R460" s="27"/>
      <c r="S460" s="27" t="s">
        <v>114</v>
      </c>
      <c r="T460" s="27" t="s">
        <v>542</v>
      </c>
      <c r="U460" s="27"/>
      <c r="V460" s="27"/>
      <c r="W460" s="12" t="str">
        <f>_xlfn.IFNA(VLOOKUP(X460,[2]Municipis!$A$2:$B$118,2,FALSE),"Pendent")</f>
        <v>Alfarràs, Almenar, Ivars de Noguera, Algerri, Albesa, Alguaire, La Portella</v>
      </c>
      <c r="X460" s="12" t="str">
        <f t="array" ref="X460">_xlfn.IFNA(_xlfn.IFS(R460&lt;&gt;0,R460,S460&lt;&gt;0,S460,U460&lt;&gt;0,U460,V460&lt;&gt;0,V460),"Pendent")</f>
        <v xml:space="preserve">ZPC NR-12 - Alfarràs - INT </v>
      </c>
    </row>
    <row r="461" spans="1:24" ht="15" customHeight="1" x14ac:dyDescent="0.3">
      <c r="A461" s="12">
        <v>388</v>
      </c>
      <c r="C461" s="17" t="s">
        <v>512</v>
      </c>
      <c r="D461" s="16" t="s">
        <v>1511</v>
      </c>
      <c r="E461" s="12" t="e" cm="1" vm="1">
        <f t="array" ref="E461">_xlfn.IFNA(_xlfn.IFS(X461&lt;&gt;"Pendent",SOCIETATS!$N$8),SOCIETATS!$N$9)</f>
        <v>#VALUE!</v>
      </c>
      <c r="F461" s="26" t="e" cm="1" vm="1">
        <f t="array" ref="F461">_xlfn.IFNA(_xlfn.IFS(G461&lt;&gt;G462,SOCIETATS!$N$8,J461&lt;&gt;J462,SOCIETATS!$N$8),SOCIETATS!$N$9)</f>
        <v>#VALUE!</v>
      </c>
      <c r="G461" s="23" t="str" cm="1">
        <f t="array" ref="G461">_xlfn.IFNA(_xlfn.IFS(R461&lt;&gt;0,R461,S461&lt;&gt;0,S461,U461&lt;&gt;0,U461,V461&lt;&gt;0,V461),"FALTAN DATOS DE ESCENARIO")</f>
        <v xml:space="preserve">ZPC NR-12 - Alfarràs - INT </v>
      </c>
      <c r="H461" s="255" t="str">
        <f t="shared" si="39"/>
        <v>NO</v>
      </c>
      <c r="I461" s="255" t="s">
        <v>1545</v>
      </c>
      <c r="J461" s="94">
        <v>45185</v>
      </c>
      <c r="K461" s="219">
        <v>0.33333333333333298</v>
      </c>
      <c r="L461" s="94">
        <v>45185</v>
      </c>
      <c r="M461" s="219">
        <v>0.83333333333333404</v>
      </c>
      <c r="N461" s="27" t="s">
        <v>1022</v>
      </c>
      <c r="O461" s="27" t="s">
        <v>10</v>
      </c>
      <c r="P461" s="27">
        <v>24</v>
      </c>
      <c r="Q461" s="27" t="s">
        <v>11</v>
      </c>
      <c r="R461" s="27"/>
      <c r="S461" s="27" t="s">
        <v>114</v>
      </c>
      <c r="T461" s="27" t="s">
        <v>542</v>
      </c>
      <c r="U461" s="27"/>
      <c r="V461" s="27"/>
      <c r="W461" s="12" t="str">
        <f>_xlfn.IFNA(VLOOKUP(X461,[2]Municipis!$A$2:$B$118,2,FALSE),"Pendent")</f>
        <v>Alfarràs, Almenar, Ivars de Noguera, Algerri, Albesa, Alguaire, La Portella</v>
      </c>
      <c r="X461" s="12" t="str">
        <f t="array" ref="X461">_xlfn.IFNA(_xlfn.IFS(R461&lt;&gt;0,R461,S461&lt;&gt;0,S461,U461&lt;&gt;0,U461,V461&lt;&gt;0,V461),"Pendent")</f>
        <v xml:space="preserve">ZPC NR-12 - Alfarràs - INT </v>
      </c>
    </row>
    <row r="462" spans="1:24" ht="15" customHeight="1" x14ac:dyDescent="0.3">
      <c r="A462" s="12">
        <v>421</v>
      </c>
      <c r="C462" s="17" t="s">
        <v>512</v>
      </c>
      <c r="D462" s="16" t="s">
        <v>1512</v>
      </c>
      <c r="E462" s="12" t="e" cm="1" vm="1">
        <f t="array" ref="E462">_xlfn.IFNA(_xlfn.IFS(X462&lt;&gt;"Pendent",SOCIETATS!$N$8),SOCIETATS!$N$9)</f>
        <v>#VALUE!</v>
      </c>
      <c r="F462" s="26" t="e" cm="1" vm="1">
        <f t="array" ref="F462">_xlfn.IFNA(_xlfn.IFS(G462&lt;&gt;G463,SOCIETATS!$N$8,J462&lt;&gt;J463,SOCIETATS!$N$8),SOCIETATS!$N$9)</f>
        <v>#VALUE!</v>
      </c>
      <c r="G462" s="23" t="str" cm="1">
        <f t="array" ref="G462">_xlfn.IFNA(_xlfn.IFS(R462&lt;&gt;0,R462,S462&lt;&gt;0,S462,U462&lt;&gt;0,U462,V462&lt;&gt;0,V462),"FALTAN DATOS DE ESCENARIO")</f>
        <v xml:space="preserve">ZPC NR-12 - Alfarràs - INT </v>
      </c>
      <c r="H462" s="255" t="str">
        <f t="shared" si="39"/>
        <v>NO</v>
      </c>
      <c r="I462" s="255" t="s">
        <v>1545</v>
      </c>
      <c r="J462" s="94">
        <v>45196</v>
      </c>
      <c r="K462" s="219">
        <v>0.33333333333333298</v>
      </c>
      <c r="L462" s="94">
        <v>45196</v>
      </c>
      <c r="M462" s="219">
        <v>0.83333333333333404</v>
      </c>
      <c r="N462" s="27" t="s">
        <v>1022</v>
      </c>
      <c r="O462" s="27" t="s">
        <v>10</v>
      </c>
      <c r="P462" s="27">
        <v>20</v>
      </c>
      <c r="Q462" s="27" t="s">
        <v>11</v>
      </c>
      <c r="R462" s="27"/>
      <c r="S462" s="27" t="s">
        <v>114</v>
      </c>
      <c r="T462" s="27" t="s">
        <v>542</v>
      </c>
      <c r="U462" s="27"/>
      <c r="V462" s="27"/>
      <c r="W462" s="12" t="str">
        <f>_xlfn.IFNA(VLOOKUP(X462,[2]Municipis!$A$2:$B$118,2,FALSE),"Pendent")</f>
        <v>Alfarràs, Almenar, Ivars de Noguera, Algerri, Albesa, Alguaire, La Portella</v>
      </c>
      <c r="X462" s="12" t="str">
        <f t="array" ref="X462">_xlfn.IFNA(_xlfn.IFS(R462&lt;&gt;0,R462,S462&lt;&gt;0,S462,U462&lt;&gt;0,U462,V462&lt;&gt;0,V462),"Pendent")</f>
        <v xml:space="preserve">ZPC NR-12 - Alfarràs - INT </v>
      </c>
    </row>
    <row r="463" spans="1:24" ht="15" customHeight="1" x14ac:dyDescent="0.3">
      <c r="A463" s="12">
        <v>450</v>
      </c>
      <c r="C463" s="17" t="s">
        <v>512</v>
      </c>
      <c r="D463" s="16" t="s">
        <v>1513</v>
      </c>
      <c r="E463" s="12" t="e" cm="1" vm="1">
        <f t="array" ref="E463">_xlfn.IFNA(_xlfn.IFS(X463&lt;&gt;"Pendent",SOCIETATS!$N$8),SOCIETATS!$N$9)</f>
        <v>#VALUE!</v>
      </c>
      <c r="F463" s="26" t="e" cm="1" vm="1">
        <f t="array" ref="F463">_xlfn.IFNA(_xlfn.IFS(G463&lt;&gt;G464,SOCIETATS!$N$8,J463&lt;&gt;J464,SOCIETATS!$N$8),SOCIETATS!$N$9)</f>
        <v>#VALUE!</v>
      </c>
      <c r="G463" s="23" t="str" cm="1">
        <f t="array" ref="G463">_xlfn.IFNA(_xlfn.IFS(R463&lt;&gt;0,R463,S463&lt;&gt;0,S463,U463&lt;&gt;0,U463,V463&lt;&gt;0,V463),"FALTAN DATOS DE ESCENARIO")</f>
        <v xml:space="preserve">ZPC NR-12 - Alfarràs - INT </v>
      </c>
      <c r="H463" s="255" t="str">
        <f t="shared" si="39"/>
        <v>NO</v>
      </c>
      <c r="I463" s="255" t="s">
        <v>1545</v>
      </c>
      <c r="J463" s="94">
        <v>45206</v>
      </c>
      <c r="K463" s="219">
        <v>0.33333333333333298</v>
      </c>
      <c r="L463" s="94">
        <v>45206</v>
      </c>
      <c r="M463" s="219">
        <v>0.83333333333333404</v>
      </c>
      <c r="N463" s="27" t="s">
        <v>1022</v>
      </c>
      <c r="O463" s="27" t="s">
        <v>10</v>
      </c>
      <c r="P463" s="27">
        <v>60</v>
      </c>
      <c r="Q463" s="27" t="s">
        <v>11</v>
      </c>
      <c r="R463" s="27"/>
      <c r="S463" s="27" t="s">
        <v>114</v>
      </c>
      <c r="T463" s="27" t="s">
        <v>542</v>
      </c>
      <c r="U463" s="27"/>
      <c r="V463" s="27"/>
      <c r="W463" s="12" t="str">
        <f>_xlfn.IFNA(VLOOKUP(X463,[2]Municipis!$A$2:$B$118,2,FALSE),"Pendent")</f>
        <v>Alfarràs, Almenar, Ivars de Noguera, Algerri, Albesa, Alguaire, La Portella</v>
      </c>
      <c r="X463" s="12" t="str">
        <f t="array" ref="X463">_xlfn.IFNA(_xlfn.IFS(R463&lt;&gt;0,R463,S463&lt;&gt;0,S463,U463&lt;&gt;0,U463,V463&lt;&gt;0,V463),"Pendent")</f>
        <v xml:space="preserve">ZPC NR-12 - Alfarràs - INT </v>
      </c>
    </row>
    <row r="464" spans="1:24" ht="15" customHeight="1" x14ac:dyDescent="0.3">
      <c r="A464" s="12">
        <v>459</v>
      </c>
      <c r="C464" s="17" t="s">
        <v>512</v>
      </c>
      <c r="D464" s="16" t="s">
        <v>1513</v>
      </c>
      <c r="E464" s="12" t="e" cm="1" vm="1">
        <f t="array" ref="E464">_xlfn.IFNA(_xlfn.IFS(X464&lt;&gt;"Pendent",SOCIETATS!$N$8),SOCIETATS!$N$9)</f>
        <v>#VALUE!</v>
      </c>
      <c r="F464" s="26" t="e" cm="1" vm="1">
        <f t="array" ref="F464">_xlfn.IFNA(_xlfn.IFS(G464&lt;&gt;G465,SOCIETATS!$N$8,J464&lt;&gt;J465,SOCIETATS!$N$8),SOCIETATS!$N$9)</f>
        <v>#VALUE!</v>
      </c>
      <c r="G464" s="23" t="str" cm="1">
        <f t="array" ref="G464">_xlfn.IFNA(_xlfn.IFS(R464&lt;&gt;0,R464,S464&lt;&gt;0,S464,U464&lt;&gt;0,U464,V464&lt;&gt;0,V464),"FALTAN DATOS DE ESCENARIO")</f>
        <v xml:space="preserve">ZPC NR-12 - Alfarràs - INT </v>
      </c>
      <c r="H464" s="255" t="str">
        <f t="shared" ref="H464:H495" si="40">IF(L464&gt;J464,"SI","NO")</f>
        <v>NO</v>
      </c>
      <c r="I464" s="255" t="s">
        <v>1545</v>
      </c>
      <c r="J464" s="94">
        <v>45207</v>
      </c>
      <c r="K464" s="219">
        <v>0.33333333333333298</v>
      </c>
      <c r="L464" s="94">
        <v>45207</v>
      </c>
      <c r="M464" s="219">
        <v>0.58333333333333304</v>
      </c>
      <c r="N464" s="27" t="s">
        <v>1022</v>
      </c>
      <c r="O464" s="27" t="s">
        <v>10</v>
      </c>
      <c r="P464" s="27">
        <v>60</v>
      </c>
      <c r="Q464" s="27" t="s">
        <v>11</v>
      </c>
      <c r="R464" s="27"/>
      <c r="S464" s="27" t="s">
        <v>114</v>
      </c>
      <c r="T464" s="27" t="s">
        <v>542</v>
      </c>
      <c r="U464" s="27"/>
      <c r="V464" s="27"/>
      <c r="W464" s="12" t="str">
        <f>_xlfn.IFNA(VLOOKUP(X464,[2]Municipis!$A$2:$B$118,2,FALSE),"Pendent")</f>
        <v>Alfarràs, Almenar, Ivars de Noguera, Algerri, Albesa, Alguaire, La Portella</v>
      </c>
      <c r="X464" s="12" t="str">
        <f t="array" ref="X464">_xlfn.IFNA(_xlfn.IFS(R464&lt;&gt;0,R464,S464&lt;&gt;0,S464,U464&lt;&gt;0,U464,V464&lt;&gt;0,V464),"Pendent")</f>
        <v xml:space="preserve">ZPC NR-12 - Alfarràs - INT </v>
      </c>
    </row>
    <row r="465" spans="1:27" ht="15" customHeight="1" x14ac:dyDescent="0.3">
      <c r="A465" s="12">
        <v>485</v>
      </c>
      <c r="C465" s="17" t="s">
        <v>512</v>
      </c>
      <c r="D465" s="16" t="s">
        <v>1514</v>
      </c>
      <c r="E465" s="12" t="e" cm="1" vm="1">
        <f t="array" ref="E465">_xlfn.IFNA(_xlfn.IFS(X465&lt;&gt;"Pendent",SOCIETATS!$N$8),SOCIETATS!$N$9)</f>
        <v>#VALUE!</v>
      </c>
      <c r="F465" s="26" t="e" cm="1" vm="1">
        <f t="array" ref="F465">_xlfn.IFNA(_xlfn.IFS(G465&lt;&gt;G466,SOCIETATS!$N$8,J465&lt;&gt;J466,SOCIETATS!$N$8),SOCIETATS!$N$9)</f>
        <v>#VALUE!</v>
      </c>
      <c r="G465" s="23" t="str" cm="1">
        <f t="array" ref="G465">_xlfn.IFNA(_xlfn.IFS(R465&lt;&gt;0,R465,S465&lt;&gt;0,S465,U465&lt;&gt;0,U465,V465&lt;&gt;0,V465),"FALTAN DATOS DE ESCENARIO")</f>
        <v xml:space="preserve">ZPC NR-12 - Alfarràs - INT </v>
      </c>
      <c r="H465" s="255" t="str">
        <f t="shared" si="40"/>
        <v>NO</v>
      </c>
      <c r="I465" s="255" t="s">
        <v>1545</v>
      </c>
      <c r="J465" s="94">
        <v>45220</v>
      </c>
      <c r="K465" s="219">
        <v>0.33333333333333298</v>
      </c>
      <c r="L465" s="94">
        <v>45220</v>
      </c>
      <c r="M465" s="219">
        <v>0.83333333333333404</v>
      </c>
      <c r="N465" s="27" t="s">
        <v>1022</v>
      </c>
      <c r="O465" s="27" t="s">
        <v>10</v>
      </c>
      <c r="P465" s="27">
        <v>30</v>
      </c>
      <c r="Q465" s="27" t="s">
        <v>11</v>
      </c>
      <c r="R465" s="27"/>
      <c r="S465" s="27" t="s">
        <v>114</v>
      </c>
      <c r="T465" s="27" t="s">
        <v>542</v>
      </c>
      <c r="U465" s="27"/>
      <c r="V465" s="27"/>
      <c r="W465" s="12" t="str">
        <f>_xlfn.IFNA(VLOOKUP(X465,[2]Municipis!$A$2:$B$118,2,FALSE),"Pendent")</f>
        <v>Alfarràs, Almenar, Ivars de Noguera, Algerri, Albesa, Alguaire, La Portella</v>
      </c>
      <c r="X465" s="12" t="str">
        <f t="array" ref="X465">_xlfn.IFNA(_xlfn.IFS(R465&lt;&gt;0,R465,S465&lt;&gt;0,S465,U465&lt;&gt;0,U465,V465&lt;&gt;0,V465),"Pendent")</f>
        <v xml:space="preserve">ZPC NR-12 - Alfarràs - INT </v>
      </c>
    </row>
    <row r="466" spans="1:27" ht="15" customHeight="1" x14ac:dyDescent="0.3">
      <c r="A466" s="12">
        <v>493</v>
      </c>
      <c r="C466" s="17" t="s">
        <v>512</v>
      </c>
      <c r="D466" s="16" t="s">
        <v>1514</v>
      </c>
      <c r="E466" s="12" t="e" cm="1" vm="1">
        <f t="array" ref="E466">_xlfn.IFNA(_xlfn.IFS(X466&lt;&gt;"Pendent",SOCIETATS!$N$8),SOCIETATS!$N$9)</f>
        <v>#VALUE!</v>
      </c>
      <c r="F466" s="26" t="e" cm="1" vm="1">
        <f t="array" ref="F466">_xlfn.IFNA(_xlfn.IFS(G466&lt;&gt;G467,SOCIETATS!$N$8,J466&lt;&gt;J467,SOCIETATS!$N$8),SOCIETATS!$N$9)</f>
        <v>#VALUE!</v>
      </c>
      <c r="G466" s="23" t="str" cm="1">
        <f t="array" ref="G466">_xlfn.IFNA(_xlfn.IFS(R466&lt;&gt;0,R466,S466&lt;&gt;0,S466,U466&lt;&gt;0,U466,V466&lt;&gt;0,V466),"FALTAN DATOS DE ESCENARIO")</f>
        <v xml:space="preserve">ZPC NR-12 - Alfarràs - INT </v>
      </c>
      <c r="H466" s="255" t="str">
        <f t="shared" si="40"/>
        <v>NO</v>
      </c>
      <c r="I466" s="255" t="s">
        <v>1545</v>
      </c>
      <c r="J466" s="94">
        <v>45221</v>
      </c>
      <c r="K466" s="219">
        <v>0.33333333333333298</v>
      </c>
      <c r="L466" s="94">
        <v>45221</v>
      </c>
      <c r="M466" s="219">
        <v>0.58333333333333304</v>
      </c>
      <c r="N466" s="27" t="s">
        <v>1022</v>
      </c>
      <c r="O466" s="27" t="s">
        <v>10</v>
      </c>
      <c r="P466" s="27">
        <v>30</v>
      </c>
      <c r="Q466" s="27" t="s">
        <v>11</v>
      </c>
      <c r="R466" s="27"/>
      <c r="S466" s="27" t="s">
        <v>114</v>
      </c>
      <c r="T466" s="27" t="s">
        <v>542</v>
      </c>
      <c r="U466" s="27"/>
      <c r="V466" s="27"/>
      <c r="W466" s="12" t="str">
        <f>_xlfn.IFNA(VLOOKUP(X466,[2]Municipis!$A$2:$B$118,2,FALSE),"Pendent")</f>
        <v>Alfarràs, Almenar, Ivars de Noguera, Algerri, Albesa, Alguaire, La Portella</v>
      </c>
      <c r="X466" s="12" t="str">
        <f t="array" ref="X466">_xlfn.IFNA(_xlfn.IFS(R466&lt;&gt;0,R466,S466&lt;&gt;0,S466,U466&lt;&gt;0,U466,V466&lt;&gt;0,V466),"Pendent")</f>
        <v xml:space="preserve">ZPC NR-12 - Alfarràs - INT </v>
      </c>
    </row>
    <row r="467" spans="1:27" ht="15" customHeight="1" x14ac:dyDescent="0.3">
      <c r="A467" s="12">
        <v>495</v>
      </c>
      <c r="C467" s="17" t="s">
        <v>512</v>
      </c>
      <c r="D467" s="16" t="s">
        <v>1515</v>
      </c>
      <c r="E467" s="12" t="e" cm="1" vm="1">
        <f t="array" ref="E467">_xlfn.IFNA(_xlfn.IFS(X467&lt;&gt;"Pendent",SOCIETATS!$N$8),SOCIETATS!$N$9)</f>
        <v>#VALUE!</v>
      </c>
      <c r="F467" s="26" t="e" cm="1" vm="1">
        <f t="array" ref="F467">_xlfn.IFNA(_xlfn.IFS(G467&lt;&gt;G468,SOCIETATS!$N$8,J467&lt;&gt;J468,SOCIETATS!$N$8),SOCIETATS!$N$9)</f>
        <v>#VALUE!</v>
      </c>
      <c r="G467" s="23" t="str" cm="1">
        <f t="array" ref="G467">_xlfn.IFNA(_xlfn.IFS(R467&lt;&gt;0,R467,S467&lt;&gt;0,S467,U467&lt;&gt;0,U467,V467&lt;&gt;0,V467),"FALTAN DATOS DE ESCENARIO")</f>
        <v xml:space="preserve">ZPC NR-12 - Alfarràs - INT </v>
      </c>
      <c r="H467" s="255" t="str">
        <f t="shared" si="40"/>
        <v>NO</v>
      </c>
      <c r="I467" s="255" t="s">
        <v>1545</v>
      </c>
      <c r="J467" s="94">
        <v>45225</v>
      </c>
      <c r="K467" s="219">
        <v>0.33333333333333298</v>
      </c>
      <c r="L467" s="94">
        <v>45225</v>
      </c>
      <c r="M467" s="219">
        <v>0.79166666666666696</v>
      </c>
      <c r="N467" s="27" t="s">
        <v>1022</v>
      </c>
      <c r="O467" s="27" t="s">
        <v>10</v>
      </c>
      <c r="P467" s="27">
        <v>20</v>
      </c>
      <c r="Q467" s="27" t="s">
        <v>11</v>
      </c>
      <c r="R467" s="27"/>
      <c r="S467" s="27" t="s">
        <v>114</v>
      </c>
      <c r="T467" s="27" t="s">
        <v>542</v>
      </c>
      <c r="U467" s="27"/>
      <c r="V467" s="27"/>
      <c r="W467" s="12" t="str">
        <f>_xlfn.IFNA(VLOOKUP(X467,[2]Municipis!$A$2:$B$118,2,FALSE),"Pendent")</f>
        <v>Alfarràs, Almenar, Ivars de Noguera, Algerri, Albesa, Alguaire, La Portella</v>
      </c>
      <c r="X467" s="12" t="str">
        <f t="array" ref="X467">_xlfn.IFNA(_xlfn.IFS(R467&lt;&gt;0,R467,S467&lt;&gt;0,S467,U467&lt;&gt;0,U467,V467&lt;&gt;0,V467),"Pendent")</f>
        <v xml:space="preserve">ZPC NR-12 - Alfarràs - INT </v>
      </c>
    </row>
    <row r="468" spans="1:27" ht="15" customHeight="1" x14ac:dyDescent="0.3">
      <c r="A468" s="12">
        <v>520</v>
      </c>
      <c r="C468" s="17" t="s">
        <v>512</v>
      </c>
      <c r="D468" s="16" t="s">
        <v>1516</v>
      </c>
      <c r="E468" s="12" t="e" cm="1" vm="1">
        <f t="array" ref="E468">_xlfn.IFNA(_xlfn.IFS(X468&lt;&gt;"Pendent",SOCIETATS!$N$8),SOCIETATS!$N$9)</f>
        <v>#VALUE!</v>
      </c>
      <c r="F468" s="26" t="e" cm="1" vm="1">
        <f t="array" ref="F468">_xlfn.IFNA(_xlfn.IFS(G468&lt;&gt;G469,SOCIETATS!$N$8,J468&lt;&gt;J469,SOCIETATS!$N$8),SOCIETATS!$N$9)</f>
        <v>#VALUE!</v>
      </c>
      <c r="G468" s="23" t="str" cm="1">
        <f t="array" ref="G468">_xlfn.IFNA(_xlfn.IFS(R468&lt;&gt;0,R468,S468&lt;&gt;0,S468,U468&lt;&gt;0,U468,V468&lt;&gt;0,V468),"FALTAN DATOS DE ESCENARIO")</f>
        <v xml:space="preserve">ZPC NR-12 - Alfarràs - INT </v>
      </c>
      <c r="H468" s="255" t="str">
        <f t="shared" si="40"/>
        <v>NO</v>
      </c>
      <c r="I468" s="255" t="s">
        <v>1545</v>
      </c>
      <c r="J468" s="94">
        <v>45237</v>
      </c>
      <c r="K468" s="219">
        <v>0.33333333333333298</v>
      </c>
      <c r="L468" s="94">
        <v>45237</v>
      </c>
      <c r="M468" s="219">
        <v>0.79166666666666696</v>
      </c>
      <c r="N468" s="27" t="s">
        <v>1022</v>
      </c>
      <c r="O468" s="27" t="s">
        <v>10</v>
      </c>
      <c r="P468" s="27">
        <v>20</v>
      </c>
      <c r="Q468" s="27" t="s">
        <v>11</v>
      </c>
      <c r="R468" s="27"/>
      <c r="S468" s="27" t="s">
        <v>114</v>
      </c>
      <c r="T468" s="27" t="s">
        <v>542</v>
      </c>
      <c r="U468" s="27"/>
      <c r="V468" s="27"/>
      <c r="W468" s="12" t="str">
        <f>_xlfn.IFNA(VLOOKUP(X468,[2]Municipis!$A$2:$B$118,2,FALSE),"Pendent")</f>
        <v>Alfarràs, Almenar, Ivars de Noguera, Algerri, Albesa, Alguaire, La Portella</v>
      </c>
      <c r="X468" s="12" t="str">
        <f t="array" ref="X468">_xlfn.IFNA(_xlfn.IFS(R468&lt;&gt;0,R468,S468&lt;&gt;0,S468,U468&lt;&gt;0,U468,V468&lt;&gt;0,V468),"Pendent")</f>
        <v xml:space="preserve">ZPC NR-12 - Alfarràs - INT </v>
      </c>
    </row>
    <row r="469" spans="1:27" ht="15" customHeight="1" x14ac:dyDescent="0.3">
      <c r="A469" s="12">
        <v>558</v>
      </c>
      <c r="C469" s="17" t="s">
        <v>512</v>
      </c>
      <c r="D469" s="16" t="s">
        <v>1517</v>
      </c>
      <c r="E469" s="12" t="e" cm="1" vm="1">
        <f t="array" ref="E469">_xlfn.IFNA(_xlfn.IFS(X469&lt;&gt;"Pendent",SOCIETATS!$N$8),SOCIETATS!$N$9)</f>
        <v>#VALUE!</v>
      </c>
      <c r="F469" s="26" t="e" cm="1" vm="1">
        <f t="array" ref="F469">_xlfn.IFNA(_xlfn.IFS(G469&lt;&gt;G470,SOCIETATS!$N$8,J469&lt;&gt;J470,SOCIETATS!$N$8),SOCIETATS!$N$9)</f>
        <v>#VALUE!</v>
      </c>
      <c r="G469" s="23" t="str" cm="1">
        <f t="array" ref="G469">_xlfn.IFNA(_xlfn.IFS(R469&lt;&gt;0,R469,S469&lt;&gt;0,S469,U469&lt;&gt;0,U469,V469&lt;&gt;0,V469),"FALTAN DATOS DE ESCENARIO")</f>
        <v xml:space="preserve">ZPC NR-12 - Alfarràs - INT </v>
      </c>
      <c r="H469" s="255" t="str">
        <f t="shared" si="40"/>
        <v>NO</v>
      </c>
      <c r="I469" s="255" t="s">
        <v>1545</v>
      </c>
      <c r="J469" s="94">
        <v>45277</v>
      </c>
      <c r="K469" s="219">
        <v>0.33333333333333298</v>
      </c>
      <c r="L469" s="94">
        <v>45277</v>
      </c>
      <c r="M469" s="219">
        <v>0.75</v>
      </c>
      <c r="N469" s="27" t="s">
        <v>1022</v>
      </c>
      <c r="O469" s="27" t="s">
        <v>10</v>
      </c>
      <c r="P469" s="27">
        <v>30</v>
      </c>
      <c r="Q469" s="27" t="s">
        <v>11</v>
      </c>
      <c r="R469" s="27"/>
      <c r="S469" s="27" t="s">
        <v>114</v>
      </c>
      <c r="T469" s="27" t="s">
        <v>542</v>
      </c>
      <c r="U469" s="27"/>
      <c r="V469" s="27"/>
      <c r="W469" s="12" t="str">
        <f>_xlfn.IFNA(VLOOKUP(X469,[2]Municipis!$A$2:$B$118,2,FALSE),"Pendent")</f>
        <v>Alfarràs, Almenar, Ivars de Noguera, Algerri, Albesa, Alguaire, La Portella</v>
      </c>
      <c r="X469" s="12" t="str">
        <f t="array" ref="X469">_xlfn.IFNA(_xlfn.IFS(R469&lt;&gt;0,R469,S469&lt;&gt;0,S469,U469&lt;&gt;0,U469,V469&lt;&gt;0,V469),"Pendent")</f>
        <v xml:space="preserve">ZPC NR-12 - Alfarràs - INT </v>
      </c>
    </row>
    <row r="470" spans="1:27" ht="15" customHeight="1" x14ac:dyDescent="0.3">
      <c r="A470" s="12">
        <v>89</v>
      </c>
      <c r="C470" s="17" t="s">
        <v>513</v>
      </c>
      <c r="D470" s="17" t="s">
        <v>1452</v>
      </c>
      <c r="E470" s="12" t="e" cm="1" vm="1">
        <f t="array" ref="E470">_xlfn.IFNA(_xlfn.IFS(X470&lt;&gt;"Pendent",SOCIETATS!$N$8),SOCIETATS!$N$9)</f>
        <v>#VALUE!</v>
      </c>
      <c r="F470" s="26" t="e" cm="1" vm="1">
        <f t="array" ref="F470">_xlfn.IFNA(_xlfn.IFS(G470&lt;&gt;G471,SOCIETATS!$N$8,J470&lt;&gt;J471,SOCIETATS!$N$8),SOCIETATS!$N$9)</f>
        <v>#VALUE!</v>
      </c>
      <c r="G470" s="23" t="str" cm="1">
        <f t="array" ref="G470">_xlfn.IFNA(_xlfn.IFS(R470&lt;&gt;0,R470,S470&lt;&gt;0,S470,U470&lt;&gt;0,U470,V470&lt;&gt;0,V470),"FALTAN DATOS DE ESCENARIO")</f>
        <v>ZPC TE-20 - Manlleu - Roda de Ter - CIP</v>
      </c>
      <c r="H470" s="255" t="str">
        <f t="shared" si="40"/>
        <v>NO</v>
      </c>
      <c r="I470" s="255" t="s">
        <v>1545</v>
      </c>
      <c r="J470" s="93">
        <v>45053</v>
      </c>
      <c r="K470" s="245">
        <v>0.29166666666666669</v>
      </c>
      <c r="L470" s="93">
        <v>45053</v>
      </c>
      <c r="M470" s="245">
        <v>0.5</v>
      </c>
      <c r="N470" s="17" t="s">
        <v>12</v>
      </c>
      <c r="O470" s="17" t="s">
        <v>8</v>
      </c>
      <c r="P470" s="17">
        <v>60</v>
      </c>
      <c r="Q470" s="17" t="s">
        <v>1442</v>
      </c>
      <c r="R470" s="17" t="s">
        <v>141</v>
      </c>
      <c r="W470" s="12" t="str">
        <f>_xlfn.IFNA(VLOOKUP(X470,Municipis!$A$2:$B$118,2,FALSE),"Pendent")</f>
        <v>Manlleu, Roda Ter, Gurb, Masies Roda, Masies Voltegrà, Torelló, S. V. Torelló, Oris, S.Q. Besora</v>
      </c>
      <c r="X470" s="12" t="str" cm="1">
        <f t="array" ref="X470">_xlfn.IFNA(_xlfn.IFS(R470&lt;&gt;0,R470,S470&lt;&gt;0,S470,U470&lt;&gt;0,U470,V470&lt;&gt;0,V470),"Pendent")</f>
        <v>ZPC TE-20 - Manlleu - Roda de Ter - CIP</v>
      </c>
    </row>
    <row r="471" spans="1:27" ht="15" customHeight="1" x14ac:dyDescent="0.3">
      <c r="A471" s="12">
        <v>125</v>
      </c>
      <c r="C471" s="17" t="s">
        <v>513</v>
      </c>
      <c r="D471" s="17" t="s">
        <v>1453</v>
      </c>
      <c r="E471" s="12" t="e" cm="1" vm="1">
        <f t="array" ref="E471">_xlfn.IFNA(_xlfn.IFS(X471&lt;&gt;"Pendent",SOCIETATS!$N$8),SOCIETATS!$N$9)</f>
        <v>#VALUE!</v>
      </c>
      <c r="F471" s="26" t="e" cm="1" vm="1">
        <f t="array" ref="F471">_xlfn.IFNA(_xlfn.IFS(G471&lt;&gt;G472,SOCIETATS!$N$8,J471&lt;&gt;J472,SOCIETATS!$N$8),SOCIETATS!$N$9)</f>
        <v>#VALUE!</v>
      </c>
      <c r="G471" s="23" t="str" cm="1">
        <f t="array" ref="G471">_xlfn.IFNA(_xlfn.IFS(R471&lt;&gt;0,R471,S471&lt;&gt;0,S471,U471&lt;&gt;0,U471,V471&lt;&gt;0,V471),"FALTAN DATOS DE ESCENARIO")</f>
        <v>ZPC TE-20 - Manlleu - Roda de Ter - CIP</v>
      </c>
      <c r="H471" s="255" t="str">
        <f t="shared" si="40"/>
        <v>NO</v>
      </c>
      <c r="I471" s="255" t="s">
        <v>1545</v>
      </c>
      <c r="J471" s="93">
        <v>45067</v>
      </c>
      <c r="K471" s="245">
        <v>0.29166666666666669</v>
      </c>
      <c r="L471" s="93">
        <v>45067</v>
      </c>
      <c r="M471" s="245">
        <v>0.5</v>
      </c>
      <c r="N471" s="17" t="s">
        <v>12</v>
      </c>
      <c r="O471" s="17" t="s">
        <v>8</v>
      </c>
      <c r="P471" s="17">
        <v>60</v>
      </c>
      <c r="Q471" s="17" t="s">
        <v>1442</v>
      </c>
      <c r="R471" s="17" t="s">
        <v>141</v>
      </c>
      <c r="W471" s="12" t="str">
        <f>_xlfn.IFNA(VLOOKUP(X471,Municipis!$A$2:$B$118,2,FALSE),"Pendent")</f>
        <v>Manlleu, Roda Ter, Gurb, Masies Roda, Masies Voltegrà, Torelló, S. V. Torelló, Oris, S.Q. Besora</v>
      </c>
      <c r="X471" s="12" t="str" cm="1">
        <f t="array" ref="X471">_xlfn.IFNA(_xlfn.IFS(R471&lt;&gt;0,R471,S471&lt;&gt;0,S471,U471&lt;&gt;0,U471,V471&lt;&gt;0,V471),"Pendent")</f>
        <v>ZPC TE-20 - Manlleu - Roda de Ter - CIP</v>
      </c>
    </row>
    <row r="472" spans="1:27" ht="15" customHeight="1" x14ac:dyDescent="0.3">
      <c r="A472" s="12">
        <v>288</v>
      </c>
      <c r="C472" s="17" t="s">
        <v>513</v>
      </c>
      <c r="D472" s="17" t="s">
        <v>1454</v>
      </c>
      <c r="E472" s="12" t="e" cm="1" vm="1">
        <f t="array" ref="E472">_xlfn.IFNA(_xlfn.IFS(X472&lt;&gt;"Pendent",SOCIETATS!$N$8),SOCIETATS!$N$9)</f>
        <v>#VALUE!</v>
      </c>
      <c r="F472" s="26" t="e" cm="1" vm="1">
        <f t="array" ref="F472">_xlfn.IFNA(_xlfn.IFS(G472&lt;&gt;G473,SOCIETATS!$N$8,J472&lt;&gt;J473,SOCIETATS!$N$8),SOCIETATS!$N$9)</f>
        <v>#VALUE!</v>
      </c>
      <c r="G472" s="23" t="str" cm="1">
        <f t="array" ref="G472">_xlfn.IFNA(_xlfn.IFS(R472&lt;&gt;0,R472,S472&lt;&gt;0,S472,U472&lt;&gt;0,U472,V472&lt;&gt;0,V472),"FALTAN DATOS DE ESCENARIO")</f>
        <v>ZPC TE-20 - Manlleu - Roda de Ter - CIP</v>
      </c>
      <c r="H472" s="255" t="str">
        <f t="shared" si="40"/>
        <v>NO</v>
      </c>
      <c r="I472" s="255" t="s">
        <v>1545</v>
      </c>
      <c r="J472" s="93">
        <v>45135</v>
      </c>
      <c r="K472" s="245">
        <v>0.625</v>
      </c>
      <c r="L472" s="93">
        <v>45135</v>
      </c>
      <c r="M472" s="245">
        <v>0.79166666666666663</v>
      </c>
      <c r="N472" s="17" t="s">
        <v>12</v>
      </c>
      <c r="O472" s="17" t="s">
        <v>10</v>
      </c>
      <c r="P472" s="17">
        <v>50</v>
      </c>
      <c r="Q472" s="17" t="s">
        <v>1442</v>
      </c>
      <c r="R472" s="17" t="s">
        <v>141</v>
      </c>
      <c r="W472" s="12" t="str">
        <f>_xlfn.IFNA(VLOOKUP(X472,Municipis!$A$2:$B$118,2,FALSE),"Pendent")</f>
        <v>Manlleu, Roda Ter, Gurb, Masies Roda, Masies Voltegrà, Torelló, S. V. Torelló, Oris, S.Q. Besora</v>
      </c>
      <c r="X472" s="12" t="str" cm="1">
        <f t="array" ref="X472">_xlfn.IFNA(_xlfn.IFS(R472&lt;&gt;0,R472,S472&lt;&gt;0,S472,U472&lt;&gt;0,U472,V472&lt;&gt;0,V472),"Pendent")</f>
        <v>ZPC TE-20 - Manlleu - Roda de Ter - CIP</v>
      </c>
    </row>
    <row r="473" spans="1:27" ht="15" customHeight="1" x14ac:dyDescent="0.3">
      <c r="A473" s="12">
        <v>292</v>
      </c>
      <c r="C473" s="17" t="s">
        <v>513</v>
      </c>
      <c r="D473" s="17" t="s">
        <v>1455</v>
      </c>
      <c r="E473" s="12" t="e" cm="1" vm="1">
        <f t="array" ref="E473">_xlfn.IFNA(_xlfn.IFS(X473&lt;&gt;"Pendent",SOCIETATS!$N$8),SOCIETATS!$N$9)</f>
        <v>#VALUE!</v>
      </c>
      <c r="F473" s="26" t="e" cm="1" vm="1">
        <f t="array" ref="F473">_xlfn.IFNA(_xlfn.IFS(G473&lt;&gt;G474,SOCIETATS!$N$8,J473&lt;&gt;J474,SOCIETATS!$N$8),SOCIETATS!$N$9)</f>
        <v>#VALUE!</v>
      </c>
      <c r="G473" s="23" t="str" cm="1">
        <f t="array" ref="G473">_xlfn.IFNA(_xlfn.IFS(R473&lt;&gt;0,R473,S473&lt;&gt;0,S473,U473&lt;&gt;0,U473,V473&lt;&gt;0,V473),"FALTAN DATOS DE ESCENARIO")</f>
        <v>ZPC TE-20 - Manlleu - Roda de Ter - CIP</v>
      </c>
      <c r="H473" s="255" t="str">
        <f t="shared" si="40"/>
        <v>NO</v>
      </c>
      <c r="I473" s="255" t="s">
        <v>1545</v>
      </c>
      <c r="J473" s="93">
        <v>45136</v>
      </c>
      <c r="K473" s="245">
        <v>0.25</v>
      </c>
      <c r="L473" s="93">
        <v>45136</v>
      </c>
      <c r="M473" s="245">
        <v>0.5</v>
      </c>
      <c r="N473" s="17" t="s">
        <v>12</v>
      </c>
      <c r="O473" s="17" t="s">
        <v>10</v>
      </c>
      <c r="P473" s="17">
        <v>60</v>
      </c>
      <c r="Q473" s="17" t="s">
        <v>1442</v>
      </c>
      <c r="R473" s="17" t="s">
        <v>141</v>
      </c>
      <c r="W473" s="12" t="str">
        <f>_xlfn.IFNA(VLOOKUP(X473,Municipis!$A$2:$B$118,2,FALSE),"Pendent")</f>
        <v>Manlleu, Roda Ter, Gurb, Masies Roda, Masies Voltegrà, Torelló, S. V. Torelló, Oris, S.Q. Besora</v>
      </c>
      <c r="X473" s="12" t="str" cm="1">
        <f t="array" ref="X473">_xlfn.IFNA(_xlfn.IFS(R473&lt;&gt;0,R473,S473&lt;&gt;0,S473,U473&lt;&gt;0,U473,V473&lt;&gt;0,V473),"Pendent")</f>
        <v>ZPC TE-20 - Manlleu - Roda de Ter - CIP</v>
      </c>
    </row>
    <row r="474" spans="1:27" ht="15" customHeight="1" x14ac:dyDescent="0.3">
      <c r="A474" s="12">
        <v>293</v>
      </c>
      <c r="C474" s="17" t="s">
        <v>513</v>
      </c>
      <c r="D474" s="17" t="s">
        <v>1456</v>
      </c>
      <c r="E474" s="12" t="e" cm="1" vm="1">
        <f t="array" ref="E474">_xlfn.IFNA(_xlfn.IFS(X474&lt;&gt;"Pendent",SOCIETATS!$N$8),SOCIETATS!$N$9)</f>
        <v>#VALUE!</v>
      </c>
      <c r="F474" s="26" t="e" cm="1" vm="1">
        <f t="array" ref="F474">_xlfn.IFNA(_xlfn.IFS(G474&lt;&gt;G475,SOCIETATS!$N$8,J474&lt;&gt;J475,SOCIETATS!$N$8),SOCIETATS!$N$9)</f>
        <v>#VALUE!</v>
      </c>
      <c r="G474" s="23" t="str" cm="1">
        <f t="array" ref="G474">_xlfn.IFNA(_xlfn.IFS(R474&lt;&gt;0,R474,S474&lt;&gt;0,S474,U474&lt;&gt;0,U474,V474&lt;&gt;0,V474),"FALTAN DATOS DE ESCENARIO")</f>
        <v>ZPC TE-20 - Manlleu - Roda de Ter - CIP, ZPC TE-21 - Torelló - CIP</v>
      </c>
      <c r="H474" s="255" t="str">
        <f t="shared" si="40"/>
        <v>NO</v>
      </c>
      <c r="I474" s="255" t="s">
        <v>1545</v>
      </c>
      <c r="J474" s="93">
        <v>45136</v>
      </c>
      <c r="K474" s="245">
        <v>0.625</v>
      </c>
      <c r="L474" s="93">
        <v>45136</v>
      </c>
      <c r="M474" s="245">
        <v>0.79166666666666663</v>
      </c>
      <c r="N474" s="17" t="s">
        <v>12</v>
      </c>
      <c r="O474" s="17" t="s">
        <v>10</v>
      </c>
      <c r="P474" s="17">
        <v>100</v>
      </c>
      <c r="Q474" s="17" t="s">
        <v>1442</v>
      </c>
      <c r="R474" s="17" t="s">
        <v>142</v>
      </c>
      <c r="W474" s="12" t="str">
        <f>_xlfn.IFNA(VLOOKUP(X474,Municipis!$A$2:$B$118,2,FALSE),"Pendent")</f>
        <v>Masies Voltegrà, Torelló, S. Vicenç Torelló, Oris, S. Quirze Besora</v>
      </c>
      <c r="X474" s="12" t="str" cm="1">
        <f t="array" ref="X474">_xlfn.IFNA(_xlfn.IFS(R474&lt;&gt;0,R474,S474&lt;&gt;0,S474,U474&lt;&gt;0,U474,V474&lt;&gt;0,V474),"Pendent")</f>
        <v>ZPC TE-20 - Manlleu - Roda de Ter - CIP, ZPC TE-21 - Torelló - CIP</v>
      </c>
    </row>
    <row r="475" spans="1:27" ht="15" customHeight="1" x14ac:dyDescent="0.3">
      <c r="A475" s="12">
        <v>299</v>
      </c>
      <c r="C475" s="17" t="s">
        <v>513</v>
      </c>
      <c r="D475" s="17" t="s">
        <v>1457</v>
      </c>
      <c r="E475" s="12" t="e" cm="1" vm="1">
        <f t="array" ref="E475">_xlfn.IFNA(_xlfn.IFS(X475&lt;&gt;"Pendent",SOCIETATS!$N$8),SOCIETATS!$N$9)</f>
        <v>#VALUE!</v>
      </c>
      <c r="F475" s="26" t="e" cm="1" vm="1">
        <f t="array" ref="F475">_xlfn.IFNA(_xlfn.IFS(G475&lt;&gt;G476,SOCIETATS!$N$8,J475&lt;&gt;J476,SOCIETATS!$N$8),SOCIETATS!$N$9)</f>
        <v>#VALUE!</v>
      </c>
      <c r="G475" s="23" t="str" cm="1">
        <f t="array" ref="G475">_xlfn.IFNA(_xlfn.IFS(R475&lt;&gt;0,R475,S475&lt;&gt;0,S475,U475&lt;&gt;0,U475,V475&lt;&gt;0,V475),"FALTAN DATOS DE ESCENARIO")</f>
        <v>ZPC TE-20 - Manlleu - Roda de Ter - CIP, ZPC TE-21 - Torelló - CIP</v>
      </c>
      <c r="H475" s="255" t="str">
        <f t="shared" si="40"/>
        <v>NO</v>
      </c>
      <c r="I475" s="255" t="s">
        <v>1545</v>
      </c>
      <c r="J475" s="93">
        <v>45137</v>
      </c>
      <c r="K475" s="245">
        <v>0.25</v>
      </c>
      <c r="L475" s="93">
        <v>45137</v>
      </c>
      <c r="M475" s="245">
        <v>0.54166666666666663</v>
      </c>
      <c r="N475" s="17" t="s">
        <v>12</v>
      </c>
      <c r="O475" s="17" t="s">
        <v>10</v>
      </c>
      <c r="P475" s="17">
        <v>100</v>
      </c>
      <c r="Q475" s="17" t="s">
        <v>1442</v>
      </c>
      <c r="R475" s="17" t="s">
        <v>142</v>
      </c>
      <c r="W475" s="12" t="str">
        <f>_xlfn.IFNA(VLOOKUP(X475,Municipis!$A$2:$B$118,2,FALSE),"Pendent")</f>
        <v>Masies Voltegrà, Torelló, S. Vicenç Torelló, Oris, S. Quirze Besora</v>
      </c>
      <c r="X475" s="12" t="str" cm="1">
        <f t="array" ref="X475">_xlfn.IFNA(_xlfn.IFS(R475&lt;&gt;0,R475,S475&lt;&gt;0,S475,U475&lt;&gt;0,U475,V475&lt;&gt;0,V475),"Pendent")</f>
        <v>ZPC TE-20 - Manlleu - Roda de Ter - CIP, ZPC TE-21 - Torelló - CIP</v>
      </c>
    </row>
    <row r="476" spans="1:27" ht="15" customHeight="1" x14ac:dyDescent="0.3">
      <c r="A476" s="12">
        <v>402</v>
      </c>
      <c r="C476" s="17" t="s">
        <v>513</v>
      </c>
      <c r="D476" s="17" t="s">
        <v>1458</v>
      </c>
      <c r="E476" s="12" t="e" cm="1" vm="1">
        <f t="array" ref="E476">_xlfn.IFNA(_xlfn.IFS(X476&lt;&gt;"Pendent",SOCIETATS!$N$8),SOCIETATS!$N$9)</f>
        <v>#VALUE!</v>
      </c>
      <c r="F476" s="26" t="e" cm="1" vm="1">
        <f t="array" ref="F476">_xlfn.IFNA(_xlfn.IFS(G476&lt;&gt;G477,SOCIETATS!$N$8,J476&lt;&gt;J477,SOCIETATS!$N$8),SOCIETATS!$N$9)</f>
        <v>#VALUE!</v>
      </c>
      <c r="G476" s="23" t="str" cm="1">
        <f t="array" ref="G476">_xlfn.IFNA(_xlfn.IFS(R476&lt;&gt;0,R476,S476&lt;&gt;0,S476,U476&lt;&gt;0,U476,V476&lt;&gt;0,V476),"FALTAN DATOS DE ESCENARIO")</f>
        <v>ZPC TE-20 - Manlleu - Roda de Ter - CIP</v>
      </c>
      <c r="H476" s="255" t="str">
        <f t="shared" si="40"/>
        <v>NO</v>
      </c>
      <c r="I476" s="255" t="s">
        <v>1545</v>
      </c>
      <c r="J476" s="93">
        <v>45186</v>
      </c>
      <c r="K476" s="245">
        <v>0.29166666666666669</v>
      </c>
      <c r="L476" s="93">
        <v>45186</v>
      </c>
      <c r="M476" s="245">
        <v>0.5</v>
      </c>
      <c r="N476" s="17" t="s">
        <v>12</v>
      </c>
      <c r="O476" s="17" t="s">
        <v>16</v>
      </c>
      <c r="P476" s="17">
        <v>80</v>
      </c>
      <c r="Q476" s="17" t="s">
        <v>1442</v>
      </c>
      <c r="R476" s="17" t="s">
        <v>141</v>
      </c>
      <c r="W476" s="12" t="str">
        <f>_xlfn.IFNA(VLOOKUP(X476,Municipis!$A$2:$B$118,2,FALSE),"Pendent")</f>
        <v>Manlleu, Roda Ter, Gurb, Masies Roda, Masies Voltegrà, Torelló, S. V. Torelló, Oris, S.Q. Besora</v>
      </c>
      <c r="X476" s="12" t="str" cm="1">
        <f t="array" ref="X476">_xlfn.IFNA(_xlfn.IFS(R476&lt;&gt;0,R476,S476&lt;&gt;0,S476,U476&lt;&gt;0,U476,V476&lt;&gt;0,V476),"Pendent")</f>
        <v>ZPC TE-20 - Manlleu - Roda de Ter - CIP</v>
      </c>
    </row>
    <row r="477" spans="1:27" ht="14.25" customHeight="1" x14ac:dyDescent="0.3">
      <c r="A477" s="12">
        <v>462</v>
      </c>
      <c r="C477" s="17" t="s">
        <v>513</v>
      </c>
      <c r="D477" s="17" t="s">
        <v>1459</v>
      </c>
      <c r="E477" s="12" t="e" cm="1" vm="1">
        <f t="array" ref="E477">_xlfn.IFNA(_xlfn.IFS(X477&lt;&gt;"Pendent",SOCIETATS!$N$8),SOCIETATS!$N$9)</f>
        <v>#VALUE!</v>
      </c>
      <c r="F477" s="26" t="e" cm="1" vm="1">
        <f t="array" ref="F477">_xlfn.IFNA(_xlfn.IFS(G477&lt;&gt;G478,SOCIETATS!$N$8,J477&lt;&gt;J478,SOCIETATS!$N$8),SOCIETATS!$N$9)</f>
        <v>#VALUE!</v>
      </c>
      <c r="G477" s="23" t="str" cm="1">
        <f t="array" ref="G477">_xlfn.IFNA(_xlfn.IFS(R477&lt;&gt;0,R477,S477&lt;&gt;0,S477,U477&lt;&gt;0,U477,V477&lt;&gt;0,V477),"FALTAN DATOS DE ESCENARIO")</f>
        <v>ZPC TE-20 - Manlleu - Roda de Ter - CIP</v>
      </c>
      <c r="H477" s="255" t="str">
        <f t="shared" si="40"/>
        <v>NO</v>
      </c>
      <c r="I477" s="255" t="s">
        <v>1545</v>
      </c>
      <c r="J477" s="93">
        <v>45207</v>
      </c>
      <c r="K477" s="245">
        <v>0.29166666666666669</v>
      </c>
      <c r="L477" s="93">
        <v>45207</v>
      </c>
      <c r="M477" s="245">
        <v>0.5</v>
      </c>
      <c r="N477" s="17" t="s">
        <v>12</v>
      </c>
      <c r="O477" s="17" t="s">
        <v>8</v>
      </c>
      <c r="P477" s="17">
        <v>60</v>
      </c>
      <c r="Q477" s="17" t="s">
        <v>1442</v>
      </c>
      <c r="R477" s="17" t="s">
        <v>141</v>
      </c>
      <c r="W477" s="12" t="str">
        <f>_xlfn.IFNA(VLOOKUP(X477,Municipis!$A$2:$B$118,2,FALSE),"Pendent")</f>
        <v>Manlleu, Roda Ter, Gurb, Masies Roda, Masies Voltegrà, Torelló, S. V. Torelló, Oris, S.Q. Besora</v>
      </c>
      <c r="X477" s="12" t="str" cm="1">
        <f t="array" ref="X477">_xlfn.IFNA(_xlfn.IFS(R477&lt;&gt;0,R477,S477&lt;&gt;0,S477,U477&lt;&gt;0,U477,V477&lt;&gt;0,V477),"Pendent")</f>
        <v>ZPC TE-20 - Manlleu - Roda de Ter - CIP</v>
      </c>
    </row>
    <row r="478" spans="1:27" ht="15" customHeight="1" x14ac:dyDescent="0.3">
      <c r="A478" s="12">
        <v>494</v>
      </c>
      <c r="C478" s="17" t="s">
        <v>513</v>
      </c>
      <c r="D478" s="17" t="s">
        <v>1460</v>
      </c>
      <c r="E478" s="12" t="e" cm="1" vm="1">
        <f t="array" ref="E478">_xlfn.IFNA(_xlfn.IFS(X478&lt;&gt;"Pendent",SOCIETATS!$N$8),SOCIETATS!$N$9)</f>
        <v>#VALUE!</v>
      </c>
      <c r="F478" s="26" t="e" cm="1" vm="1">
        <f t="array" ref="F478">_xlfn.IFNA(_xlfn.IFS(G478&lt;&gt;G479,SOCIETATS!$N$8,J478&lt;&gt;J479,SOCIETATS!$N$8),SOCIETATS!$N$9)</f>
        <v>#VALUE!</v>
      </c>
      <c r="G478" s="23" t="str" cm="1">
        <f t="array" ref="G478">_xlfn.IFNA(_xlfn.IFS(R478&lt;&gt;0,R478,S478&lt;&gt;0,S478,U478&lt;&gt;0,U478,V478&lt;&gt;0,V478),"FALTAN DATOS DE ESCENARIO")</f>
        <v>ZPC TE-20 - Manlleu - Roda de Ter - CIP</v>
      </c>
      <c r="H478" s="255" t="str">
        <f t="shared" si="40"/>
        <v>NO</v>
      </c>
      <c r="I478" s="255" t="s">
        <v>1545</v>
      </c>
      <c r="J478" s="93">
        <v>45221</v>
      </c>
      <c r="K478" s="245">
        <v>0.29166666666666669</v>
      </c>
      <c r="L478" s="93">
        <v>45221</v>
      </c>
      <c r="M478" s="245">
        <v>0.5</v>
      </c>
      <c r="N478" s="17" t="s">
        <v>12</v>
      </c>
      <c r="O478" s="17" t="s">
        <v>8</v>
      </c>
      <c r="P478" s="17">
        <v>80</v>
      </c>
      <c r="Q478" s="17" t="s">
        <v>1442</v>
      </c>
      <c r="R478" s="17" t="s">
        <v>141</v>
      </c>
      <c r="W478" s="12" t="str">
        <f>_xlfn.IFNA(VLOOKUP(X478,Municipis!$A$2:$B$118,2,FALSE),"Pendent")</f>
        <v>Manlleu, Roda Ter, Gurb, Masies Roda, Masies Voltegrà, Torelló, S. V. Torelló, Oris, S.Q. Besora</v>
      </c>
      <c r="X478" s="12" t="str" cm="1">
        <f t="array" ref="X478">_xlfn.IFNA(_xlfn.IFS(R478&lt;&gt;0,R478,S478&lt;&gt;0,S478,U478&lt;&gt;0,U478,V478&lt;&gt;0,V478),"Pendent")</f>
        <v>ZPC TE-20 - Manlleu - Roda de Ter - CIP</v>
      </c>
    </row>
    <row r="479" spans="1:27" ht="15" customHeight="1" x14ac:dyDescent="0.3">
      <c r="A479" s="12">
        <v>560</v>
      </c>
      <c r="C479" s="17" t="s">
        <v>513</v>
      </c>
      <c r="D479" s="17" t="s">
        <v>1461</v>
      </c>
      <c r="E479" s="12" t="e" cm="1" vm="1">
        <f t="array" ref="E479">_xlfn.IFNA(_xlfn.IFS(X479&lt;&gt;"Pendent",SOCIETATS!$N$8),SOCIETATS!$N$9)</f>
        <v>#VALUE!</v>
      </c>
      <c r="F479" s="26" t="e" cm="1" vm="1">
        <f t="array" ref="F479">_xlfn.IFNA(_xlfn.IFS(G479&lt;&gt;G480,SOCIETATS!$N$8,J479&lt;&gt;J480,SOCIETATS!$N$8),SOCIETATS!$N$9)</f>
        <v>#VALUE!</v>
      </c>
      <c r="G479" s="23" t="str" cm="1">
        <f t="array" ref="G479">_xlfn.IFNA(_xlfn.IFS(R479&lt;&gt;0,R479,S479&lt;&gt;0,S479,U479&lt;&gt;0,U479,V479&lt;&gt;0,V479),"FALTAN DATOS DE ESCENARIO")</f>
        <v>ZPC TE-20 - Manlleu - Roda de Ter - CIP</v>
      </c>
      <c r="H479" s="255" t="str">
        <f t="shared" si="40"/>
        <v>NO</v>
      </c>
      <c r="I479" s="255" t="s">
        <v>1545</v>
      </c>
      <c r="J479" s="93">
        <v>45277</v>
      </c>
      <c r="K479" s="245">
        <v>0.29166666666666669</v>
      </c>
      <c r="L479" s="93">
        <v>45277</v>
      </c>
      <c r="M479" s="245">
        <v>0.5</v>
      </c>
      <c r="N479" s="17" t="s">
        <v>12</v>
      </c>
      <c r="O479" s="17" t="s">
        <v>8</v>
      </c>
      <c r="P479" s="17">
        <v>40</v>
      </c>
      <c r="Q479" s="17" t="s">
        <v>1442</v>
      </c>
      <c r="R479" s="17" t="s">
        <v>141</v>
      </c>
      <c r="W479" s="12" t="str">
        <f>_xlfn.IFNA(VLOOKUP(X479,Municipis!$A$2:$B$118,2,FALSE),"Pendent")</f>
        <v>Manlleu, Roda Ter, Gurb, Masies Roda, Masies Voltegrà, Torelló, S. V. Torelló, Oris, S.Q. Besora</v>
      </c>
      <c r="X479" s="12" t="str" cm="1">
        <f t="array" ref="X479">_xlfn.IFNA(_xlfn.IFS(R479&lt;&gt;0,R479,S479&lt;&gt;0,S479,U479&lt;&gt;0,U479,V479&lt;&gt;0,V479),"Pendent")</f>
        <v>ZPC TE-20 - Manlleu - Roda de Ter - CIP</v>
      </c>
    </row>
    <row r="480" spans="1:27" ht="15" customHeight="1" x14ac:dyDescent="0.3">
      <c r="A480" s="12">
        <v>47</v>
      </c>
      <c r="C480" s="17" t="s">
        <v>435</v>
      </c>
      <c r="D480" s="16" t="s">
        <v>1368</v>
      </c>
      <c r="E480" s="12" t="e" cm="1" vm="1">
        <f t="array" ref="E480">_xlfn.IFNA(_xlfn.IFS(X480&lt;&gt;"Pendent",SOCIETATS!$N$8),SOCIETATS!$N$9)</f>
        <v>#VALUE!</v>
      </c>
      <c r="F480" s="26" t="e" cm="1" vm="1">
        <f t="array" ref="F480">_xlfn.IFNA(_xlfn.IFS(G480&lt;&gt;G481,SOCIETATS!$N$8,J480&lt;&gt;J481,SOCIETATS!$N$8),SOCIETATS!$N$9)</f>
        <v>#VALUE!</v>
      </c>
      <c r="G480" s="23" t="str" cm="1">
        <f t="array" ref="G480">_xlfn.IFNA(_xlfn.IFS(R480&lt;&gt;0,R480,S480&lt;&gt;0,S480,U480&lt;&gt;0,U480,V480&lt;&gt;0,V480),"FALTAN DATOS DE ESCENARIO")</f>
        <v xml:space="preserve">ZPC LL-07 - Balsareny - CIP </v>
      </c>
      <c r="H480" s="255" t="str">
        <f t="shared" si="40"/>
        <v>NO</v>
      </c>
      <c r="I480" s="255" t="s">
        <v>1545</v>
      </c>
      <c r="J480" s="94">
        <v>45038</v>
      </c>
      <c r="K480" s="219">
        <v>0.29166666666666669</v>
      </c>
      <c r="L480" s="94">
        <v>45038</v>
      </c>
      <c r="M480" s="219">
        <v>0.58333333333333304</v>
      </c>
      <c r="N480" s="27" t="s">
        <v>12</v>
      </c>
      <c r="O480" s="27" t="s">
        <v>16</v>
      </c>
      <c r="P480" s="27">
        <v>20</v>
      </c>
      <c r="Q480" s="27" t="s">
        <v>11</v>
      </c>
      <c r="R480" s="27" t="s">
        <v>83</v>
      </c>
      <c r="S480" s="27"/>
      <c r="T480" s="27"/>
      <c r="U480" s="27"/>
      <c r="V480" s="27"/>
      <c r="W480" s="12" t="str">
        <f>_xlfn.IFNA(VLOOKUP(X480,Municipis!$A$2:$B$118,2,FALSE),"Pendent")</f>
        <v>Navarcles, Calders, Sant Fruitós de Bages</v>
      </c>
      <c r="X480" s="12" t="str" cm="1">
        <f t="array" ref="X480">_xlfn.IFNA(_xlfn.IFS(R480&lt;&gt;0,R480,S480&lt;&gt;0,S480,U480&lt;&gt;0,U480,V480&lt;&gt;0,V480),"Pendent")</f>
        <v xml:space="preserve">ZPC LL-07 - Balsareny - CIP </v>
      </c>
      <c r="Y480" s="23" t="str" cm="1">
        <f t="array" ref="Y480">_xlfn.IFNA(_xlfn.IFS(R480&lt;&gt;0,R480,S480&lt;&gt;0,S480,U480&lt;&gt;0,U480,V480&lt;&gt;0,V480),"FALTAN DATOS DE ESCENARIO")</f>
        <v xml:space="preserve">ZPC LL-07 - Balsareny - CIP </v>
      </c>
      <c r="Z480" s="92" t="str">
        <f t="shared" ref="Z480:Z494" si="41">IF(IFERROR(FIND("ZPC",X480)&gt;=1,0),"ZPC","ZLLSM")</f>
        <v>ZPC</v>
      </c>
      <c r="AA480" s="92" t="str">
        <f t="shared" ref="AA480:AA494" si="42">+IF(OR(U480="Festa Major",U480="Menors d'edat",U480="Federació",Z480="ZLLSM"),"Exempt","Taxa")</f>
        <v>Taxa</v>
      </c>
    </row>
    <row r="481" spans="1:27" ht="15" customHeight="1" x14ac:dyDescent="0.3">
      <c r="A481" s="12">
        <v>76</v>
      </c>
      <c r="C481" s="17" t="s">
        <v>435</v>
      </c>
      <c r="D481" s="244" t="s">
        <v>1369</v>
      </c>
      <c r="E481" s="12" t="e" cm="1" vm="1">
        <f t="array" ref="E481">_xlfn.IFNA(_xlfn.IFS(X481&lt;&gt;"Pendent",SOCIETATS!$N$8),SOCIETATS!$N$9)</f>
        <v>#VALUE!</v>
      </c>
      <c r="F481" s="26" t="e" cm="1" vm="1">
        <f t="array" ref="F481">_xlfn.IFNA(_xlfn.IFS(G481&lt;&gt;G482,SOCIETATS!$N$8,J481&lt;&gt;J482,SOCIETATS!$N$8),SOCIETATS!$N$9)</f>
        <v>#VALUE!</v>
      </c>
      <c r="G481" s="23" t="str" cm="1">
        <f t="array" ref="G481">_xlfn.IFNA(_xlfn.IFS(R481&lt;&gt;0,R481,S481&lt;&gt;0,S481,U481&lt;&gt;0,U481,V481&lt;&gt;0,V481),"FALTAN DATOS DE ESCENARIO")</f>
        <v xml:space="preserve">ZPC LL-22 - Monistrol de Montserrat - CIP </v>
      </c>
      <c r="H481" s="255" t="str">
        <f t="shared" si="40"/>
        <v>NO</v>
      </c>
      <c r="I481" s="255" t="s">
        <v>1545</v>
      </c>
      <c r="J481" s="94">
        <v>45052</v>
      </c>
      <c r="K481" s="219">
        <v>0.29166666666666669</v>
      </c>
      <c r="L481" s="94">
        <v>45052</v>
      </c>
      <c r="M481" s="219">
        <v>0.58333333333333304</v>
      </c>
      <c r="N481" s="27" t="s">
        <v>12</v>
      </c>
      <c r="O481" s="27" t="s">
        <v>8</v>
      </c>
      <c r="P481" s="27">
        <v>20</v>
      </c>
      <c r="Q481" s="27" t="s">
        <v>11</v>
      </c>
      <c r="R481" s="257" t="s">
        <v>97</v>
      </c>
      <c r="S481" s="27"/>
      <c r="T481" s="27"/>
      <c r="U481" s="27"/>
      <c r="V481" s="27"/>
      <c r="W481" s="12" t="str">
        <f>_xlfn.IFNA(VLOOKUP(X481,Municipis!$A$2:$B$118,2,FALSE),"Pendent")</f>
        <v>Monistrol del Montserrat, Olesa de Montserrat, Esparreguera</v>
      </c>
      <c r="X481" s="12" t="str" cm="1">
        <f t="array" ref="X481">_xlfn.IFNA(_xlfn.IFS(R481&lt;&gt;0,R481,S481&lt;&gt;0,S481,U481&lt;&gt;0,U481,V481&lt;&gt;0,V481),"Pendent")</f>
        <v xml:space="preserve">ZPC LL-22 - Monistrol de Montserrat - CIP </v>
      </c>
      <c r="Y481" s="23" t="str" cm="1">
        <f t="array" ref="Y481">_xlfn.IFNA(_xlfn.IFS(R481&lt;&gt;0,R481,S481&lt;&gt;0,S481,U481&lt;&gt;0,U481,V481&lt;&gt;0,V481),"FALTAN DATOS DE ESCENARIO")</f>
        <v xml:space="preserve">ZPC LL-22 - Monistrol de Montserrat - CIP </v>
      </c>
      <c r="Z481" s="92" t="str">
        <f t="shared" si="41"/>
        <v>ZPC</v>
      </c>
      <c r="AA481" s="92" t="str">
        <f t="shared" si="42"/>
        <v>Taxa</v>
      </c>
    </row>
    <row r="482" spans="1:27" ht="15" customHeight="1" x14ac:dyDescent="0.3">
      <c r="A482" s="12">
        <v>91</v>
      </c>
      <c r="C482" s="17" t="s">
        <v>435</v>
      </c>
      <c r="D482" s="244" t="s">
        <v>1370</v>
      </c>
      <c r="E482" s="12" t="e" cm="1" vm="1">
        <f t="array" ref="E482">_xlfn.IFNA(_xlfn.IFS(X482&lt;&gt;"Pendent",SOCIETATS!$N$8),SOCIETATS!$N$9)</f>
        <v>#VALUE!</v>
      </c>
      <c r="F482" s="26" t="e" cm="1" vm="1">
        <f t="array" ref="F482">_xlfn.IFNA(_xlfn.IFS(G482&lt;&gt;G483,SOCIETATS!$N$8,J482&lt;&gt;J483,SOCIETATS!$N$8),SOCIETATS!$N$9)</f>
        <v>#VALUE!</v>
      </c>
      <c r="G482" s="23" t="str" cm="1">
        <f t="array" ref="G482">_xlfn.IFNA(_xlfn.IFS(R482&lt;&gt;0,R482,S482&lt;&gt;0,S482,U482&lt;&gt;0,U482,V482&lt;&gt;0,V482),"FALTAN DATOS DE ESCENARIO")</f>
        <v>ZPC TE-20 - Manlleu - Roda de Ter - CIP</v>
      </c>
      <c r="H482" s="255" t="str">
        <f t="shared" si="40"/>
        <v>NO</v>
      </c>
      <c r="I482" s="255" t="s">
        <v>1545</v>
      </c>
      <c r="J482" s="94">
        <v>45056</v>
      </c>
      <c r="K482" s="219">
        <v>0.29166666666666669</v>
      </c>
      <c r="L482" s="94">
        <v>45056</v>
      </c>
      <c r="M482" s="219">
        <v>0.58333333333333304</v>
      </c>
      <c r="N482" s="27" t="s">
        <v>12</v>
      </c>
      <c r="O482" s="27" t="s">
        <v>10</v>
      </c>
      <c r="P482" s="27">
        <v>20</v>
      </c>
      <c r="Q482" s="27" t="s">
        <v>11</v>
      </c>
      <c r="R482" s="27" t="s">
        <v>141</v>
      </c>
      <c r="S482" s="27"/>
      <c r="T482" s="27"/>
      <c r="U482" s="27"/>
      <c r="V482" s="27"/>
      <c r="W482" s="12" t="str">
        <f>_xlfn.IFNA(VLOOKUP(X482,Municipis!$A$2:$B$118,2,FALSE),"Pendent")</f>
        <v>Manlleu, Roda Ter, Gurb, Masies Roda, Masies Voltegrà, Torelló, S. V. Torelló, Oris, S.Q. Besora</v>
      </c>
      <c r="X482" s="12" t="str" cm="1">
        <f t="array" ref="X482">_xlfn.IFNA(_xlfn.IFS(R482&lt;&gt;0,R482,S482&lt;&gt;0,S482,U482&lt;&gt;0,U482,V482&lt;&gt;0,V482),"Pendent")</f>
        <v>ZPC TE-20 - Manlleu - Roda de Ter - CIP</v>
      </c>
      <c r="Y482" s="23" t="str" cm="1">
        <f t="array" ref="Y482">_xlfn.IFNA(_xlfn.IFS(R482&lt;&gt;0,R482,S482&lt;&gt;0,S482,U482&lt;&gt;0,U482,V482&lt;&gt;0,V482),"FALTAN DATOS DE ESCENARIO")</f>
        <v>ZPC TE-20 - Manlleu - Roda de Ter - CIP</v>
      </c>
      <c r="Z482" s="92" t="str">
        <f t="shared" si="41"/>
        <v>ZPC</v>
      </c>
      <c r="AA482" s="92" t="str">
        <f t="shared" si="42"/>
        <v>Taxa</v>
      </c>
    </row>
    <row r="483" spans="1:27" ht="15" customHeight="1" x14ac:dyDescent="0.3">
      <c r="A483" s="12">
        <v>115</v>
      </c>
      <c r="C483" s="17" t="s">
        <v>435</v>
      </c>
      <c r="D483" s="244" t="s">
        <v>1371</v>
      </c>
      <c r="E483" s="12" t="e" cm="1" vm="1">
        <f t="array" ref="E483">_xlfn.IFNA(_xlfn.IFS(X483&lt;&gt;"Pendent",SOCIETATS!$N$8),SOCIETATS!$N$9)</f>
        <v>#VALUE!</v>
      </c>
      <c r="F483" s="26" t="e" cm="1" vm="1">
        <f t="array" ref="F483">_xlfn.IFNA(_xlfn.IFS(G483&lt;&gt;G484,SOCIETATS!$N$8,J483&lt;&gt;J484,SOCIETATS!$N$8),SOCIETATS!$N$9)</f>
        <v>#VALUE!</v>
      </c>
      <c r="G483" s="23" t="str" cm="1">
        <f t="array" ref="G483">_xlfn.IFNA(_xlfn.IFS(R483&lt;&gt;0,R483,S483&lt;&gt;0,S483,U483&lt;&gt;0,U483,V483&lt;&gt;0,V483),"FALTAN DATOS DE ESCENARIO")</f>
        <v xml:space="preserve">ZPC LL-22 - Monistrol de Montserrat - CIP </v>
      </c>
      <c r="H483" s="255" t="str">
        <f t="shared" si="40"/>
        <v>NO</v>
      </c>
      <c r="I483" s="255" t="s">
        <v>1545</v>
      </c>
      <c r="J483" s="94">
        <v>45066</v>
      </c>
      <c r="K483" s="219">
        <v>0.29166666666666669</v>
      </c>
      <c r="L483" s="94">
        <v>45066</v>
      </c>
      <c r="M483" s="219">
        <v>0.58333333333333304</v>
      </c>
      <c r="N483" s="27" t="s">
        <v>12</v>
      </c>
      <c r="O483" s="27" t="s">
        <v>8</v>
      </c>
      <c r="P483" s="27">
        <v>20</v>
      </c>
      <c r="Q483" s="27" t="s">
        <v>11</v>
      </c>
      <c r="R483" s="257" t="s">
        <v>97</v>
      </c>
      <c r="S483" s="27"/>
      <c r="T483" s="27"/>
      <c r="U483" s="27"/>
      <c r="V483" s="27"/>
      <c r="W483" s="12" t="str">
        <f>_xlfn.IFNA(VLOOKUP(X483,Municipis!$A$2:$B$118,2,FALSE),"Pendent")</f>
        <v>Monistrol del Montserrat, Olesa de Montserrat, Esparreguera</v>
      </c>
      <c r="X483" s="12" t="str" cm="1">
        <f t="array" ref="X483">_xlfn.IFNA(_xlfn.IFS(R483&lt;&gt;0,R483,S483&lt;&gt;0,S483,U483&lt;&gt;0,U483,V483&lt;&gt;0,V483),"Pendent")</f>
        <v xml:space="preserve">ZPC LL-22 - Monistrol de Montserrat - CIP </v>
      </c>
      <c r="Y483" s="23" t="str" cm="1">
        <f t="array" ref="Y483">_xlfn.IFNA(_xlfn.IFS(R483&lt;&gt;0,R483,S483&lt;&gt;0,S483,U483&lt;&gt;0,U483,V483&lt;&gt;0,V483),"FALTAN DATOS DE ESCENARIO")</f>
        <v xml:space="preserve">ZPC LL-22 - Monistrol de Montserrat - CIP </v>
      </c>
      <c r="Z483" s="92" t="str">
        <f t="shared" si="41"/>
        <v>ZPC</v>
      </c>
      <c r="AA483" s="92" t="str">
        <f t="shared" si="42"/>
        <v>Taxa</v>
      </c>
    </row>
    <row r="484" spans="1:27" ht="15" customHeight="1" x14ac:dyDescent="0.3">
      <c r="A484" s="12">
        <v>126</v>
      </c>
      <c r="C484" s="17" t="s">
        <v>435</v>
      </c>
      <c r="D484" s="244" t="s">
        <v>1370</v>
      </c>
      <c r="E484" s="12" t="e" cm="1" vm="1">
        <f t="array" ref="E484">_xlfn.IFNA(_xlfn.IFS(X484&lt;&gt;"Pendent",SOCIETATS!$N$8),SOCIETATS!$N$9)</f>
        <v>#VALUE!</v>
      </c>
      <c r="F484" s="26" t="e" cm="1" vm="1">
        <f t="array" ref="F484">_xlfn.IFNA(_xlfn.IFS(G484&lt;&gt;G485,SOCIETATS!$N$8,J484&lt;&gt;J485,SOCIETATS!$N$8),SOCIETATS!$N$9)</f>
        <v>#VALUE!</v>
      </c>
      <c r="G484" s="23" t="str" cm="1">
        <f t="array" ref="G484">_xlfn.IFNA(_xlfn.IFS(R484&lt;&gt;0,R484,S484&lt;&gt;0,S484,U484&lt;&gt;0,U484,V484&lt;&gt;0,V484),"FALTAN DATOS DE ESCENARIO")</f>
        <v>ZPC TE-20 - Manlleu - Roda de Ter - CIP</v>
      </c>
      <c r="H484" s="255" t="str">
        <f t="shared" si="40"/>
        <v>NO</v>
      </c>
      <c r="I484" s="255" t="s">
        <v>1545</v>
      </c>
      <c r="J484" s="94">
        <v>45070</v>
      </c>
      <c r="K484" s="219">
        <v>0.29166666666666669</v>
      </c>
      <c r="L484" s="94">
        <v>45070</v>
      </c>
      <c r="M484" s="219">
        <v>0.58333333333333304</v>
      </c>
      <c r="N484" s="27" t="s">
        <v>12</v>
      </c>
      <c r="O484" s="27" t="s">
        <v>10</v>
      </c>
      <c r="P484" s="27">
        <v>20</v>
      </c>
      <c r="Q484" s="27" t="s">
        <v>11</v>
      </c>
      <c r="R484" s="27" t="s">
        <v>141</v>
      </c>
      <c r="S484" s="27"/>
      <c r="T484" s="27"/>
      <c r="U484" s="27"/>
      <c r="V484" s="27"/>
      <c r="W484" s="12" t="str">
        <f>_xlfn.IFNA(VLOOKUP(X484,Municipis!$A$2:$B$118,2,FALSE),"Pendent")</f>
        <v>Manlleu, Roda Ter, Gurb, Masies Roda, Masies Voltegrà, Torelló, S. V. Torelló, Oris, S.Q. Besora</v>
      </c>
      <c r="X484" s="12" t="str" cm="1">
        <f t="array" ref="X484">_xlfn.IFNA(_xlfn.IFS(R484&lt;&gt;0,R484,S484&lt;&gt;0,S484,U484&lt;&gt;0,U484,V484&lt;&gt;0,V484),"Pendent")</f>
        <v>ZPC TE-20 - Manlleu - Roda de Ter - CIP</v>
      </c>
      <c r="Y484" s="23" t="str" cm="1">
        <f t="array" ref="Y484">_xlfn.IFNA(_xlfn.IFS(R484&lt;&gt;0,R484,S484&lt;&gt;0,S484,U484&lt;&gt;0,U484,V484&lt;&gt;0,V484),"FALTAN DATOS DE ESCENARIO")</f>
        <v>ZPC TE-20 - Manlleu - Roda de Ter - CIP</v>
      </c>
      <c r="Z484" s="92" t="str">
        <f t="shared" si="41"/>
        <v>ZPC</v>
      </c>
      <c r="AA484" s="92" t="str">
        <f t="shared" si="42"/>
        <v>Taxa</v>
      </c>
    </row>
    <row r="485" spans="1:27" ht="15" customHeight="1" x14ac:dyDescent="0.3">
      <c r="A485" s="12">
        <v>147</v>
      </c>
      <c r="C485" s="17" t="s">
        <v>435</v>
      </c>
      <c r="D485" s="244" t="s">
        <v>1372</v>
      </c>
      <c r="E485" s="12" t="e" cm="1" vm="1">
        <f t="array" ref="E485">_xlfn.IFNA(_xlfn.IFS(X485&lt;&gt;"Pendent",SOCIETATS!$N$8),SOCIETATS!$N$9)</f>
        <v>#VALUE!</v>
      </c>
      <c r="F485" s="26" t="e" cm="1" vm="1">
        <f t="array" ref="F485">_xlfn.IFNA(_xlfn.IFS(G485&lt;&gt;G486,SOCIETATS!$N$8,J485&lt;&gt;J486,SOCIETATS!$N$8),SOCIETATS!$N$9)</f>
        <v>#VALUE!</v>
      </c>
      <c r="G485" s="23" t="str" cm="1">
        <f t="array" ref="G485">_xlfn.IFNA(_xlfn.IFS(R485&lt;&gt;0,R485,S485&lt;&gt;0,S485,U485&lt;&gt;0,U485,V485&lt;&gt;0,V485),"FALTAN DATOS DE ESCENARIO")</f>
        <v xml:space="preserve">ZPC LL-10 - Castellgalí - CIP </v>
      </c>
      <c r="H485" s="255" t="str">
        <f t="shared" si="40"/>
        <v>NO</v>
      </c>
      <c r="I485" s="255" t="s">
        <v>1545</v>
      </c>
      <c r="J485" s="94">
        <v>45080</v>
      </c>
      <c r="K485" s="219">
        <v>0.29166666666666669</v>
      </c>
      <c r="L485" s="94">
        <v>45080</v>
      </c>
      <c r="M485" s="219">
        <v>0.58333333333333304</v>
      </c>
      <c r="N485" s="27" t="s">
        <v>12</v>
      </c>
      <c r="O485" s="27" t="s">
        <v>8</v>
      </c>
      <c r="P485" s="27">
        <v>20</v>
      </c>
      <c r="Q485" s="27" t="s">
        <v>11</v>
      </c>
      <c r="R485" s="27" t="s">
        <v>86</v>
      </c>
      <c r="S485" s="27"/>
      <c r="T485" s="27"/>
      <c r="U485" s="27"/>
      <c r="V485" s="27"/>
      <c r="W485" s="12" t="str">
        <f>_xlfn.IFNA(VLOOKUP(X485,Municipis!$A$2:$B$118,2,FALSE),"Pendent")</f>
        <v>Castellgalí, Sant Vicenç de Castellet</v>
      </c>
      <c r="X485" s="12" t="str" cm="1">
        <f t="array" ref="X485">_xlfn.IFNA(_xlfn.IFS(R485&lt;&gt;0,R485,S485&lt;&gt;0,S485,U485&lt;&gt;0,U485,V485&lt;&gt;0,V485),"Pendent")</f>
        <v xml:space="preserve">ZPC LL-10 - Castellgalí - CIP </v>
      </c>
      <c r="Y485" s="23" t="str" cm="1">
        <f t="array" ref="Y485">_xlfn.IFNA(_xlfn.IFS(R485&lt;&gt;0,R485,S485&lt;&gt;0,S485,U485&lt;&gt;0,U485,V485&lt;&gt;0,V485),"FALTAN DATOS DE ESCENARIO")</f>
        <v xml:space="preserve">ZPC LL-10 - Castellgalí - CIP </v>
      </c>
      <c r="Z485" s="92" t="str">
        <f t="shared" si="41"/>
        <v>ZPC</v>
      </c>
      <c r="AA485" s="92" t="str">
        <f t="shared" si="42"/>
        <v>Taxa</v>
      </c>
    </row>
    <row r="486" spans="1:27" ht="15" customHeight="1" x14ac:dyDescent="0.3">
      <c r="A486" s="12">
        <v>164</v>
      </c>
      <c r="C486" s="17" t="s">
        <v>435</v>
      </c>
      <c r="D486" s="244" t="s">
        <v>1370</v>
      </c>
      <c r="E486" s="12" t="e" cm="1" vm="1">
        <f t="array" ref="E486">_xlfn.IFNA(_xlfn.IFS(X486&lt;&gt;"Pendent",SOCIETATS!$N$8),SOCIETATS!$N$9)</f>
        <v>#VALUE!</v>
      </c>
      <c r="F486" s="26" t="e" cm="1" vm="1">
        <f t="array" ref="F486">_xlfn.IFNA(_xlfn.IFS(G486&lt;&gt;G487,SOCIETATS!$N$8,J486&lt;&gt;J487,SOCIETATS!$N$8),SOCIETATS!$N$9)</f>
        <v>#VALUE!</v>
      </c>
      <c r="G486" s="23" t="str" cm="1">
        <f t="array" ref="G486">_xlfn.IFNA(_xlfn.IFS(R486&lt;&gt;0,R486,S486&lt;&gt;0,S486,U486&lt;&gt;0,U486,V486&lt;&gt;0,V486),"FALTAN DATOS DE ESCENARIO")</f>
        <v xml:space="preserve">ZLLSM-LL-12 - el Llobregat - Sallent </v>
      </c>
      <c r="H486" s="255" t="str">
        <f t="shared" si="40"/>
        <v>NO</v>
      </c>
      <c r="I486" s="255" t="s">
        <v>1545</v>
      </c>
      <c r="J486" s="94">
        <v>45084</v>
      </c>
      <c r="K486" s="219">
        <v>0.29166666666666669</v>
      </c>
      <c r="L486" s="94">
        <v>45084</v>
      </c>
      <c r="M486" s="219">
        <v>0.58333333333333304</v>
      </c>
      <c r="N486" s="27" t="s">
        <v>12</v>
      </c>
      <c r="O486" s="27" t="s">
        <v>10</v>
      </c>
      <c r="P486" s="27">
        <v>20</v>
      </c>
      <c r="Q486" s="27" t="s">
        <v>11</v>
      </c>
      <c r="R486" s="27"/>
      <c r="S486" s="27"/>
      <c r="T486" s="27"/>
      <c r="U486" s="27" t="s">
        <v>48</v>
      </c>
      <c r="V486" s="27"/>
      <c r="W486" s="12" t="str">
        <f>_xlfn.IFNA(VLOOKUP(X486,Municipis!$A$2:$B$118,2,FALSE),"Pendent")</f>
        <v>Sallent</v>
      </c>
      <c r="X486" s="12" t="str" cm="1">
        <f t="array" ref="X486">_xlfn.IFNA(_xlfn.IFS(R486&lt;&gt;0,R486,S486&lt;&gt;0,S486,U486&lt;&gt;0,U486,V486&lt;&gt;0,V486),"Pendent")</f>
        <v xml:space="preserve">ZLLSM-LL-12 - el Llobregat - Sallent </v>
      </c>
      <c r="Y486" s="23" t="str" cm="1">
        <f t="array" ref="Y486">_xlfn.IFNA(_xlfn.IFS(R486&lt;&gt;0,R486,S486&lt;&gt;0,S486,U486&lt;&gt;0,U486,V486&lt;&gt;0,V486),"FALTAN DATOS DE ESCENARIO")</f>
        <v xml:space="preserve">ZLLSM-LL-12 - el Llobregat - Sallent </v>
      </c>
      <c r="Z486" s="92" t="str">
        <f t="shared" si="41"/>
        <v>ZLLSM</v>
      </c>
      <c r="AA486" s="92" t="str">
        <f t="shared" si="42"/>
        <v>Exempt</v>
      </c>
    </row>
    <row r="487" spans="1:27" ht="15" customHeight="1" x14ac:dyDescent="0.3">
      <c r="A487" s="12">
        <v>188</v>
      </c>
      <c r="C487" s="17" t="s">
        <v>435</v>
      </c>
      <c r="D487" s="244" t="s">
        <v>1373</v>
      </c>
      <c r="E487" s="12" t="e" cm="1" vm="1">
        <f t="array" ref="E487">_xlfn.IFNA(_xlfn.IFS(X487&lt;&gt;"Pendent",SOCIETATS!$N$8),SOCIETATS!$N$9)</f>
        <v>#VALUE!</v>
      </c>
      <c r="F487" s="26" t="e" cm="1" vm="1">
        <f t="array" ref="F487">_xlfn.IFNA(_xlfn.IFS(G487&lt;&gt;G488,SOCIETATS!$N$8,J487&lt;&gt;J488,SOCIETATS!$N$8),SOCIETATS!$N$9)</f>
        <v>#VALUE!</v>
      </c>
      <c r="G487" s="23" t="str" cm="1">
        <f t="array" ref="G487">_xlfn.IFNA(_xlfn.IFS(R487&lt;&gt;0,R487,S487&lt;&gt;0,S487,U487&lt;&gt;0,U487,V487&lt;&gt;0,V487),"FALTAN DATOS DE ESCENARIO")</f>
        <v xml:space="preserve">ZPC LL-08 - Navarcles - CIP </v>
      </c>
      <c r="H487" s="255" t="str">
        <f t="shared" si="40"/>
        <v>NO</v>
      </c>
      <c r="I487" s="255" t="s">
        <v>1545</v>
      </c>
      <c r="J487" s="94">
        <v>45094</v>
      </c>
      <c r="K487" s="219">
        <v>0.29166666666666669</v>
      </c>
      <c r="L487" s="94">
        <v>45094</v>
      </c>
      <c r="M487" s="219">
        <v>0.58333333333333304</v>
      </c>
      <c r="N487" s="27" t="s">
        <v>12</v>
      </c>
      <c r="O487" s="27" t="s">
        <v>8</v>
      </c>
      <c r="P487" s="27">
        <v>20</v>
      </c>
      <c r="Q487" s="27" t="s">
        <v>11</v>
      </c>
      <c r="R487" s="27" t="s">
        <v>84</v>
      </c>
      <c r="S487" s="27"/>
      <c r="T487" s="27"/>
      <c r="U487" s="27"/>
      <c r="V487" s="27"/>
      <c r="W487" s="12" t="str">
        <f>_xlfn.IFNA(VLOOKUP(X487,Municipis!$A$2:$B$118,2,FALSE),"Pendent")</f>
        <v>El Pont de Vilomara i Rocafort</v>
      </c>
      <c r="X487" s="12" t="str" cm="1">
        <f t="array" ref="X487">_xlfn.IFNA(_xlfn.IFS(R487&lt;&gt;0,R487,S487&lt;&gt;0,S487,U487&lt;&gt;0,U487,V487&lt;&gt;0,V487),"Pendent")</f>
        <v xml:space="preserve">ZPC LL-08 - Navarcles - CIP </v>
      </c>
      <c r="Y487" s="23" t="str" cm="1">
        <f t="array" ref="Y487">_xlfn.IFNA(_xlfn.IFS(R487&lt;&gt;0,R487,S487&lt;&gt;0,S487,U487&lt;&gt;0,U487,V487&lt;&gt;0,V487),"FALTAN DATOS DE ESCENARIO")</f>
        <v xml:space="preserve">ZPC LL-08 - Navarcles - CIP </v>
      </c>
      <c r="Z487" s="92" t="str">
        <f t="shared" si="41"/>
        <v>ZPC</v>
      </c>
      <c r="AA487" s="92" t="str">
        <f t="shared" si="42"/>
        <v>Taxa</v>
      </c>
    </row>
    <row r="488" spans="1:27" ht="15" customHeight="1" x14ac:dyDescent="0.3">
      <c r="A488" s="12">
        <v>201</v>
      </c>
      <c r="C488" s="17" t="s">
        <v>435</v>
      </c>
      <c r="D488" s="244" t="s">
        <v>1370</v>
      </c>
      <c r="E488" s="12" t="e" cm="1" vm="1">
        <f t="array" ref="E488">_xlfn.IFNA(_xlfn.IFS(X488&lt;&gt;"Pendent",SOCIETATS!$N$8),SOCIETATS!$N$9)</f>
        <v>#VALUE!</v>
      </c>
      <c r="F488" s="26" t="e" cm="1" vm="1">
        <f t="array" ref="F488">_xlfn.IFNA(_xlfn.IFS(G488&lt;&gt;G489,SOCIETATS!$N$8,J488&lt;&gt;J489,SOCIETATS!$N$8),SOCIETATS!$N$9)</f>
        <v>#VALUE!</v>
      </c>
      <c r="G488" s="23" t="str" cm="1">
        <f t="array" ref="G488">_xlfn.IFNA(_xlfn.IFS(R488&lt;&gt;0,R488,S488&lt;&gt;0,S488,U488&lt;&gt;0,U488,V488&lt;&gt;0,V488),"FALTAN DATOS DE ESCENARIO")</f>
        <v xml:space="preserve">ZPC LL-08 - Navarcles - CIP </v>
      </c>
      <c r="H488" s="255" t="str">
        <f t="shared" si="40"/>
        <v>NO</v>
      </c>
      <c r="I488" s="255" t="s">
        <v>1545</v>
      </c>
      <c r="J488" s="94">
        <v>45098</v>
      </c>
      <c r="K488" s="219">
        <v>0.29166666666666669</v>
      </c>
      <c r="L488" s="94">
        <v>45098</v>
      </c>
      <c r="M488" s="219">
        <v>0.58333333333333304</v>
      </c>
      <c r="N488" s="27" t="s">
        <v>12</v>
      </c>
      <c r="O488" s="27" t="s">
        <v>10</v>
      </c>
      <c r="P488" s="27">
        <v>20</v>
      </c>
      <c r="Q488" s="27" t="s">
        <v>11</v>
      </c>
      <c r="R488" s="27" t="s">
        <v>84</v>
      </c>
      <c r="S488" s="27"/>
      <c r="T488" s="27"/>
      <c r="U488" s="27"/>
      <c r="V488" s="27"/>
      <c r="W488" s="12" t="str">
        <f>_xlfn.IFNA(VLOOKUP(X488,Municipis!$A$2:$B$118,2,FALSE),"Pendent")</f>
        <v>El Pont de Vilomara i Rocafort</v>
      </c>
      <c r="X488" s="12" t="str" cm="1">
        <f t="array" ref="X488">_xlfn.IFNA(_xlfn.IFS(R488&lt;&gt;0,R488,S488&lt;&gt;0,S488,U488&lt;&gt;0,U488,V488&lt;&gt;0,V488),"Pendent")</f>
        <v xml:space="preserve">ZPC LL-08 - Navarcles - CIP </v>
      </c>
      <c r="Y488" s="23" t="str" cm="1">
        <f t="array" ref="Y488">_xlfn.IFNA(_xlfn.IFS(R488&lt;&gt;0,R488,S488&lt;&gt;0,S488,U488&lt;&gt;0,U488,V488&lt;&gt;0,V488),"FALTAN DATOS DE ESCENARIO")</f>
        <v xml:space="preserve">ZPC LL-08 - Navarcles - CIP </v>
      </c>
      <c r="Z488" s="92" t="str">
        <f t="shared" si="41"/>
        <v>ZPC</v>
      </c>
      <c r="AA488" s="92" t="str">
        <f t="shared" si="42"/>
        <v>Taxa</v>
      </c>
    </row>
    <row r="489" spans="1:27" ht="15" customHeight="1" x14ac:dyDescent="0.3">
      <c r="A489" s="12">
        <v>232</v>
      </c>
      <c r="C489" s="17" t="s">
        <v>435</v>
      </c>
      <c r="D489" s="244" t="s">
        <v>1370</v>
      </c>
      <c r="E489" s="12" t="e" cm="1" vm="1">
        <f t="array" ref="E489">_xlfn.IFNA(_xlfn.IFS(X489&lt;&gt;"Pendent",SOCIETATS!$N$8),SOCIETATS!$N$9)</f>
        <v>#VALUE!</v>
      </c>
      <c r="F489" s="26" t="e" cm="1" vm="1">
        <f t="array" ref="F489">_xlfn.IFNA(_xlfn.IFS(G489&lt;&gt;G490,SOCIETATS!$N$8,J489&lt;&gt;J490,SOCIETATS!$N$8),SOCIETATS!$N$9)</f>
        <v>#VALUE!</v>
      </c>
      <c r="G489" s="23" t="str" cm="1">
        <f t="array" ref="G489">_xlfn.IFNA(_xlfn.IFS(R489&lt;&gt;0,R489,S489&lt;&gt;0,S489,U489&lt;&gt;0,U489,V489&lt;&gt;0,V489),"FALTAN DATOS DE ESCENARIO")</f>
        <v>ZPC TE-20 - Manlleu - Roda de Ter - CIP</v>
      </c>
      <c r="H489" s="255" t="str">
        <f t="shared" si="40"/>
        <v>NO</v>
      </c>
      <c r="I489" s="255" t="s">
        <v>1545</v>
      </c>
      <c r="J489" s="94">
        <v>45112</v>
      </c>
      <c r="K489" s="219">
        <v>0.29166666666666669</v>
      </c>
      <c r="L489" s="94">
        <v>45112</v>
      </c>
      <c r="M489" s="219">
        <v>0.58333333333333304</v>
      </c>
      <c r="N489" s="27" t="s">
        <v>12</v>
      </c>
      <c r="O489" s="27" t="s">
        <v>10</v>
      </c>
      <c r="P489" s="27">
        <v>20</v>
      </c>
      <c r="Q489" s="27" t="s">
        <v>11</v>
      </c>
      <c r="R489" s="27" t="s">
        <v>141</v>
      </c>
      <c r="S489" s="27"/>
      <c r="T489" s="27"/>
      <c r="U489" s="27"/>
      <c r="V489" s="27"/>
      <c r="W489" s="12" t="str">
        <f>_xlfn.IFNA(VLOOKUP(X489,Municipis!$A$2:$B$118,2,FALSE),"Pendent")</f>
        <v>Manlleu, Roda Ter, Gurb, Masies Roda, Masies Voltegrà, Torelló, S. V. Torelló, Oris, S.Q. Besora</v>
      </c>
      <c r="X489" s="12" t="str" cm="1">
        <f t="array" ref="X489">_xlfn.IFNA(_xlfn.IFS(R489&lt;&gt;0,R489,S489&lt;&gt;0,S489,U489&lt;&gt;0,U489,V489&lt;&gt;0,V489),"Pendent")</f>
        <v>ZPC TE-20 - Manlleu - Roda de Ter - CIP</v>
      </c>
      <c r="Y489" s="23" t="str" cm="1">
        <f t="array" ref="Y489">_xlfn.IFNA(_xlfn.IFS(R489&lt;&gt;0,R489,S489&lt;&gt;0,S489,U489&lt;&gt;0,U489,V489&lt;&gt;0,V489),"FALTAN DATOS DE ESCENARIO")</f>
        <v>ZPC TE-20 - Manlleu - Roda de Ter - CIP</v>
      </c>
      <c r="Z489" s="92" t="str">
        <f t="shared" si="41"/>
        <v>ZPC</v>
      </c>
      <c r="AA489" s="92" t="str">
        <f t="shared" si="42"/>
        <v>Taxa</v>
      </c>
    </row>
    <row r="490" spans="1:27" ht="15" customHeight="1" x14ac:dyDescent="0.3">
      <c r="A490" s="12">
        <v>237</v>
      </c>
      <c r="C490" s="17" t="s">
        <v>435</v>
      </c>
      <c r="D490" s="244" t="s">
        <v>1374</v>
      </c>
      <c r="E490" s="12" t="e" cm="1" vm="1">
        <f t="array" ref="E490">_xlfn.IFNA(_xlfn.IFS(X490&lt;&gt;"Pendent",SOCIETATS!$N$8),SOCIETATS!$N$9)</f>
        <v>#VALUE!</v>
      </c>
      <c r="F490" s="26" t="e" cm="1" vm="1">
        <f t="array" ref="F490">_xlfn.IFNA(_xlfn.IFS(G490&lt;&gt;G491,SOCIETATS!$N$8,J490&lt;&gt;J491,SOCIETATS!$N$8),SOCIETATS!$N$9)</f>
        <v>#VALUE!</v>
      </c>
      <c r="G490" s="23" t="str" cm="1">
        <f t="array" ref="G490">_xlfn.IFNA(_xlfn.IFS(R490&lt;&gt;0,R490,S490&lt;&gt;0,S490,U490&lt;&gt;0,U490,V490&lt;&gt;0,V490),"FALTAN DATOS DE ESCENARIO")</f>
        <v xml:space="preserve">ZLLSM-LL-12 - el Llobregat - Sallent </v>
      </c>
      <c r="H490" s="255" t="str">
        <f t="shared" si="40"/>
        <v>NO</v>
      </c>
      <c r="I490" s="255" t="s">
        <v>1545</v>
      </c>
      <c r="J490" s="94">
        <v>45115</v>
      </c>
      <c r="K490" s="219">
        <v>0.29166666666666669</v>
      </c>
      <c r="L490" s="94">
        <v>45115</v>
      </c>
      <c r="M490" s="219">
        <v>0.58333333333333304</v>
      </c>
      <c r="N490" s="27" t="s">
        <v>12</v>
      </c>
      <c r="O490" s="27" t="s">
        <v>8</v>
      </c>
      <c r="P490" s="27">
        <v>20</v>
      </c>
      <c r="Q490" s="27" t="s">
        <v>11</v>
      </c>
      <c r="R490" s="27"/>
      <c r="S490" s="27"/>
      <c r="T490" s="27"/>
      <c r="U490" s="27" t="s">
        <v>48</v>
      </c>
      <c r="V490" s="27"/>
      <c r="W490" s="12" t="str">
        <f>_xlfn.IFNA(VLOOKUP(X490,Municipis!$A$2:$B$118,2,FALSE),"Pendent")</f>
        <v>Sallent</v>
      </c>
      <c r="X490" s="12" t="str" cm="1">
        <f t="array" ref="X490">_xlfn.IFNA(_xlfn.IFS(R490&lt;&gt;0,R490,S490&lt;&gt;0,S490,U490&lt;&gt;0,U490,V490&lt;&gt;0,V490),"Pendent")</f>
        <v xml:space="preserve">ZLLSM-LL-12 - el Llobregat - Sallent </v>
      </c>
      <c r="Y490" s="23" t="str" cm="1">
        <f t="array" ref="Y490">_xlfn.IFNA(_xlfn.IFS(R490&lt;&gt;0,R490,S490&lt;&gt;0,S490,U490&lt;&gt;0,U490,V490&lt;&gt;0,V490),"FALTAN DATOS DE ESCENARIO")</f>
        <v xml:space="preserve">ZLLSM-LL-12 - el Llobregat - Sallent </v>
      </c>
      <c r="Z490" s="92" t="str">
        <f t="shared" si="41"/>
        <v>ZLLSM</v>
      </c>
      <c r="AA490" s="92" t="str">
        <f t="shared" si="42"/>
        <v>Exempt</v>
      </c>
    </row>
    <row r="491" spans="1:27" ht="15" customHeight="1" x14ac:dyDescent="0.3">
      <c r="A491" s="12">
        <v>259</v>
      </c>
      <c r="C491" s="17" t="s">
        <v>435</v>
      </c>
      <c r="D491" s="244" t="s">
        <v>1375</v>
      </c>
      <c r="E491" s="12" t="e" cm="1" vm="1">
        <f t="array" ref="E491">_xlfn.IFNA(_xlfn.IFS(X491&lt;&gt;"Pendent",SOCIETATS!$N$8),SOCIETATS!$N$9)</f>
        <v>#VALUE!</v>
      </c>
      <c r="F491" s="26" t="e" cm="1" vm="1">
        <f t="array" ref="F491">_xlfn.IFNA(_xlfn.IFS(G491&lt;&gt;G492,SOCIETATS!$N$8,J491&lt;&gt;J492,SOCIETATS!$N$8),SOCIETATS!$N$9)</f>
        <v>#VALUE!</v>
      </c>
      <c r="G491" s="23" t="str" cm="1">
        <f t="array" ref="G491">_xlfn.IFNA(_xlfn.IFS(R491&lt;&gt;0,R491,S491&lt;&gt;0,S491,U491&lt;&gt;0,U491,V491&lt;&gt;0,V491),"FALTAN DATOS DE ESCENARIO")</f>
        <v xml:space="preserve">ZPC LL-10 - Castellgalí - CIP </v>
      </c>
      <c r="H491" s="255" t="str">
        <f t="shared" si="40"/>
        <v>NO</v>
      </c>
      <c r="I491" s="255" t="s">
        <v>1545</v>
      </c>
      <c r="J491" s="94">
        <v>45122</v>
      </c>
      <c r="K491" s="219">
        <v>0.29166666666666669</v>
      </c>
      <c r="L491" s="94">
        <v>45122</v>
      </c>
      <c r="M491" s="219">
        <v>0.58333333333333304</v>
      </c>
      <c r="N491" s="27" t="s">
        <v>12</v>
      </c>
      <c r="O491" s="27" t="s">
        <v>8</v>
      </c>
      <c r="P491" s="27">
        <v>20</v>
      </c>
      <c r="Q491" s="27" t="s">
        <v>11</v>
      </c>
      <c r="R491" s="27" t="s">
        <v>86</v>
      </c>
      <c r="S491" s="27"/>
      <c r="T491" s="27"/>
      <c r="U491" s="27"/>
      <c r="V491" s="27"/>
      <c r="W491" s="12" t="str">
        <f>_xlfn.IFNA(VLOOKUP(X491,Municipis!$A$2:$B$118,2,FALSE),"Pendent")</f>
        <v>Castellgalí, Sant Vicenç de Castellet</v>
      </c>
      <c r="X491" s="12" t="str" cm="1">
        <f t="array" ref="X491">_xlfn.IFNA(_xlfn.IFS(R491&lt;&gt;0,R491,S491&lt;&gt;0,S491,U491&lt;&gt;0,U491,V491&lt;&gt;0,V491),"Pendent")</f>
        <v xml:space="preserve">ZPC LL-10 - Castellgalí - CIP </v>
      </c>
      <c r="Y491" s="23" t="str" cm="1">
        <f t="array" ref="Y491">_xlfn.IFNA(_xlfn.IFS(R491&lt;&gt;0,R491,S491&lt;&gt;0,S491,U491&lt;&gt;0,U491,V491&lt;&gt;0,V491),"FALTAN DATOS DE ESCENARIO")</f>
        <v xml:space="preserve">ZPC LL-10 - Castellgalí - CIP </v>
      </c>
      <c r="Z491" s="92" t="str">
        <f t="shared" si="41"/>
        <v>ZPC</v>
      </c>
      <c r="AA491" s="92" t="str">
        <f t="shared" si="42"/>
        <v>Taxa</v>
      </c>
    </row>
    <row r="492" spans="1:27" ht="15" customHeight="1" x14ac:dyDescent="0.3">
      <c r="A492" s="12">
        <v>381</v>
      </c>
      <c r="C492" s="17" t="s">
        <v>435</v>
      </c>
      <c r="D492" s="244" t="s">
        <v>1376</v>
      </c>
      <c r="E492" s="12" t="e" cm="1" vm="1">
        <f t="array" ref="E492">_xlfn.IFNA(_xlfn.IFS(X492&lt;&gt;"Pendent",SOCIETATS!$N$8),SOCIETATS!$N$9)</f>
        <v>#VALUE!</v>
      </c>
      <c r="F492" s="26" t="e" cm="1" vm="1">
        <f t="array" ref="F492">_xlfn.IFNA(_xlfn.IFS(G492&lt;&gt;G493,SOCIETATS!$N$8,J492&lt;&gt;J493,SOCIETATS!$N$8),SOCIETATS!$N$9)</f>
        <v>#VALUE!</v>
      </c>
      <c r="G492" s="23" t="str" cm="1">
        <f t="array" ref="G492">_xlfn.IFNA(_xlfn.IFS(R492&lt;&gt;0,R492,S492&lt;&gt;0,S492,U492&lt;&gt;0,U492,V492&lt;&gt;0,V492),"FALTAN DATOS DE ESCENARIO")</f>
        <v xml:space="preserve">ZLLSM-LL-12 - el Llobregat - Sallent </v>
      </c>
      <c r="H492" s="255" t="str">
        <f t="shared" si="40"/>
        <v>NO</v>
      </c>
      <c r="I492" s="255" t="s">
        <v>1545</v>
      </c>
      <c r="J492" s="94">
        <v>45185</v>
      </c>
      <c r="K492" s="219">
        <v>0.29166666666666669</v>
      </c>
      <c r="L492" s="94">
        <v>45185</v>
      </c>
      <c r="M492" s="219">
        <v>0.58333333333333304</v>
      </c>
      <c r="N492" s="27" t="s">
        <v>12</v>
      </c>
      <c r="O492" s="27" t="s">
        <v>8</v>
      </c>
      <c r="P492" s="27">
        <v>20</v>
      </c>
      <c r="Q492" s="27" t="s">
        <v>11</v>
      </c>
      <c r="R492" s="27"/>
      <c r="S492" s="27"/>
      <c r="T492" s="27"/>
      <c r="U492" s="27" t="s">
        <v>48</v>
      </c>
      <c r="V492" s="27"/>
      <c r="W492" s="12" t="str">
        <f>_xlfn.IFNA(VLOOKUP(X492,Municipis!$A$2:$B$118,2,FALSE),"Pendent")</f>
        <v>Sallent</v>
      </c>
      <c r="X492" s="12" t="str" cm="1">
        <f t="array" ref="X492">_xlfn.IFNA(_xlfn.IFS(R492&lt;&gt;0,R492,S492&lt;&gt;0,S492,U492&lt;&gt;0,U492,V492&lt;&gt;0,V492),"Pendent")</f>
        <v xml:space="preserve">ZLLSM-LL-12 - el Llobregat - Sallent </v>
      </c>
      <c r="Y492" s="23" t="str" cm="1">
        <f t="array" ref="Y492">_xlfn.IFNA(_xlfn.IFS(R492&lt;&gt;0,R492,S492&lt;&gt;0,S492,U492&lt;&gt;0,U492,V492&lt;&gt;0,V492),"FALTAN DATOS DE ESCENARIO")</f>
        <v xml:space="preserve">ZLLSM-LL-12 - el Llobregat - Sallent </v>
      </c>
      <c r="Z492" s="92" t="str">
        <f t="shared" si="41"/>
        <v>ZLLSM</v>
      </c>
      <c r="AA492" s="92" t="str">
        <f t="shared" si="42"/>
        <v>Exempt</v>
      </c>
    </row>
    <row r="493" spans="1:27" ht="15" customHeight="1" x14ac:dyDescent="0.3">
      <c r="A493" s="12">
        <v>408</v>
      </c>
      <c r="C493" s="17" t="s">
        <v>435</v>
      </c>
      <c r="D493" s="244" t="s">
        <v>1377</v>
      </c>
      <c r="E493" s="12" t="e" cm="1" vm="1">
        <f t="array" ref="E493">_xlfn.IFNA(_xlfn.IFS(X493&lt;&gt;"Pendent",SOCIETATS!$N$8),SOCIETATS!$N$9)</f>
        <v>#VALUE!</v>
      </c>
      <c r="F493" s="26" t="e" cm="1" vm="1">
        <f t="array" ref="F493">_xlfn.IFNA(_xlfn.IFS(G493&lt;&gt;G494,SOCIETATS!$N$8,J493&lt;&gt;J494,SOCIETATS!$N$8),SOCIETATS!$N$9)</f>
        <v>#VALUE!</v>
      </c>
      <c r="G493" s="23" t="str" cm="1">
        <f t="array" ref="G493">_xlfn.IFNA(_xlfn.IFS(R493&lt;&gt;0,R493,S493&lt;&gt;0,S493,U493&lt;&gt;0,U493,V493&lt;&gt;0,V493),"FALTAN DATOS DE ESCENARIO")</f>
        <v xml:space="preserve">ZPC LL-08 - Navarcles - CIP </v>
      </c>
      <c r="H493" s="255" t="str">
        <f t="shared" si="40"/>
        <v>NO</v>
      </c>
      <c r="I493" s="255" t="s">
        <v>1545</v>
      </c>
      <c r="J493" s="94">
        <v>45192</v>
      </c>
      <c r="K493" s="219">
        <v>0.29166666666666669</v>
      </c>
      <c r="L493" s="94">
        <v>45192</v>
      </c>
      <c r="M493" s="219">
        <v>0.58333333333333304</v>
      </c>
      <c r="N493" s="27" t="s">
        <v>12</v>
      </c>
      <c r="O493" s="27" t="s">
        <v>8</v>
      </c>
      <c r="P493" s="27">
        <v>20</v>
      </c>
      <c r="Q493" s="27" t="s">
        <v>11</v>
      </c>
      <c r="R493" s="27" t="s">
        <v>84</v>
      </c>
      <c r="S493" s="27"/>
      <c r="T493" s="27"/>
      <c r="U493" s="27"/>
      <c r="V493" s="27"/>
      <c r="W493" s="12" t="str">
        <f>_xlfn.IFNA(VLOOKUP(X493,Municipis!$A$2:$B$118,2,FALSE),"Pendent")</f>
        <v>El Pont de Vilomara i Rocafort</v>
      </c>
      <c r="X493" s="12" t="str" cm="1">
        <f t="array" ref="X493">_xlfn.IFNA(_xlfn.IFS(R493&lt;&gt;0,R493,S493&lt;&gt;0,S493,U493&lt;&gt;0,U493,V493&lt;&gt;0,V493),"Pendent")</f>
        <v xml:space="preserve">ZPC LL-08 - Navarcles - CIP </v>
      </c>
      <c r="Y493" s="23" t="str" cm="1">
        <f t="array" ref="Y493">_xlfn.IFNA(_xlfn.IFS(R493&lt;&gt;0,R493,S493&lt;&gt;0,S493,U493&lt;&gt;0,U493,V493&lt;&gt;0,V493),"FALTAN DATOS DE ESCENARIO")</f>
        <v xml:space="preserve">ZPC LL-08 - Navarcles - CIP </v>
      </c>
      <c r="Z493" s="92" t="str">
        <f t="shared" si="41"/>
        <v>ZPC</v>
      </c>
      <c r="AA493" s="92" t="str">
        <f t="shared" si="42"/>
        <v>Taxa</v>
      </c>
    </row>
    <row r="494" spans="1:27" ht="15" customHeight="1" x14ac:dyDescent="0.3">
      <c r="A494" s="12">
        <v>446</v>
      </c>
      <c r="C494" s="17" t="s">
        <v>435</v>
      </c>
      <c r="D494" s="244" t="s">
        <v>1378</v>
      </c>
      <c r="E494" s="12" t="e" cm="1" vm="1">
        <f t="array" ref="E494">_xlfn.IFNA(_xlfn.IFS(X494&lt;&gt;"Pendent",SOCIETATS!$N$8),SOCIETATS!$N$9)</f>
        <v>#VALUE!</v>
      </c>
      <c r="F494" s="26" t="e" cm="1" vm="1">
        <f t="array" ref="F494">_xlfn.IFNA(_xlfn.IFS(G494&lt;&gt;G495,SOCIETATS!$N$8,J494&lt;&gt;J495,SOCIETATS!$N$8),SOCIETATS!$N$9)</f>
        <v>#VALUE!</v>
      </c>
      <c r="G494" s="23" t="str" cm="1">
        <f t="array" ref="G494">_xlfn.IFNA(_xlfn.IFS(R494&lt;&gt;0,R494,S494&lt;&gt;0,S494,U494&lt;&gt;0,U494,V494&lt;&gt;0,V494),"FALTAN DATOS DE ESCENARIO")</f>
        <v xml:space="preserve">ZPC LL-10 - Castellgalí - CIP </v>
      </c>
      <c r="H494" s="255" t="str">
        <f t="shared" si="40"/>
        <v>NO</v>
      </c>
      <c r="I494" s="255" t="s">
        <v>1545</v>
      </c>
      <c r="J494" s="94">
        <v>45206</v>
      </c>
      <c r="K494" s="219">
        <v>0.29166666666666669</v>
      </c>
      <c r="L494" s="94">
        <v>45206</v>
      </c>
      <c r="M494" s="219">
        <v>0.58333333333333304</v>
      </c>
      <c r="N494" s="27" t="s">
        <v>12</v>
      </c>
      <c r="O494" s="27" t="s">
        <v>8</v>
      </c>
      <c r="P494" s="27">
        <v>20</v>
      </c>
      <c r="Q494" s="27" t="s">
        <v>11</v>
      </c>
      <c r="R494" s="27" t="s">
        <v>86</v>
      </c>
      <c r="S494" s="27"/>
      <c r="T494" s="27"/>
      <c r="U494" s="27"/>
      <c r="V494" s="27"/>
      <c r="W494" s="12" t="str">
        <f>_xlfn.IFNA(VLOOKUP(X494,Municipis!$A$2:$B$118,2,FALSE),"Pendent")</f>
        <v>Castellgalí, Sant Vicenç de Castellet</v>
      </c>
      <c r="X494" s="12" t="str" cm="1">
        <f t="array" ref="X494">_xlfn.IFNA(_xlfn.IFS(R494&lt;&gt;0,R494,S494&lt;&gt;0,S494,U494&lt;&gt;0,U494,V494&lt;&gt;0,V494),"Pendent")</f>
        <v xml:space="preserve">ZPC LL-10 - Castellgalí - CIP </v>
      </c>
      <c r="Y494" s="23" t="str" cm="1">
        <f t="array" ref="Y494">_xlfn.IFNA(_xlfn.IFS(R494&lt;&gt;0,R494,S494&lt;&gt;0,S494,U494&lt;&gt;0,U494,V494&lt;&gt;0,V494),"FALTAN DATOS DE ESCENARIO")</f>
        <v xml:space="preserve">ZPC LL-10 - Castellgalí - CIP </v>
      </c>
      <c r="Z494" s="92" t="str">
        <f t="shared" si="41"/>
        <v>ZPC</v>
      </c>
      <c r="AA494" s="92" t="str">
        <f t="shared" si="42"/>
        <v>Taxa</v>
      </c>
    </row>
    <row r="495" spans="1:27" ht="15" customHeight="1" x14ac:dyDescent="0.3">
      <c r="A495" s="12">
        <v>481</v>
      </c>
      <c r="C495" s="17" t="s">
        <v>435</v>
      </c>
      <c r="D495" s="16" t="s">
        <v>1379</v>
      </c>
      <c r="E495" s="12" t="e" cm="1" vm="1">
        <f t="array" ref="E495">_xlfn.IFNA(_xlfn.IFS(X495&lt;&gt;"Pendent",SOCIETATS!$N$8),SOCIETATS!$N$9)</f>
        <v>#VALUE!</v>
      </c>
      <c r="F495" s="26" t="e" cm="1" vm="1">
        <f t="array" ref="F495">_xlfn.IFNA(_xlfn.IFS(G495&lt;&gt;G497,SOCIETATS!$N$8,J495&lt;&gt;J497,SOCIETATS!$N$8),SOCIETATS!$N$9)</f>
        <v>#VALUE!</v>
      </c>
      <c r="G495" s="23" t="str" cm="1">
        <f t="array" ref="G495">_xlfn.IFNA(_xlfn.IFS(R495&lt;&gt;0,R495,S495&lt;&gt;0,S495,U495&lt;&gt;0,U495,V495&lt;&gt;0,V495),"FALTAN DATOS DE ESCENARIO")</f>
        <v xml:space="preserve">ZLLSM-LL-12 - el Llobregat - Sallent </v>
      </c>
      <c r="H495" s="255" t="str">
        <f t="shared" si="40"/>
        <v>NO</v>
      </c>
      <c r="I495" s="255" t="s">
        <v>1545</v>
      </c>
      <c r="J495" s="94">
        <v>45220</v>
      </c>
      <c r="K495" s="219">
        <v>0.29166666666666669</v>
      </c>
      <c r="L495" s="94">
        <v>45220</v>
      </c>
      <c r="M495" s="219">
        <v>0.58333333333333304</v>
      </c>
      <c r="N495" s="27" t="s">
        <v>12</v>
      </c>
      <c r="O495" s="27" t="s">
        <v>8</v>
      </c>
      <c r="P495" s="27">
        <v>20</v>
      </c>
      <c r="Q495" s="27" t="s">
        <v>11</v>
      </c>
      <c r="R495" s="27"/>
      <c r="S495" s="27"/>
      <c r="T495" s="27"/>
      <c r="U495" s="27" t="s">
        <v>48</v>
      </c>
      <c r="V495" s="27"/>
      <c r="W495" s="12" t="str">
        <f>_xlfn.IFNA(VLOOKUP(X495,Municipis!$A$2:$B$118,2,FALSE),"Pendent")</f>
        <v>Sallent</v>
      </c>
      <c r="X495" s="12" t="str" cm="1">
        <f t="array" ref="X495">_xlfn.IFNA(_xlfn.IFS(R495&lt;&gt;0,R495,S495&lt;&gt;0,S495,U495&lt;&gt;0,U495,V495&lt;&gt;0,V495),"Pendent")</f>
        <v xml:space="preserve">ZLLSM-LL-12 - el Llobregat - Sallent </v>
      </c>
      <c r="Y495" s="23" t="str" cm="1">
        <f t="array" ref="Y495">_xlfn.IFNA(_xlfn.IFS(R495&lt;&gt;0,R495,S495&lt;&gt;0,S495,U495&lt;&gt;0,U495,V495&lt;&gt;0,V495),"FALTAN DATOS DE ESCENARIO")</f>
        <v xml:space="preserve">ZLLSM-LL-12 - el Llobregat - Sallent </v>
      </c>
      <c r="Z495" s="92"/>
      <c r="AA495" s="92"/>
    </row>
    <row r="496" spans="1:27" ht="15" customHeight="1" x14ac:dyDescent="0.3">
      <c r="A496" s="12">
        <v>60</v>
      </c>
      <c r="C496" s="17" t="s">
        <v>515</v>
      </c>
      <c r="D496" s="16" t="s">
        <v>1342</v>
      </c>
      <c r="E496" s="12" t="e" cm="1" vm="1">
        <f t="array" ref="E496">_xlfn.IFNA(_xlfn.IFS(X496&lt;&gt;"Pendent",SOCIETATS!$N$8),SOCIETATS!$N$9)</f>
        <v>#VALUE!</v>
      </c>
      <c r="F496" s="26" t="e" cm="1" vm="1">
        <f t="array" ref="F496">_xlfn.IFNA(_xlfn.IFS(G496&lt;&gt;G497,SOCIETATS!$N$8,J496&lt;&gt;J497,SOCIETATS!$N$8),SOCIETATS!$N$9)</f>
        <v>#VALUE!</v>
      </c>
      <c r="G496" s="23" t="str" cm="1">
        <f t="array" ref="G496">_xlfn.IFNA(_xlfn.IFS(R496&lt;&gt;0,R496,S496&lt;&gt;0,S496,U496&lt;&gt;0,U496,V496&lt;&gt;0,V496),"FALTAN DATOS DE ESCENARIO")</f>
        <v>ZPC TE-20 - Manlleu - Roda de Ter - CIP, ZPC TE-21 - Torelló - CIP</v>
      </c>
      <c r="H496" s="255" t="str">
        <f t="shared" ref="H496:H509" si="43">IF(L496&gt;J496,"SI","NO")</f>
        <v>NO</v>
      </c>
      <c r="I496" s="255" t="s">
        <v>1545</v>
      </c>
      <c r="J496" s="94">
        <v>45045</v>
      </c>
      <c r="K496" s="219">
        <v>0.625</v>
      </c>
      <c r="L496" s="94">
        <v>45045</v>
      </c>
      <c r="M496" s="219">
        <v>0.79166666666666696</v>
      </c>
      <c r="N496" s="27" t="s">
        <v>12</v>
      </c>
      <c r="O496" s="27" t="s">
        <v>8</v>
      </c>
      <c r="P496" s="27">
        <v>25</v>
      </c>
      <c r="Q496" s="27" t="s">
        <v>11</v>
      </c>
      <c r="R496" s="27" t="s">
        <v>142</v>
      </c>
      <c r="W496" s="12" t="str">
        <f>_xlfn.IFNA(VLOOKUP(X496,Municipis!$A$2:$B$118,2,FALSE),"Pendent")</f>
        <v>Masies Voltegrà, Torelló, S. Vicenç Torelló, Oris, S. Quirze Besora</v>
      </c>
      <c r="X496" s="12" t="str" cm="1">
        <f t="array" ref="X496">_xlfn.IFNA(_xlfn.IFS(R496&lt;&gt;0,R496,S496&lt;&gt;0,S496,U496&lt;&gt;0,U496,V496&lt;&gt;0,V496),"Pendent")</f>
        <v>ZPC TE-20 - Manlleu - Roda de Ter - CIP, ZPC TE-21 - Torelló - CIP</v>
      </c>
      <c r="Y496" s="23" t="str" cm="1">
        <f t="array" ref="Y496">_xlfn.IFNA(_xlfn.IFS(R496&lt;&gt;0,R496,S496&lt;&gt;0,S496,U496&lt;&gt;0,U496,V496&lt;&gt;0,V496),"FALTAN DATOS DE ESCENARIO")</f>
        <v>ZPC TE-20 - Manlleu - Roda de Ter - CIP, ZPC TE-21 - Torelló - CIP</v>
      </c>
      <c r="Z496" s="92" t="str">
        <f t="shared" ref="Z496:Z509" si="44">IF(IFERROR(FIND("ZPC",X496)&gt;=1,0),"ZPC","ZLLSM")</f>
        <v>ZPC</v>
      </c>
      <c r="AA496" s="92" t="str">
        <f t="shared" ref="AA496:AA509" si="45">+IF(OR(U496="Festa Major",U496="Menors d'edat",U496="Federació",Z496="ZLLSM"),"Exempt","Taxa")</f>
        <v>Taxa</v>
      </c>
    </row>
    <row r="497" spans="1:27" ht="15" customHeight="1" x14ac:dyDescent="0.3">
      <c r="A497" s="12">
        <v>116</v>
      </c>
      <c r="C497" s="17" t="s">
        <v>515</v>
      </c>
      <c r="D497" s="16" t="s">
        <v>1343</v>
      </c>
      <c r="E497" s="12" t="e" cm="1" vm="1">
        <f t="array" ref="E497">_xlfn.IFNA(_xlfn.IFS(X497&lt;&gt;"Pendent",SOCIETATS!$N$8),SOCIETATS!$N$9)</f>
        <v>#VALUE!</v>
      </c>
      <c r="F497" s="26" t="e" cm="1" vm="1">
        <f t="array" ref="F497">_xlfn.IFNA(_xlfn.IFS(G497&lt;&gt;G498,SOCIETATS!$N$8,J497&lt;&gt;J498,SOCIETATS!$N$8),SOCIETATS!$N$9)</f>
        <v>#VALUE!</v>
      </c>
      <c r="G497" s="23" t="str" cm="1">
        <f t="array" ref="G497">_xlfn.IFNA(_xlfn.IFS(R497&lt;&gt;0,R497,S497&lt;&gt;0,S497,U497&lt;&gt;0,U497,V497&lt;&gt;0,V497),"FALTAN DATOS DE ESCENARIO")</f>
        <v>ZPC TE-20 - Manlleu - Roda de Ter - CIP, ZPC TE-21 - Torelló - CIP</v>
      </c>
      <c r="H497" s="255" t="str">
        <f t="shared" si="43"/>
        <v>NO</v>
      </c>
      <c r="I497" s="255" t="s">
        <v>1545</v>
      </c>
      <c r="J497" s="94">
        <v>45066</v>
      </c>
      <c r="K497" s="219">
        <v>0.625</v>
      </c>
      <c r="L497" s="94">
        <v>45066</v>
      </c>
      <c r="M497" s="219">
        <v>0.79166666666666696</v>
      </c>
      <c r="N497" s="27" t="s">
        <v>12</v>
      </c>
      <c r="O497" s="27" t="s">
        <v>8</v>
      </c>
      <c r="P497" s="27">
        <v>25</v>
      </c>
      <c r="Q497" s="27" t="s">
        <v>11</v>
      </c>
      <c r="R497" s="27" t="s">
        <v>142</v>
      </c>
      <c r="W497" s="12" t="str">
        <f>_xlfn.IFNA(VLOOKUP(X497,Municipis!$A$2:$B$118,2,FALSE),"Pendent")</f>
        <v>Masies Voltegrà, Torelló, S. Vicenç Torelló, Oris, S. Quirze Besora</v>
      </c>
      <c r="X497" s="12" t="str" cm="1">
        <f t="array" ref="X497">_xlfn.IFNA(_xlfn.IFS(R497&lt;&gt;0,R497,S497&lt;&gt;0,S497,U497&lt;&gt;0,U497,V497&lt;&gt;0,V497),"Pendent")</f>
        <v>ZPC TE-20 - Manlleu - Roda de Ter - CIP, ZPC TE-21 - Torelló - CIP</v>
      </c>
      <c r="Y497" s="23" t="str" cm="1">
        <f t="array" ref="Y497">_xlfn.IFNA(_xlfn.IFS(R497&lt;&gt;0,R497,S497&lt;&gt;0,S497,U497&lt;&gt;0,U497,V497&lt;&gt;0,V497),"FALTAN DATOS DE ESCENARIO")</f>
        <v>ZPC TE-20 - Manlleu - Roda de Ter - CIP, ZPC TE-21 - Torelló - CIP</v>
      </c>
      <c r="Z497" s="92" t="str">
        <f t="shared" si="44"/>
        <v>ZPC</v>
      </c>
      <c r="AA497" s="92" t="str">
        <f t="shared" si="45"/>
        <v>Taxa</v>
      </c>
    </row>
    <row r="498" spans="1:27" ht="14.25" customHeight="1" x14ac:dyDescent="0.3">
      <c r="A498" s="12">
        <v>152</v>
      </c>
      <c r="C498" s="17" t="s">
        <v>515</v>
      </c>
      <c r="D498" s="16" t="s">
        <v>1344</v>
      </c>
      <c r="E498" s="12" t="e" cm="1" vm="1">
        <f t="array" ref="E498">_xlfn.IFNA(_xlfn.IFS(X498&lt;&gt;"Pendent",SOCIETATS!$N$8),SOCIETATS!$N$9)</f>
        <v>#VALUE!</v>
      </c>
      <c r="F498" s="26" t="e" cm="1" vm="1">
        <f t="array" ref="F498">_xlfn.IFNA(_xlfn.IFS(G498&lt;&gt;G499,SOCIETATS!$N$8,J498&lt;&gt;J499,SOCIETATS!$N$8),SOCIETATS!$N$9)</f>
        <v>#VALUE!</v>
      </c>
      <c r="G498" s="23" t="str" cm="1">
        <f t="array" ref="G498">_xlfn.IFNA(_xlfn.IFS(R498&lt;&gt;0,R498,S498&lt;&gt;0,S498,U498&lt;&gt;0,U498,V498&lt;&gt;0,V498),"FALTAN DATOS DE ESCENARIO")</f>
        <v>ZPC TE-20 - Manlleu - Roda de Ter - CIP, ZPC TE-21 - Torelló - CIP</v>
      </c>
      <c r="H498" s="255" t="str">
        <f t="shared" si="43"/>
        <v>NO</v>
      </c>
      <c r="I498" s="255" t="s">
        <v>1545</v>
      </c>
      <c r="J498" s="94">
        <v>45080</v>
      </c>
      <c r="K498" s="219">
        <v>0.625</v>
      </c>
      <c r="L498" s="94">
        <v>45080</v>
      </c>
      <c r="M498" s="219">
        <v>0.79166666666666696</v>
      </c>
      <c r="N498" s="27" t="s">
        <v>12</v>
      </c>
      <c r="O498" s="27" t="s">
        <v>8</v>
      </c>
      <c r="P498" s="27">
        <v>25</v>
      </c>
      <c r="Q498" s="27" t="s">
        <v>11</v>
      </c>
      <c r="R498" s="27" t="s">
        <v>142</v>
      </c>
      <c r="W498" s="12" t="str">
        <f>_xlfn.IFNA(VLOOKUP(X498,Municipis!$A$2:$B$118,2,FALSE),"Pendent")</f>
        <v>Masies Voltegrà, Torelló, S. Vicenç Torelló, Oris, S. Quirze Besora</v>
      </c>
      <c r="X498" s="12" t="str" cm="1">
        <f t="array" ref="X498">_xlfn.IFNA(_xlfn.IFS(R498&lt;&gt;0,R498,S498&lt;&gt;0,S498,U498&lt;&gt;0,U498,V498&lt;&gt;0,V498),"Pendent")</f>
        <v>ZPC TE-20 - Manlleu - Roda de Ter - CIP, ZPC TE-21 - Torelló - CIP</v>
      </c>
      <c r="Y498" s="23" t="str" cm="1">
        <f t="array" ref="Y498">_xlfn.IFNA(_xlfn.IFS(R498&lt;&gt;0,R498,S498&lt;&gt;0,S498,U498&lt;&gt;0,U498,V498&lt;&gt;0,V498),"FALTAN DATOS DE ESCENARIO")</f>
        <v>ZPC TE-20 - Manlleu - Roda de Ter - CIP, ZPC TE-21 - Torelló - CIP</v>
      </c>
      <c r="Z498" s="92" t="str">
        <f t="shared" si="44"/>
        <v>ZPC</v>
      </c>
      <c r="AA498" s="92" t="str">
        <f t="shared" si="45"/>
        <v>Taxa</v>
      </c>
    </row>
    <row r="499" spans="1:27" ht="15" customHeight="1" x14ac:dyDescent="0.3">
      <c r="A499" s="12">
        <v>190</v>
      </c>
      <c r="C499" s="17" t="s">
        <v>515</v>
      </c>
      <c r="D499" s="16" t="s">
        <v>1345</v>
      </c>
      <c r="E499" s="12" t="e" cm="1" vm="1">
        <f t="array" ref="E499">_xlfn.IFNA(_xlfn.IFS(X499&lt;&gt;"Pendent",SOCIETATS!$N$8),SOCIETATS!$N$9)</f>
        <v>#VALUE!</v>
      </c>
      <c r="F499" s="26" t="e" cm="1" vm="1">
        <f t="array" ref="F499">_xlfn.IFNA(_xlfn.IFS(G499&lt;&gt;G500,SOCIETATS!$N$8,J499&lt;&gt;J500,SOCIETATS!$N$8),SOCIETATS!$N$9)</f>
        <v>#VALUE!</v>
      </c>
      <c r="G499" s="23" t="str" cm="1">
        <f t="array" ref="G499">_xlfn.IFNA(_xlfn.IFS(R499&lt;&gt;0,R499,S499&lt;&gt;0,S499,U499&lt;&gt;0,U499,V499&lt;&gt;0,V499),"FALTAN DATOS DE ESCENARIO")</f>
        <v>ZPC TE-20 - Manlleu - Roda de Ter - CIP, ZPC TE-21 - Torelló - CIP</v>
      </c>
      <c r="H499" s="255" t="str">
        <f t="shared" si="43"/>
        <v>NO</v>
      </c>
      <c r="I499" s="255" t="s">
        <v>1545</v>
      </c>
      <c r="J499" s="94">
        <v>45094</v>
      </c>
      <c r="K499" s="219">
        <v>0.625</v>
      </c>
      <c r="L499" s="94">
        <v>45094</v>
      </c>
      <c r="M499" s="219">
        <v>0.79166666666666696</v>
      </c>
      <c r="N499" s="27" t="s">
        <v>12</v>
      </c>
      <c r="O499" s="27" t="s">
        <v>8</v>
      </c>
      <c r="P499" s="27">
        <v>25</v>
      </c>
      <c r="Q499" s="27" t="s">
        <v>11</v>
      </c>
      <c r="R499" s="27" t="s">
        <v>142</v>
      </c>
      <c r="W499" s="12" t="str">
        <f>_xlfn.IFNA(VLOOKUP(X499,Municipis!$A$2:$B$118,2,FALSE),"Pendent")</f>
        <v>Masies Voltegrà, Torelló, S. Vicenç Torelló, Oris, S. Quirze Besora</v>
      </c>
      <c r="X499" s="12" t="str" cm="1">
        <f t="array" ref="X499">_xlfn.IFNA(_xlfn.IFS(R499&lt;&gt;0,R499,S499&lt;&gt;0,S499,U499&lt;&gt;0,U499,V499&lt;&gt;0,V499),"Pendent")</f>
        <v>ZPC TE-20 - Manlleu - Roda de Ter - CIP, ZPC TE-21 - Torelló - CIP</v>
      </c>
      <c r="Y499" s="23" t="str" cm="1">
        <f t="array" ref="Y499">_xlfn.IFNA(_xlfn.IFS(R499&lt;&gt;0,R499,S499&lt;&gt;0,S499,U499&lt;&gt;0,U499,V499&lt;&gt;0,V499),"FALTAN DATOS DE ESCENARIO")</f>
        <v>ZPC TE-20 - Manlleu - Roda de Ter - CIP, ZPC TE-21 - Torelló - CIP</v>
      </c>
      <c r="Z499" s="92" t="str">
        <f t="shared" si="44"/>
        <v>ZPC</v>
      </c>
      <c r="AA499" s="92" t="str">
        <f t="shared" si="45"/>
        <v>Taxa</v>
      </c>
    </row>
    <row r="500" spans="1:27" ht="15" customHeight="1" x14ac:dyDescent="0.3">
      <c r="A500" s="12">
        <v>265</v>
      </c>
      <c r="C500" s="17" t="s">
        <v>515</v>
      </c>
      <c r="D500" s="16" t="s">
        <v>1346</v>
      </c>
      <c r="E500" s="12" t="e" cm="1" vm="1">
        <f t="array" ref="E500">_xlfn.IFNA(_xlfn.IFS(X500&lt;&gt;"Pendent",SOCIETATS!$N$8),SOCIETATS!$N$9)</f>
        <v>#VALUE!</v>
      </c>
      <c r="F500" s="26" t="e" cm="1" vm="1">
        <f t="array" ref="F500">_xlfn.IFNA(_xlfn.IFS(G500&lt;&gt;G501,SOCIETATS!$N$8,J500&lt;&gt;J501,SOCIETATS!$N$8),SOCIETATS!$N$9)</f>
        <v>#VALUE!</v>
      </c>
      <c r="G500" s="23" t="str" cm="1">
        <f t="array" ref="G500">_xlfn.IFNA(_xlfn.IFS(R500&lt;&gt;0,R500,S500&lt;&gt;0,S500,U500&lt;&gt;0,U500,V500&lt;&gt;0,V500),"FALTAN DATOS DE ESCENARIO")</f>
        <v>ZPC TE-20 - Manlleu - Roda de Ter - CIP, ZPC TE-21 - Torelló - CIP</v>
      </c>
      <c r="H500" s="255" t="str">
        <f t="shared" si="43"/>
        <v>NO</v>
      </c>
      <c r="I500" s="255" t="s">
        <v>1545</v>
      </c>
      <c r="J500" s="94">
        <v>45122</v>
      </c>
      <c r="K500" s="219">
        <v>0.625</v>
      </c>
      <c r="L500" s="94">
        <v>45122</v>
      </c>
      <c r="M500" s="219">
        <v>0.79166666666666696</v>
      </c>
      <c r="N500" s="27" t="s">
        <v>12</v>
      </c>
      <c r="O500" s="27" t="s">
        <v>8</v>
      </c>
      <c r="P500" s="27">
        <v>25</v>
      </c>
      <c r="Q500" s="27" t="s">
        <v>11</v>
      </c>
      <c r="R500" s="27" t="s">
        <v>142</v>
      </c>
      <c r="W500" s="12" t="str">
        <f>_xlfn.IFNA(VLOOKUP(X500,Municipis!$A$2:$B$118,2,FALSE),"Pendent")</f>
        <v>Masies Voltegrà, Torelló, S. Vicenç Torelló, Oris, S. Quirze Besora</v>
      </c>
      <c r="X500" s="12" t="str" cm="1">
        <f t="array" ref="X500">_xlfn.IFNA(_xlfn.IFS(R500&lt;&gt;0,R500,S500&lt;&gt;0,S500,U500&lt;&gt;0,U500,V500&lt;&gt;0,V500),"Pendent")</f>
        <v>ZPC TE-20 - Manlleu - Roda de Ter - CIP, ZPC TE-21 - Torelló - CIP</v>
      </c>
      <c r="Y500" s="23" t="str" cm="1">
        <f t="array" ref="Y500">_xlfn.IFNA(_xlfn.IFS(R500&lt;&gt;0,R500,S500&lt;&gt;0,S500,U500&lt;&gt;0,U500,V500&lt;&gt;0,V500),"FALTAN DATOS DE ESCENARIO")</f>
        <v>ZPC TE-20 - Manlleu - Roda de Ter - CIP, ZPC TE-21 - Torelló - CIP</v>
      </c>
      <c r="Z500" s="92" t="str">
        <f t="shared" si="44"/>
        <v>ZPC</v>
      </c>
      <c r="AA500" s="92" t="str">
        <f t="shared" si="45"/>
        <v>Taxa</v>
      </c>
    </row>
    <row r="501" spans="1:27" ht="15" customHeight="1" x14ac:dyDescent="0.3">
      <c r="A501" s="12">
        <v>336</v>
      </c>
      <c r="C501" s="17" t="s">
        <v>515</v>
      </c>
      <c r="D501" s="16" t="s">
        <v>1347</v>
      </c>
      <c r="E501" s="12" t="e" cm="1" vm="1">
        <f t="array" ref="E501">_xlfn.IFNA(_xlfn.IFS(X501&lt;&gt;"Pendent",SOCIETATS!$N$8),SOCIETATS!$N$9)</f>
        <v>#VALUE!</v>
      </c>
      <c r="F501" s="26" t="e" cm="1" vm="1">
        <f t="array" ref="F501">_xlfn.IFNA(_xlfn.IFS(G501&lt;&gt;G502,SOCIETATS!$N$8,J501&lt;&gt;J502,SOCIETATS!$N$8),SOCIETATS!$N$9)</f>
        <v>#VALUE!</v>
      </c>
      <c r="G501" s="23" t="str" cm="1">
        <f t="array" ref="G501">_xlfn.IFNA(_xlfn.IFS(R501&lt;&gt;0,R501,S501&lt;&gt;0,S501,U501&lt;&gt;0,U501,V501&lt;&gt;0,V501),"FALTAN DATOS DE ESCENARIO")</f>
        <v>ZPC TE-20 - Manlleu - Roda de Ter - CIP, ZPC TE-21 - Torelló - CIP</v>
      </c>
      <c r="H501" s="255" t="str">
        <f t="shared" si="43"/>
        <v>NO</v>
      </c>
      <c r="I501" s="255" t="s">
        <v>1545</v>
      </c>
      <c r="J501" s="94">
        <v>45164</v>
      </c>
      <c r="K501" s="219">
        <v>0.625</v>
      </c>
      <c r="L501" s="94">
        <v>45164</v>
      </c>
      <c r="M501" s="219">
        <v>0.79166666666666696</v>
      </c>
      <c r="N501" s="27" t="s">
        <v>12</v>
      </c>
      <c r="O501" s="27" t="s">
        <v>8</v>
      </c>
      <c r="P501" s="27">
        <v>25</v>
      </c>
      <c r="Q501" s="27" t="s">
        <v>11</v>
      </c>
      <c r="R501" s="27" t="s">
        <v>142</v>
      </c>
      <c r="W501" s="12" t="str">
        <f>_xlfn.IFNA(VLOOKUP(X501,Municipis!$A$2:$B$118,2,FALSE),"Pendent")</f>
        <v>Masies Voltegrà, Torelló, S. Vicenç Torelló, Oris, S. Quirze Besora</v>
      </c>
      <c r="X501" s="12" t="str" cm="1">
        <f t="array" ref="X501">_xlfn.IFNA(_xlfn.IFS(R501&lt;&gt;0,R501,S501&lt;&gt;0,S501,U501&lt;&gt;0,U501,V501&lt;&gt;0,V501),"Pendent")</f>
        <v>ZPC TE-20 - Manlleu - Roda de Ter - CIP, ZPC TE-21 - Torelló - CIP</v>
      </c>
      <c r="Y501" s="23" t="str" cm="1">
        <f t="array" ref="Y501">_xlfn.IFNA(_xlfn.IFS(R501&lt;&gt;0,R501,S501&lt;&gt;0,S501,U501&lt;&gt;0,U501,V501&lt;&gt;0,V501),"FALTAN DATOS DE ESCENARIO")</f>
        <v>ZPC TE-20 - Manlleu - Roda de Ter - CIP, ZPC TE-21 - Torelló - CIP</v>
      </c>
      <c r="Z501" s="92" t="str">
        <f t="shared" si="44"/>
        <v>ZPC</v>
      </c>
      <c r="AA501" s="92" t="str">
        <f t="shared" si="45"/>
        <v>Taxa</v>
      </c>
    </row>
    <row r="502" spans="1:27" ht="15" customHeight="1" x14ac:dyDescent="0.3">
      <c r="A502" s="12">
        <v>367</v>
      </c>
      <c r="C502" s="17" t="s">
        <v>515</v>
      </c>
      <c r="D502" s="16" t="s">
        <v>1348</v>
      </c>
      <c r="E502" s="12" t="e" cm="1" vm="1">
        <f t="array" ref="E502">_xlfn.IFNA(_xlfn.IFS(X502&lt;&gt;"Pendent",SOCIETATS!$N$8),SOCIETATS!$N$9)</f>
        <v>#VALUE!</v>
      </c>
      <c r="F502" s="26" t="e" cm="1" vm="1">
        <f t="array" ref="F502">_xlfn.IFNA(_xlfn.IFS(G502&lt;&gt;G503,SOCIETATS!$N$8,J502&lt;&gt;J503,SOCIETATS!$N$8),SOCIETATS!$N$9)</f>
        <v>#VALUE!</v>
      </c>
      <c r="G502" s="23" t="str" cm="1">
        <f t="array" ref="G502">_xlfn.IFNA(_xlfn.IFS(R502&lt;&gt;0,R502,S502&lt;&gt;0,S502,U502&lt;&gt;0,U502,V502&lt;&gt;0,V502),"FALTAN DATOS DE ESCENARIO")</f>
        <v>ZPC TE-20 - Manlleu - Roda de Ter - CIP, ZPC TE-21 - Torelló - CIP</v>
      </c>
      <c r="H502" s="255" t="str">
        <f t="shared" si="43"/>
        <v>NO</v>
      </c>
      <c r="I502" s="255" t="s">
        <v>1545</v>
      </c>
      <c r="J502" s="94">
        <v>45178</v>
      </c>
      <c r="K502" s="219">
        <v>0.625</v>
      </c>
      <c r="L502" s="94">
        <v>45178</v>
      </c>
      <c r="M502" s="219">
        <v>0.79166666666666696</v>
      </c>
      <c r="N502" s="27" t="s">
        <v>12</v>
      </c>
      <c r="O502" s="27" t="s">
        <v>8</v>
      </c>
      <c r="P502" s="27">
        <v>25</v>
      </c>
      <c r="Q502" s="27" t="s">
        <v>11</v>
      </c>
      <c r="R502" s="27" t="s">
        <v>142</v>
      </c>
      <c r="W502" s="12" t="str">
        <f>_xlfn.IFNA(VLOOKUP(X502,Municipis!$A$2:$B$118,2,FALSE),"Pendent")</f>
        <v>Masies Voltegrà, Torelló, S. Vicenç Torelló, Oris, S. Quirze Besora</v>
      </c>
      <c r="X502" s="12" t="str" cm="1">
        <f t="array" ref="X502">_xlfn.IFNA(_xlfn.IFS(R502&lt;&gt;0,R502,S502&lt;&gt;0,S502,U502&lt;&gt;0,U502,V502&lt;&gt;0,V502),"Pendent")</f>
        <v>ZPC TE-20 - Manlleu - Roda de Ter - CIP, ZPC TE-21 - Torelló - CIP</v>
      </c>
      <c r="Y502" s="23" t="str" cm="1">
        <f t="array" ref="Y502">_xlfn.IFNA(_xlfn.IFS(R502&lt;&gt;0,R502,S502&lt;&gt;0,S502,U502&lt;&gt;0,U502,V502&lt;&gt;0,V502),"FALTAN DATOS DE ESCENARIO")</f>
        <v>ZPC TE-20 - Manlleu - Roda de Ter - CIP, ZPC TE-21 - Torelló - CIP</v>
      </c>
      <c r="Z502" s="92" t="str">
        <f t="shared" si="44"/>
        <v>ZPC</v>
      </c>
      <c r="AA502" s="92" t="str">
        <f t="shared" si="45"/>
        <v>Taxa</v>
      </c>
    </row>
    <row r="503" spans="1:27" ht="15" customHeight="1" x14ac:dyDescent="0.3">
      <c r="A503" s="12">
        <v>487</v>
      </c>
      <c r="C503" s="17" t="s">
        <v>515</v>
      </c>
      <c r="D503" s="16" t="s">
        <v>1349</v>
      </c>
      <c r="E503" s="12" t="e" cm="1" vm="1">
        <f t="array" ref="E503">_xlfn.IFNA(_xlfn.IFS(X503&lt;&gt;"Pendent",SOCIETATS!$N$8),SOCIETATS!$N$9)</f>
        <v>#VALUE!</v>
      </c>
      <c r="F503" s="26" t="e" cm="1" vm="1">
        <f t="array" ref="F503">_xlfn.IFNA(_xlfn.IFS(G503&lt;&gt;G504,SOCIETATS!$N$8,J503&lt;&gt;J504,SOCIETATS!$N$8),SOCIETATS!$N$9)</f>
        <v>#VALUE!</v>
      </c>
      <c r="G503" s="23" t="str" cm="1">
        <f t="array" ref="G503">_xlfn.IFNA(_xlfn.IFS(R503&lt;&gt;0,R503,S503&lt;&gt;0,S503,U503&lt;&gt;0,U503,V503&lt;&gt;0,V503),"FALTAN DATOS DE ESCENARIO")</f>
        <v>ZPC TE-20 - Manlleu - Roda de Ter - CIP, ZPC TE-21 - Torelló - CIP</v>
      </c>
      <c r="H503" s="255" t="str">
        <f t="shared" si="43"/>
        <v>NO</v>
      </c>
      <c r="I503" s="255" t="s">
        <v>1545</v>
      </c>
      <c r="J503" s="94">
        <v>45220</v>
      </c>
      <c r="K503" s="219">
        <v>0.625</v>
      </c>
      <c r="L503" s="94">
        <v>45220</v>
      </c>
      <c r="M503" s="219">
        <v>0.79166666666666696</v>
      </c>
      <c r="N503" s="27" t="s">
        <v>12</v>
      </c>
      <c r="O503" s="27" t="s">
        <v>8</v>
      </c>
      <c r="P503" s="27">
        <v>25</v>
      </c>
      <c r="Q503" s="27" t="s">
        <v>11</v>
      </c>
      <c r="R503" s="27" t="s">
        <v>142</v>
      </c>
      <c r="W503" s="12" t="str">
        <f>_xlfn.IFNA(VLOOKUP(X503,Municipis!$A$2:$B$118,2,FALSE),"Pendent")</f>
        <v>Masies Voltegrà, Torelló, S. Vicenç Torelló, Oris, S. Quirze Besora</v>
      </c>
      <c r="X503" s="12" t="str" cm="1">
        <f t="array" ref="X503">_xlfn.IFNA(_xlfn.IFS(R503&lt;&gt;0,R503,S503&lt;&gt;0,S503,U503&lt;&gt;0,U503,V503&lt;&gt;0,V503),"Pendent")</f>
        <v>ZPC TE-20 - Manlleu - Roda de Ter - CIP, ZPC TE-21 - Torelló - CIP</v>
      </c>
      <c r="Y503" s="23" t="str" cm="1">
        <f t="array" ref="Y503">_xlfn.IFNA(_xlfn.IFS(R503&lt;&gt;0,R503,S503&lt;&gt;0,S503,U503&lt;&gt;0,U503,V503&lt;&gt;0,V503),"FALTAN DATOS DE ESCENARIO")</f>
        <v>ZPC TE-20 - Manlleu - Roda de Ter - CIP, ZPC TE-21 - Torelló - CIP</v>
      </c>
      <c r="Z503" s="92" t="str">
        <f t="shared" si="44"/>
        <v>ZPC</v>
      </c>
      <c r="AA503" s="92" t="str">
        <f t="shared" si="45"/>
        <v>Taxa</v>
      </c>
    </row>
    <row r="504" spans="1:27" ht="15" customHeight="1" x14ac:dyDescent="0.3">
      <c r="A504" s="12">
        <v>23</v>
      </c>
      <c r="C504" s="28" t="s">
        <v>469</v>
      </c>
      <c r="D504" s="16" t="s">
        <v>1229</v>
      </c>
      <c r="E504" s="12" t="e" cm="1" vm="1">
        <f t="array" ref="E504">_xlfn.IFNA(_xlfn.IFS(W504&lt;&gt;"Pendent",SOCIETATS!$N$8,X504&lt;&gt;"Pendent",SOCIETATS!$N$8),SOCIETATS!$N$9)</f>
        <v>#VALUE!</v>
      </c>
      <c r="F504" s="26" t="e" cm="1" vm="1">
        <f t="array" ref="F504">_xlfn.IFNA(_xlfn.IFS(G504&lt;&gt;G505,SOCIETATS!$N$8,J504&lt;&gt;J505,SOCIETATS!$N$8),SOCIETATS!$N$9)</f>
        <v>#VALUE!</v>
      </c>
      <c r="G504" s="23" t="str" cm="1">
        <f t="array" ref="G504">_xlfn.IFNA(_xlfn.IFS(R504&lt;&gt;0,R504,S504&lt;&gt;0,S504,U504&lt;&gt;0,U504,V504&lt;&gt;0,V504),"FALTAN DATOS DE ESCENARIO")</f>
        <v>Escenari de Foix</v>
      </c>
      <c r="H504" s="255" t="str">
        <f t="shared" si="43"/>
        <v>NO</v>
      </c>
      <c r="I504" s="255" t="s">
        <v>1545</v>
      </c>
      <c r="J504" s="96">
        <v>45031</v>
      </c>
      <c r="K504" s="110">
        <v>0.33333333333333298</v>
      </c>
      <c r="L504" s="96">
        <v>45031</v>
      </c>
      <c r="M504" s="110">
        <v>0.58333333333333304</v>
      </c>
      <c r="N504" s="27" t="s">
        <v>12</v>
      </c>
      <c r="O504" s="27" t="s">
        <v>8</v>
      </c>
      <c r="P504" s="27">
        <v>12</v>
      </c>
      <c r="Q504" s="27" t="s">
        <v>11</v>
      </c>
      <c r="R504" s="27"/>
      <c r="S504" s="27"/>
      <c r="T504" s="27"/>
      <c r="U504" s="27"/>
      <c r="V504" s="17" t="s">
        <v>29</v>
      </c>
      <c r="W504" s="12" t="str">
        <f>_xlfn.IFNA(VLOOKUP(X504,Municipis!$A$2:$B$118,2,FALSE),"Pendent")</f>
        <v>Castellet i la Gornal</v>
      </c>
      <c r="X504" s="12" t="str" cm="1">
        <f t="array" ref="X504">_xlfn.IFNA(_xlfn.IFS(R504&lt;&gt;0,R504,S504&lt;&gt;0,S504,U504&lt;&gt;0,U504,V504&lt;&gt;0,V504),"Pendent")</f>
        <v>Escenari de Foix</v>
      </c>
      <c r="Y504" s="23" t="str" cm="1">
        <f t="array" ref="Y504">_xlfn.IFNA(_xlfn.IFS(R504&lt;&gt;0,R504,S504&lt;&gt;0,S504,U504&lt;&gt;0,U504,V504&lt;&gt;0,V504),"FALTAN DATOS DE ESCENARIO")</f>
        <v>Escenari de Foix</v>
      </c>
      <c r="Z504" s="92" t="str">
        <f t="shared" si="44"/>
        <v>ZLLSM</v>
      </c>
      <c r="AA504" s="92" t="str">
        <f t="shared" si="45"/>
        <v>Exempt</v>
      </c>
    </row>
    <row r="505" spans="1:27" ht="15" customHeight="1" x14ac:dyDescent="0.3">
      <c r="A505" s="12">
        <v>111</v>
      </c>
      <c r="C505" s="28" t="s">
        <v>469</v>
      </c>
      <c r="D505" s="16" t="s">
        <v>1229</v>
      </c>
      <c r="E505" s="12" t="e" cm="1" vm="1">
        <f t="array" ref="E505">_xlfn.IFNA(_xlfn.IFS(W505&lt;&gt;"Pendent",SOCIETATS!$N$8,X505&lt;&gt;"Pendent",SOCIETATS!$N$8),SOCIETATS!$N$9)</f>
        <v>#VALUE!</v>
      </c>
      <c r="F505" s="26" t="e" cm="1" vm="1">
        <f t="array" ref="F505">_xlfn.IFNA(_xlfn.IFS(G505&lt;&gt;G506,SOCIETATS!$N$8,J505&lt;&gt;J506,SOCIETATS!$N$8),SOCIETATS!$N$9)</f>
        <v>#VALUE!</v>
      </c>
      <c r="G505" s="23" t="str" cm="1">
        <f t="array" ref="G505">_xlfn.IFNA(_xlfn.IFS(R505&lt;&gt;0,R505,S505&lt;&gt;0,S505,U505&lt;&gt;0,U505,V505&lt;&gt;0,V505),"FALTAN DATOS DE ESCENARIO")</f>
        <v>Escenari de Foix</v>
      </c>
      <c r="H505" s="255" t="str">
        <f t="shared" si="43"/>
        <v>NO</v>
      </c>
      <c r="I505" s="255" t="s">
        <v>1545</v>
      </c>
      <c r="J505" s="96">
        <v>45066</v>
      </c>
      <c r="K505" s="110">
        <v>0.33333333333333298</v>
      </c>
      <c r="L505" s="96">
        <v>45066</v>
      </c>
      <c r="M505" s="110">
        <v>0.58333333333333304</v>
      </c>
      <c r="N505" s="27" t="s">
        <v>12</v>
      </c>
      <c r="O505" s="27" t="s">
        <v>8</v>
      </c>
      <c r="P505" s="27">
        <v>12</v>
      </c>
      <c r="Q505" s="27" t="s">
        <v>11</v>
      </c>
      <c r="R505" s="27"/>
      <c r="S505" s="27"/>
      <c r="T505" s="27"/>
      <c r="U505" s="27"/>
      <c r="V505" s="17" t="s">
        <v>29</v>
      </c>
      <c r="W505" s="12" t="str">
        <f>_xlfn.IFNA(VLOOKUP(X505,Municipis!$A$2:$B$118,2,FALSE),"Pendent")</f>
        <v>Castellet i la Gornal</v>
      </c>
      <c r="X505" s="12" t="str" cm="1">
        <f t="array" ref="X505">_xlfn.IFNA(_xlfn.IFS(R505&lt;&gt;0,R505,S505&lt;&gt;0,S505,U505&lt;&gt;0,U505,V505&lt;&gt;0,V505),"Pendent")</f>
        <v>Escenari de Foix</v>
      </c>
      <c r="Y505" s="23" t="str" cm="1">
        <f t="array" ref="Y505">_xlfn.IFNA(_xlfn.IFS(R505&lt;&gt;0,R505,S505&lt;&gt;0,S505,U505&lt;&gt;0,U505,V505&lt;&gt;0,V505),"FALTAN DATOS DE ESCENARIO")</f>
        <v>Escenari de Foix</v>
      </c>
      <c r="Z505" s="92" t="str">
        <f t="shared" si="44"/>
        <v>ZLLSM</v>
      </c>
      <c r="AA505" s="92" t="str">
        <f t="shared" si="45"/>
        <v>Exempt</v>
      </c>
    </row>
    <row r="506" spans="1:27" ht="15" customHeight="1" x14ac:dyDescent="0.3">
      <c r="A506" s="12">
        <v>145</v>
      </c>
      <c r="C506" s="28" t="s">
        <v>469</v>
      </c>
      <c r="D506" s="16" t="s">
        <v>1229</v>
      </c>
      <c r="E506" s="12" t="e" cm="1" vm="1">
        <f t="array" ref="E506">_xlfn.IFNA(_xlfn.IFS(X506&lt;&gt;"Pendent",SOCIETATS!$N$8),SOCIETATS!$N$9)</f>
        <v>#VALUE!</v>
      </c>
      <c r="F506" s="26" t="e" cm="1" vm="1">
        <f t="array" ref="F506">_xlfn.IFNA(_xlfn.IFS(G506&lt;&gt;G507,SOCIETATS!$N$8,J506&lt;&gt;J507,SOCIETATS!$N$8),SOCIETATS!$N$9)</f>
        <v>#VALUE!</v>
      </c>
      <c r="G506" s="23" t="str" cm="1">
        <f t="array" ref="G506">_xlfn.IFNA(_xlfn.IFS(R506&lt;&gt;0,R506,S506&lt;&gt;0,S506,U506&lt;&gt;0,U506,V506&lt;&gt;0,V506),"FALTAN DATOS DE ESCENARIO")</f>
        <v>Escenari de Foix</v>
      </c>
      <c r="H506" s="255" t="str">
        <f t="shared" si="43"/>
        <v>NO</v>
      </c>
      <c r="I506" s="255" t="s">
        <v>1545</v>
      </c>
      <c r="J506" s="96">
        <v>45080</v>
      </c>
      <c r="K506" s="110">
        <v>0.33333333333333298</v>
      </c>
      <c r="L506" s="96">
        <v>45049</v>
      </c>
      <c r="M506" s="110">
        <v>0.58333333333333304</v>
      </c>
      <c r="N506" s="27" t="s">
        <v>12</v>
      </c>
      <c r="O506" s="27" t="s">
        <v>8</v>
      </c>
      <c r="P506" s="27">
        <v>12</v>
      </c>
      <c r="Q506" s="27" t="s">
        <v>11</v>
      </c>
      <c r="R506" s="27"/>
      <c r="S506" s="27"/>
      <c r="T506" s="27"/>
      <c r="U506" s="27"/>
      <c r="V506" s="17" t="s">
        <v>29</v>
      </c>
      <c r="W506" s="12" t="str">
        <f>_xlfn.IFNA(VLOOKUP(X506,Municipis!$A$2:$B$118,2,FALSE),"Pendent")</f>
        <v>Castellet i la Gornal</v>
      </c>
      <c r="X506" s="12" t="str" cm="1">
        <f t="array" ref="X506">_xlfn.IFNA(_xlfn.IFS(R506&lt;&gt;0,R506,S506&lt;&gt;0,S506,U506&lt;&gt;0,U506,V506&lt;&gt;0,V506),"Pendent")</f>
        <v>Escenari de Foix</v>
      </c>
      <c r="Y506" s="23" t="str" cm="1">
        <f t="array" ref="Y506">_xlfn.IFNA(_xlfn.IFS(R506&lt;&gt;0,R506,S506&lt;&gt;0,S506,U506&lt;&gt;0,U506,V506&lt;&gt;0,V506),"FALTAN DATOS DE ESCENARIO")</f>
        <v>Escenari de Foix</v>
      </c>
      <c r="Z506" s="92" t="str">
        <f t="shared" si="44"/>
        <v>ZLLSM</v>
      </c>
      <c r="AA506" s="92" t="str">
        <f t="shared" si="45"/>
        <v>Exempt</v>
      </c>
    </row>
    <row r="507" spans="1:27" ht="15" customHeight="1" x14ac:dyDescent="0.3">
      <c r="A507" s="12">
        <v>255</v>
      </c>
      <c r="C507" s="28" t="s">
        <v>469</v>
      </c>
      <c r="D507" s="16" t="s">
        <v>1229</v>
      </c>
      <c r="E507" s="12" t="e" cm="1" vm="1">
        <f t="array" ref="E507">_xlfn.IFNA(_xlfn.IFS(X507&lt;&gt;"Pendent",SOCIETATS!$N$8),SOCIETATS!$N$9)</f>
        <v>#VALUE!</v>
      </c>
      <c r="F507" s="26" t="e" cm="1" vm="1">
        <f t="array" ref="F507">_xlfn.IFNA(_xlfn.IFS(G507&lt;&gt;G508,SOCIETATS!$N$8,J507&lt;&gt;J508,SOCIETATS!$N$8),SOCIETATS!$N$9)</f>
        <v>#VALUE!</v>
      </c>
      <c r="G507" s="23" t="str" cm="1">
        <f t="array" ref="G507">_xlfn.IFNA(_xlfn.IFS(R507&lt;&gt;0,R507,S507&lt;&gt;0,S507,U507&lt;&gt;0,U507,V507&lt;&gt;0,V507),"FALTAN DATOS DE ESCENARIO")</f>
        <v>Escenari de Foix</v>
      </c>
      <c r="H507" s="255" t="str">
        <f t="shared" si="43"/>
        <v>NO</v>
      </c>
      <c r="I507" s="255" t="s">
        <v>1545</v>
      </c>
      <c r="J507" s="347">
        <v>45122</v>
      </c>
      <c r="K507" s="110">
        <v>0.33333333333333298</v>
      </c>
      <c r="L507" s="347">
        <v>45122</v>
      </c>
      <c r="M507" s="110">
        <v>0.58333333333333304</v>
      </c>
      <c r="N507" s="27" t="s">
        <v>12</v>
      </c>
      <c r="O507" s="27" t="s">
        <v>8</v>
      </c>
      <c r="P507" s="27">
        <v>12</v>
      </c>
      <c r="Q507" s="27" t="s">
        <v>11</v>
      </c>
      <c r="R507" s="27"/>
      <c r="S507" s="27"/>
      <c r="T507" s="27"/>
      <c r="U507" s="27"/>
      <c r="V507" s="17" t="s">
        <v>29</v>
      </c>
      <c r="W507" s="12" t="str">
        <f>_xlfn.IFNA(VLOOKUP(X507,Municipis!$A$2:$B$118,2,FALSE),"Pendent")</f>
        <v>Castellet i la Gornal</v>
      </c>
      <c r="X507" s="12" t="str" cm="1">
        <f t="array" ref="X507">_xlfn.IFNA(_xlfn.IFS(R507&lt;&gt;0,R507,S507&lt;&gt;0,S507,U507&lt;&gt;0,U507,V507&lt;&gt;0,V507),"Pendent")</f>
        <v>Escenari de Foix</v>
      </c>
      <c r="Y507" s="23" t="str" cm="1">
        <f t="array" ref="Y507">_xlfn.IFNA(_xlfn.IFS(R507&lt;&gt;0,R507,S507&lt;&gt;0,S507,U507&lt;&gt;0,U507,V507&lt;&gt;0,V507),"FALTAN DATOS DE ESCENARIO")</f>
        <v>Escenari de Foix</v>
      </c>
      <c r="Z507" s="92" t="str">
        <f t="shared" si="44"/>
        <v>ZLLSM</v>
      </c>
      <c r="AA507" s="92" t="str">
        <f t="shared" si="45"/>
        <v>Exempt</v>
      </c>
    </row>
    <row r="508" spans="1:27" ht="15" customHeight="1" x14ac:dyDescent="0.3">
      <c r="A508" s="12">
        <v>358</v>
      </c>
      <c r="C508" s="28" t="s">
        <v>469</v>
      </c>
      <c r="D508" s="16" t="s">
        <v>1229</v>
      </c>
      <c r="E508" s="12" t="e" cm="1" vm="1">
        <f t="array" ref="E508">_xlfn.IFNA(_xlfn.IFS(X508&lt;&gt;"Pendent",SOCIETATS!$N$8),SOCIETATS!$N$9)</f>
        <v>#VALUE!</v>
      </c>
      <c r="F508" s="26" t="e" cm="1" vm="1">
        <f t="array" ref="F508">_xlfn.IFNA(_xlfn.IFS(G508&lt;&gt;G509,SOCIETATS!$N$8,J508&lt;&gt;J509,SOCIETATS!$N$8),SOCIETATS!$N$9)</f>
        <v>#VALUE!</v>
      </c>
      <c r="G508" s="23" t="str" cm="1">
        <f t="array" ref="G508">_xlfn.IFNA(_xlfn.IFS(R508&lt;&gt;0,R508,S508&lt;&gt;0,S508,U508&lt;&gt;0,U508,V508&lt;&gt;0,V508),"FALTAN DATOS DE ESCENARIO")</f>
        <v>Escenari de Foix</v>
      </c>
      <c r="H508" s="255" t="str">
        <f t="shared" si="43"/>
        <v>NO</v>
      </c>
      <c r="I508" s="255" t="s">
        <v>1545</v>
      </c>
      <c r="J508" s="96">
        <v>45178</v>
      </c>
      <c r="K508" s="110">
        <v>0.33333333333333298</v>
      </c>
      <c r="L508" s="96">
        <v>45178</v>
      </c>
      <c r="M508" s="110">
        <v>0.58333333333333304</v>
      </c>
      <c r="N508" s="27" t="s">
        <v>12</v>
      </c>
      <c r="O508" s="27" t="s">
        <v>8</v>
      </c>
      <c r="P508" s="27">
        <v>12</v>
      </c>
      <c r="Q508" s="27" t="s">
        <v>11</v>
      </c>
      <c r="R508" s="27"/>
      <c r="S508" s="27"/>
      <c r="T508" s="27"/>
      <c r="U508" s="27"/>
      <c r="V508" s="17" t="s">
        <v>29</v>
      </c>
      <c r="W508" s="12" t="str">
        <f>_xlfn.IFNA(VLOOKUP(X508,Municipis!$A$2:$B$118,2,FALSE),"Pendent")</f>
        <v>Castellet i la Gornal</v>
      </c>
      <c r="X508" s="12" t="str" cm="1">
        <f t="array" ref="X508">_xlfn.IFNA(_xlfn.IFS(R508&lt;&gt;0,R508,S508&lt;&gt;0,S508,U508&lt;&gt;0,U508,V508&lt;&gt;0,V508),"Pendent")</f>
        <v>Escenari de Foix</v>
      </c>
      <c r="Y508" s="23" t="str" cm="1">
        <f t="array" ref="Y508">_xlfn.IFNA(_xlfn.IFS(R508&lt;&gt;0,R508,S508&lt;&gt;0,S508,U508&lt;&gt;0,U508,V508&lt;&gt;0,V508),"FALTAN DATOS DE ESCENARIO")</f>
        <v>Escenari de Foix</v>
      </c>
      <c r="Z508" s="92" t="str">
        <f t="shared" si="44"/>
        <v>ZLLSM</v>
      </c>
      <c r="AA508" s="92" t="str">
        <f t="shared" si="45"/>
        <v>Exempt</v>
      </c>
    </row>
    <row r="509" spans="1:27" ht="15" customHeight="1" x14ac:dyDescent="0.3">
      <c r="A509" s="12">
        <v>444</v>
      </c>
      <c r="C509" s="28" t="s">
        <v>469</v>
      </c>
      <c r="D509" s="16" t="s">
        <v>1229</v>
      </c>
      <c r="E509" s="12" t="e" cm="1" vm="1">
        <f t="array" ref="E509">_xlfn.IFNA(_xlfn.IFS(X509&lt;&gt;"Pendent",SOCIETATS!$N$8),SOCIETATS!$N$9)</f>
        <v>#VALUE!</v>
      </c>
      <c r="F509" s="26" t="e" cm="1" vm="1">
        <f t="array" ref="F509">_xlfn.IFNA(_xlfn.IFS(G509&lt;&gt;G510,SOCIETATS!$N$8,J509&lt;&gt;J510,SOCIETATS!$N$8),SOCIETATS!$N$9)</f>
        <v>#VALUE!</v>
      </c>
      <c r="G509" s="23" t="str" cm="1">
        <f t="array" ref="G509">_xlfn.IFNA(_xlfn.IFS(R509&lt;&gt;0,R509,S509&lt;&gt;0,S509,U509&lt;&gt;0,U509,V509&lt;&gt;0,V509),"FALTAN DATOS DE ESCENARIO")</f>
        <v>Escenari de Foix</v>
      </c>
      <c r="H509" s="255" t="str">
        <f t="shared" si="43"/>
        <v>NO</v>
      </c>
      <c r="I509" s="255" t="s">
        <v>1545</v>
      </c>
      <c r="J509" s="347">
        <v>45206</v>
      </c>
      <c r="K509" s="110">
        <v>0.33333333333333298</v>
      </c>
      <c r="L509" s="350">
        <v>45206</v>
      </c>
      <c r="M509" s="110">
        <v>0.58333333333333304</v>
      </c>
      <c r="N509" s="27" t="s">
        <v>12</v>
      </c>
      <c r="O509" s="27" t="s">
        <v>8</v>
      </c>
      <c r="P509" s="351">
        <v>12</v>
      </c>
      <c r="Q509" s="27" t="s">
        <v>11</v>
      </c>
      <c r="R509" s="27"/>
      <c r="S509" s="27"/>
      <c r="T509" s="27"/>
      <c r="U509" s="27"/>
      <c r="V509" s="17" t="s">
        <v>29</v>
      </c>
      <c r="W509" s="12" t="str">
        <f>_xlfn.IFNA(VLOOKUP(X509,Municipis!$A$2:$B$118,2,FALSE),"Pendent")</f>
        <v>Castellet i la Gornal</v>
      </c>
      <c r="X509" s="12" t="str" cm="1">
        <f t="array" ref="X509">_xlfn.IFNA(_xlfn.IFS(R509&lt;&gt;0,R509,S509&lt;&gt;0,S509,U509&lt;&gt;0,U509,V509&lt;&gt;0,V509),"Pendent")</f>
        <v>Escenari de Foix</v>
      </c>
      <c r="Y509" s="23" t="str" cm="1">
        <f t="array" ref="Y509">_xlfn.IFNA(_xlfn.IFS(R509&lt;&gt;0,R509,S509&lt;&gt;0,S509,U509&lt;&gt;0,U509,V509&lt;&gt;0,V509),"FALTAN DATOS DE ESCENARIO")</f>
        <v>Escenari de Foix</v>
      </c>
      <c r="Z509" s="92" t="str">
        <f t="shared" si="44"/>
        <v>ZLLSM</v>
      </c>
      <c r="AA509" s="92" t="str">
        <f t="shared" si="45"/>
        <v>Exempt</v>
      </c>
    </row>
    <row r="510" spans="1:27" ht="15" customHeight="1" x14ac:dyDescent="0.3">
      <c r="A510" s="12">
        <v>71</v>
      </c>
      <c r="C510" s="17" t="s">
        <v>462</v>
      </c>
      <c r="D510" s="16" t="s">
        <v>1540</v>
      </c>
      <c r="E510" s="12" t="e" cm="1" vm="1">
        <f t="array" ref="E510">_xlfn.IFNA(_xlfn.IFS(X510&lt;&gt;"Pendent",SOCIETATS!$N$8),SOCIETATS!$N$9)</f>
        <v>#VALUE!</v>
      </c>
      <c r="F510" s="26" t="e" cm="1" vm="1">
        <f t="array" ref="F510">_xlfn.IFNA(_xlfn.IFS(G510&lt;&gt;G511,SOCIETATS!$N$8,J510&lt;&gt;J511,SOCIETATS!$N$8),SOCIETATS!$N$9)</f>
        <v>#VALUE!</v>
      </c>
      <c r="G510" s="23" t="str" cm="1">
        <f t="array" ref="G510">_xlfn.IFNA(_xlfn.IFS(R510&lt;&gt;0,R510,S510&lt;&gt;0,S510,U510&lt;&gt;0,U510,V510&lt;&gt;0,V510),"FALTAN DATOS DE ESCENARIO")</f>
        <v xml:space="preserve">ZPC LL-15 - Embassament de Sant Ponç - CIP </v>
      </c>
      <c r="H510" s="255" t="s">
        <v>1545</v>
      </c>
      <c r="I510" s="255" t="s">
        <v>1562</v>
      </c>
      <c r="J510" s="21">
        <v>45051</v>
      </c>
      <c r="K510" s="104">
        <v>0.29166666666666669</v>
      </c>
      <c r="L510" s="32">
        <v>45053</v>
      </c>
      <c r="M510" s="104">
        <v>0.5</v>
      </c>
      <c r="N510" s="17" t="s">
        <v>1554</v>
      </c>
      <c r="O510" s="17" t="s">
        <v>8</v>
      </c>
      <c r="P510" s="17">
        <v>14</v>
      </c>
      <c r="Q510" s="17" t="s">
        <v>11</v>
      </c>
      <c r="R510" s="17" t="s">
        <v>89</v>
      </c>
      <c r="W510" s="12" t="str">
        <f>_xlfn.IFNA(VLOOKUP(X510,Municipis!$A$2:$B$118,2,FALSE),"Pendent")</f>
        <v>Sant Joan de Vilatorrada, Callús</v>
      </c>
      <c r="X510" s="12" t="str" cm="1">
        <f t="array" ref="X510">_xlfn.IFNA(_xlfn.IFS(R510&lt;&gt;0,R510,S510&lt;&gt;0,S510,U510&lt;&gt;0,U510,V510&lt;&gt;0,V510),"Pendent")</f>
        <v xml:space="preserve">ZPC LL-15 - Embassament de Sant Ponç - CIP </v>
      </c>
    </row>
    <row r="511" spans="1:27" s="250" customFormat="1" ht="15" customHeight="1" x14ac:dyDescent="0.3">
      <c r="A511" s="12">
        <v>114</v>
      </c>
      <c r="B511" s="123"/>
      <c r="C511" s="250" t="s">
        <v>462</v>
      </c>
      <c r="D511" s="129" t="s">
        <v>1470</v>
      </c>
      <c r="E511" s="123" t="e" cm="1" vm="1">
        <f t="array" ref="E511">_xlfn.IFNA(_xlfn.IFS(X511&lt;&gt;"Pendent",SOCIETATS!$N$8),SOCIETATS!$N$9)</f>
        <v>#VALUE!</v>
      </c>
      <c r="F511" s="124" t="e" cm="1" vm="1">
        <f t="array" ref="F511">_xlfn.IFNA(_xlfn.IFS(G511&lt;&gt;G512,SOCIETATS!$N$8,J511&lt;&gt;J512,SOCIETATS!$N$8),SOCIETATS!$N$9)</f>
        <v>#VALUE!</v>
      </c>
      <c r="G511" s="251" t="str" cm="1">
        <f t="array" ref="G511">_xlfn.IFNA(_xlfn.IFS(R511&lt;&gt;0,R511,S511&lt;&gt;0,S511,U511&lt;&gt;0,U511,V511&lt;&gt;0,V511),"FALTAN DATOS DE ESCENARIO")</f>
        <v xml:space="preserve">ZPC LL-14 - Ratavilla - SALM </v>
      </c>
      <c r="H511" s="255" t="str">
        <f>IF(L511&gt;J511,"SI","NO")</f>
        <v>NO</v>
      </c>
      <c r="I511" s="255" t="s">
        <v>1545</v>
      </c>
      <c r="J511" s="345">
        <v>45066</v>
      </c>
      <c r="K511" s="348">
        <v>0.29166666666666669</v>
      </c>
      <c r="L511" s="349">
        <v>45066</v>
      </c>
      <c r="M511" s="348">
        <v>0.875</v>
      </c>
      <c r="N511" s="250" t="s">
        <v>1022</v>
      </c>
      <c r="O511" s="250" t="s">
        <v>8</v>
      </c>
      <c r="P511" s="250">
        <v>20</v>
      </c>
      <c r="Q511" s="250" t="s">
        <v>11</v>
      </c>
      <c r="S511" s="250" t="s">
        <v>88</v>
      </c>
      <c r="T511" s="250" t="s">
        <v>542</v>
      </c>
      <c r="W511" s="123" t="str">
        <f>_xlfn.IFNA(VLOOKUP(X511,Municipis!$A$2:$B$118,2,FALSE),"Pendent")</f>
        <v>Olius, Clariana de Cardener</v>
      </c>
      <c r="X511" s="123" t="str" cm="1">
        <f t="array" ref="X511">_xlfn.IFNA(_xlfn.IFS(R511&lt;&gt;0,R511,S511&lt;&gt;0,S511,U511&lt;&gt;0,U511,V511&lt;&gt;0,V511),"Pendent")</f>
        <v xml:space="preserve">ZPC LL-14 - Ratavilla - SALM </v>
      </c>
    </row>
    <row r="512" spans="1:27" ht="15" customHeight="1" x14ac:dyDescent="0.3">
      <c r="A512" s="12">
        <v>175</v>
      </c>
      <c r="C512" s="17" t="s">
        <v>462</v>
      </c>
      <c r="D512" s="16" t="s">
        <v>1541</v>
      </c>
      <c r="E512" s="12" t="e" cm="1" vm="1">
        <f t="array" ref="E512">_xlfn.IFNA(_xlfn.IFS(X512&lt;&gt;"Pendent",SOCIETATS!$N$8),SOCIETATS!$N$9)</f>
        <v>#VALUE!</v>
      </c>
      <c r="F512" s="26" t="e" cm="1" vm="1">
        <f t="array" ref="F512">_xlfn.IFNA(_xlfn.IFS(G512&lt;&gt;G513,SOCIETATS!$N$8,J512&lt;&gt;J513,SOCIETATS!$N$8),SOCIETATS!$N$9)</f>
        <v>#VALUE!</v>
      </c>
      <c r="G512" s="23" t="str" cm="1">
        <f t="array" ref="G512">_xlfn.IFNA(_xlfn.IFS(R512&lt;&gt;0,R512,S512&lt;&gt;0,S512,U512&lt;&gt;0,U512,V512&lt;&gt;0,V512),"FALTAN DATOS DE ESCENARIO")</f>
        <v xml:space="preserve">ZPC LL-15 - Embassament de Sant Ponç - CIP </v>
      </c>
      <c r="H512" s="255" t="str">
        <f>IF(L512&gt;J512,"SI","NO")</f>
        <v>NO</v>
      </c>
      <c r="I512" s="255" t="s">
        <v>1545</v>
      </c>
      <c r="J512" s="21">
        <v>45088</v>
      </c>
      <c r="K512" s="104">
        <v>0.29166666666666669</v>
      </c>
      <c r="L512" s="32">
        <v>45088</v>
      </c>
      <c r="M512" s="104">
        <v>0.58333333333333304</v>
      </c>
      <c r="N512" s="17" t="s">
        <v>12</v>
      </c>
      <c r="O512" s="17" t="s">
        <v>8</v>
      </c>
      <c r="P512" s="17">
        <v>30</v>
      </c>
      <c r="Q512" s="17" t="s">
        <v>11</v>
      </c>
      <c r="R512" s="17" t="s">
        <v>89</v>
      </c>
      <c r="W512" s="12" t="str">
        <f>_xlfn.IFNA(VLOOKUP(X512,Municipis!$A$2:$B$118,2,FALSE),"Pendent")</f>
        <v>Sant Joan de Vilatorrada, Callús</v>
      </c>
      <c r="X512" s="12" t="str" cm="1">
        <f t="array" ref="X512">_xlfn.IFNA(_xlfn.IFS(R512&lt;&gt;0,R512,S512&lt;&gt;0,S512,U512&lt;&gt;0,U512,V512&lt;&gt;0,V512),"Pendent")</f>
        <v xml:space="preserve">ZPC LL-15 - Embassament de Sant Ponç - CIP </v>
      </c>
    </row>
    <row r="513" spans="1:24" ht="15" customHeight="1" x14ac:dyDescent="0.3">
      <c r="A513" s="12">
        <v>203</v>
      </c>
      <c r="C513" s="17" t="s">
        <v>462</v>
      </c>
      <c r="D513" s="16" t="s">
        <v>1542</v>
      </c>
      <c r="E513" s="12" t="e" cm="1" vm="1">
        <f t="array" ref="E513">_xlfn.IFNA(_xlfn.IFS(X513&lt;&gt;"Pendent",SOCIETATS!$N$8),SOCIETATS!$N$9)</f>
        <v>#VALUE!</v>
      </c>
      <c r="F513" s="26" t="e" cm="1" vm="1">
        <f t="array" ref="F513">_xlfn.IFNA(_xlfn.IFS(G513&lt;&gt;G514,SOCIETATS!$N$8,J513&lt;&gt;J514,SOCIETATS!$N$8),SOCIETATS!$N$9)</f>
        <v>#VALUE!</v>
      </c>
      <c r="G513" s="23" t="str" cm="1">
        <f t="array" ref="G513">_xlfn.IFNA(_xlfn.IFS(R513&lt;&gt;0,R513,S513&lt;&gt;0,S513,U513&lt;&gt;0,U513,V513&lt;&gt;0,V513),"FALTAN DATOS DE ESCENARIO")</f>
        <v xml:space="preserve">ZPC LL-14 - Ratavilla - SALM </v>
      </c>
      <c r="H513" s="255" t="str">
        <f>IF(L513&gt;J513,"SI","NO")</f>
        <v>NO</v>
      </c>
      <c r="I513" s="255" t="s">
        <v>1545</v>
      </c>
      <c r="J513" s="21">
        <v>45101</v>
      </c>
      <c r="K513" s="104">
        <v>0.5</v>
      </c>
      <c r="L513" s="32">
        <v>45101</v>
      </c>
      <c r="M513" s="104">
        <v>0.79166666666666696</v>
      </c>
      <c r="N513" s="17" t="s">
        <v>1024</v>
      </c>
      <c r="O513" s="17" t="s">
        <v>8</v>
      </c>
      <c r="P513" s="17">
        <v>30</v>
      </c>
      <c r="Q513" s="17" t="s">
        <v>11</v>
      </c>
      <c r="S513" s="17" t="s">
        <v>88</v>
      </c>
      <c r="T513" s="17" t="s">
        <v>542</v>
      </c>
      <c r="W513" s="12" t="str">
        <f>_xlfn.IFNA(VLOOKUP(X513,Municipis!$A$2:$B$118,2,FALSE),"Pendent")</f>
        <v>Olius, Clariana de Cardener</v>
      </c>
      <c r="X513" s="12" t="str" cm="1">
        <f t="array" ref="X513">_xlfn.IFNA(_xlfn.IFS(R513&lt;&gt;0,R513,S513&lt;&gt;0,S513,U513&lt;&gt;0,U513,V513&lt;&gt;0,V513),"Pendent")</f>
        <v xml:space="preserve">ZPC LL-14 - Ratavilla - SALM </v>
      </c>
    </row>
    <row r="514" spans="1:24" ht="15" customHeight="1" x14ac:dyDescent="0.3">
      <c r="A514" s="12">
        <v>206</v>
      </c>
      <c r="C514" s="17" t="s">
        <v>462</v>
      </c>
      <c r="D514" s="16" t="s">
        <v>1472</v>
      </c>
      <c r="E514" s="12" t="e" cm="1" vm="1">
        <f t="array" ref="E514">_xlfn.IFNA(_xlfn.IFS(X514&lt;&gt;"Pendent",SOCIETATS!$N$8),SOCIETATS!$N$9)</f>
        <v>#VALUE!</v>
      </c>
      <c r="F514" s="26" t="e" cm="1" vm="1">
        <f t="array" ref="F514">_xlfn.IFNA(_xlfn.IFS(G514&lt;&gt;G515,SOCIETATS!$N$8,J514&lt;&gt;J515,SOCIETATS!$N$8),SOCIETATS!$N$9)</f>
        <v>#VALUE!</v>
      </c>
      <c r="G514" s="23" t="str" cm="1">
        <f t="array" ref="G514">_xlfn.IFNA(_xlfn.IFS(R514&lt;&gt;0,R514,S514&lt;&gt;0,S514,U514&lt;&gt;0,U514,V514&lt;&gt;0,V514),"FALTAN DATOS DE ESCENARIO")</f>
        <v xml:space="preserve">ZPC LL-14 - Ratavilla - SALM </v>
      </c>
      <c r="H514" s="255" t="str">
        <f>IF(L514&gt;J514,"SI","NO")</f>
        <v>NO</v>
      </c>
      <c r="I514" s="255" t="s">
        <v>1545</v>
      </c>
      <c r="J514" s="21">
        <v>45102</v>
      </c>
      <c r="K514" s="104">
        <v>0.29166666666666669</v>
      </c>
      <c r="L514" s="32">
        <v>45102</v>
      </c>
      <c r="M514" s="104">
        <v>0.625</v>
      </c>
      <c r="N514" s="17" t="s">
        <v>1024</v>
      </c>
      <c r="O514" s="17" t="s">
        <v>8</v>
      </c>
      <c r="P514" s="17">
        <v>30</v>
      </c>
      <c r="Q514" s="17" t="s">
        <v>11</v>
      </c>
      <c r="S514" s="17" t="s">
        <v>88</v>
      </c>
      <c r="T514" s="17" t="s">
        <v>542</v>
      </c>
      <c r="W514" s="12" t="str">
        <f>_xlfn.IFNA(VLOOKUP(X514,Municipis!$A$2:$B$118,2,FALSE),"Pendent")</f>
        <v>Olius, Clariana de Cardener</v>
      </c>
      <c r="X514" s="12" t="str" cm="1">
        <f t="array" ref="X514">_xlfn.IFNA(_xlfn.IFS(R514&lt;&gt;0,R514,S514&lt;&gt;0,S514,U514&lt;&gt;0,U514,V514&lt;&gt;0,V514),"Pendent")</f>
        <v xml:space="preserve">ZPC LL-14 - Ratavilla - SALM </v>
      </c>
    </row>
    <row r="515" spans="1:24" ht="15" customHeight="1" x14ac:dyDescent="0.3">
      <c r="A515" s="12">
        <v>234</v>
      </c>
      <c r="C515" s="17" t="s">
        <v>462</v>
      </c>
      <c r="D515" s="16" t="s">
        <v>1543</v>
      </c>
      <c r="E515" s="12" t="e" cm="1" vm="1">
        <f t="array" ref="E515">_xlfn.IFNA(_xlfn.IFS(X515&lt;&gt;"Pendent",SOCIETATS!$N$8),SOCIETATS!$N$9)</f>
        <v>#VALUE!</v>
      </c>
      <c r="F515" s="26" t="e" cm="1" vm="1">
        <f t="array" ref="F515">_xlfn.IFNA(_xlfn.IFS(G515&lt;&gt;G516,SOCIETATS!$N$8,J515&lt;&gt;J516,SOCIETATS!$N$8),SOCIETATS!$N$9)</f>
        <v>#VALUE!</v>
      </c>
      <c r="G515" s="23" t="str" cm="1">
        <f t="array" ref="G515">_xlfn.IFNA(_xlfn.IFS(R515&lt;&gt;0,R515,S515&lt;&gt;0,S515,U515&lt;&gt;0,U515,V515&lt;&gt;0,V515),"FALTAN DATOS DE ESCENARIO")</f>
        <v xml:space="preserve">ZPC LL-15 - Embassament de Sant Ponç - CIP </v>
      </c>
      <c r="H515" s="255" t="s">
        <v>1545</v>
      </c>
      <c r="I515" s="255" t="s">
        <v>1562</v>
      </c>
      <c r="J515" s="21">
        <v>45114</v>
      </c>
      <c r="K515" s="104">
        <v>0.29166666666666669</v>
      </c>
      <c r="L515" s="32">
        <v>45116</v>
      </c>
      <c r="M515" s="104">
        <v>0.5</v>
      </c>
      <c r="N515" s="17" t="s">
        <v>1554</v>
      </c>
      <c r="O515" s="17" t="s">
        <v>8</v>
      </c>
      <c r="P515" s="17">
        <v>14</v>
      </c>
      <c r="Q515" s="17" t="s">
        <v>11</v>
      </c>
      <c r="R515" s="17" t="s">
        <v>89</v>
      </c>
      <c r="W515" s="12" t="str">
        <f>_xlfn.IFNA(VLOOKUP(X515,Municipis!$A$2:$B$118,2,FALSE),"Pendent")</f>
        <v>Sant Joan de Vilatorrada, Callús</v>
      </c>
      <c r="X515" s="12" t="str" cm="1">
        <f t="array" ref="X515">_xlfn.IFNA(_xlfn.IFS(R515&lt;&gt;0,R515,S515&lt;&gt;0,S515,U515&lt;&gt;0,U515,V515&lt;&gt;0,V515),"Pendent")</f>
        <v xml:space="preserve">ZPC LL-15 - Embassament de Sant Ponç - CIP </v>
      </c>
    </row>
    <row r="516" spans="1:24" ht="15" customHeight="1" x14ac:dyDescent="0.3">
      <c r="A516" s="12">
        <v>409</v>
      </c>
      <c r="C516" s="17" t="s">
        <v>462</v>
      </c>
      <c r="D516" s="256" t="s">
        <v>1471</v>
      </c>
      <c r="E516" s="12" t="e" cm="1" vm="1">
        <f t="array" ref="E516">_xlfn.IFNA(_xlfn.IFS(X516&lt;&gt;"Pendent",SOCIETATS!$N$8),SOCIETATS!$N$9)</f>
        <v>#VALUE!</v>
      </c>
      <c r="F516" s="26" t="e" cm="1" vm="1">
        <f t="array" ref="F516">_xlfn.IFNA(_xlfn.IFS(G516&lt;&gt;G517,SOCIETATS!$N$8,J516&lt;&gt;J517,SOCIETATS!$N$8),SOCIETATS!$N$9)</f>
        <v>#VALUE!</v>
      </c>
      <c r="G516" s="23" t="str" cm="1">
        <f t="array" ref="G516">_xlfn.IFNA(_xlfn.IFS(R516&lt;&gt;0,R516,S516&lt;&gt;0,S516,U516&lt;&gt;0,U516,V516&lt;&gt;0,V516),"FALTAN DATOS DE ESCENARIO")</f>
        <v xml:space="preserve">ZPC LL-14 - Ratavilla - SALM </v>
      </c>
      <c r="H516" s="255" t="str">
        <f t="shared" ref="H516:H529" si="46">IF(L516&gt;J516,"SI","NO")</f>
        <v>NO</v>
      </c>
      <c r="I516" s="255" t="s">
        <v>1545</v>
      </c>
      <c r="J516" s="21">
        <v>45192</v>
      </c>
      <c r="K516" s="104">
        <v>0.29166666666666669</v>
      </c>
      <c r="L516" s="32">
        <v>45192</v>
      </c>
      <c r="M516" s="104">
        <v>0.875</v>
      </c>
      <c r="N516" s="17" t="s">
        <v>1024</v>
      </c>
      <c r="O516" s="17" t="s">
        <v>16</v>
      </c>
      <c r="P516" s="17">
        <v>20</v>
      </c>
      <c r="Q516" s="17" t="s">
        <v>11</v>
      </c>
      <c r="S516" s="17" t="s">
        <v>88</v>
      </c>
      <c r="T516" s="17" t="s">
        <v>542</v>
      </c>
      <c r="W516" s="12" t="str">
        <f>_xlfn.IFNA(VLOOKUP(X516,Municipis!$A$2:$B$118,2,FALSE),"Pendent")</f>
        <v>Olius, Clariana de Cardener</v>
      </c>
      <c r="X516" s="12" t="str" cm="1">
        <f t="array" ref="X516">_xlfn.IFNA(_xlfn.IFS(R516&lt;&gt;0,R516,S516&lt;&gt;0,S516,U516&lt;&gt;0,U516,V516&lt;&gt;0,V516),"Pendent")</f>
        <v xml:space="preserve">ZPC LL-14 - Ratavilla - SALM </v>
      </c>
    </row>
    <row r="517" spans="1:24" ht="15" customHeight="1" x14ac:dyDescent="0.3">
      <c r="A517" s="12">
        <v>17</v>
      </c>
      <c r="C517" s="17" t="s">
        <v>1518</v>
      </c>
      <c r="D517" s="16" t="s">
        <v>1522</v>
      </c>
      <c r="E517" s="12" t="e" cm="1" vm="1">
        <f t="array" ref="E517">_xlfn.IFNA(_xlfn.IFS(X517&lt;&gt;"Pendent",SOCIETATS!$N$8),SOCIETATS!$N$9)</f>
        <v>#VALUE!</v>
      </c>
      <c r="F517" s="26" t="e" cm="1" vm="1">
        <f t="array" ref="F517">_xlfn.IFNA(_xlfn.IFS(G517&lt;&gt;G518,SOCIETATS!$N$8,J517&lt;&gt;J518,SOCIETATS!$N$8),SOCIETATS!$N$9)</f>
        <v>#VALUE!</v>
      </c>
      <c r="G517" s="23" t="str" cm="1">
        <f t="array" ref="G517">_xlfn.IFNA(_xlfn.IFS(R517&lt;&gt;0,R517,S517&lt;&gt;0,S517,U517&lt;&gt;0,U517,V517&lt;&gt;0,V517),"FALTAN DATOS DE ESCENARIO")</f>
        <v xml:space="preserve">ZPC TE-15 - Anglès - El Pasteral - INT </v>
      </c>
      <c r="H517" s="255" t="str">
        <f t="shared" si="46"/>
        <v>NO</v>
      </c>
      <c r="I517" s="255" t="s">
        <v>1545</v>
      </c>
      <c r="J517" s="94">
        <v>45024</v>
      </c>
      <c r="K517" s="219">
        <v>0.33333333333333331</v>
      </c>
      <c r="L517" s="94">
        <v>45024</v>
      </c>
      <c r="M517" s="219">
        <v>0.875</v>
      </c>
      <c r="N517" s="27" t="s">
        <v>1022</v>
      </c>
      <c r="O517" s="27" t="s">
        <v>10</v>
      </c>
      <c r="P517" s="27">
        <v>24</v>
      </c>
      <c r="Q517" s="27" t="s">
        <v>1525</v>
      </c>
      <c r="R517" s="27"/>
      <c r="S517" s="27" t="s">
        <v>139</v>
      </c>
      <c r="T517" s="27" t="s">
        <v>542</v>
      </c>
      <c r="U517" s="27"/>
      <c r="V517" s="27"/>
      <c r="W517" s="12" t="e">
        <f>_xlfn.IFNA(VLOOKUP(X517,#REF!,2,FALSE),"Pendent")</f>
        <v>#REF!</v>
      </c>
      <c r="X517" s="12" t="str" cm="1">
        <f t="array" ref="X517">_xlfn.IFNA(_xlfn.IFS(R517&lt;&gt;0,R517,S517&lt;&gt;0,S517,U517&lt;&gt;0,U517,V517&lt;&gt;0,V517),"Pendent")</f>
        <v xml:space="preserve">ZPC TE-15 - Anglès - El Pasteral - INT </v>
      </c>
    </row>
    <row r="518" spans="1:24" ht="15" customHeight="1" x14ac:dyDescent="0.3">
      <c r="A518" s="12">
        <v>100</v>
      </c>
      <c r="C518" s="17" t="s">
        <v>1518</v>
      </c>
      <c r="D518" s="16" t="s">
        <v>1522</v>
      </c>
      <c r="E518" s="12" t="e" cm="1" vm="1">
        <f t="array" ref="E518">_xlfn.IFNA(_xlfn.IFS(X518&lt;&gt;"Pendent",SOCIETATS!$N$8),SOCIETATS!$N$9)</f>
        <v>#VALUE!</v>
      </c>
      <c r="F518" s="26" t="e" cm="1" vm="1">
        <f t="array" ref="F518">_xlfn.IFNA(_xlfn.IFS(G518&lt;&gt;G519,SOCIETATS!$N$8,J518&lt;&gt;J519,SOCIETATS!$N$8),SOCIETATS!$N$9)</f>
        <v>#VALUE!</v>
      </c>
      <c r="G518" s="23" t="str" cm="1">
        <f t="array" ref="G518">_xlfn.IFNA(_xlfn.IFS(R518&lt;&gt;0,R518,S518&lt;&gt;0,S518,U518&lt;&gt;0,U518,V518&lt;&gt;0,V518),"FALTAN DATOS DE ESCENARIO")</f>
        <v xml:space="preserve">ZPC TE-15 - Anglès - El Pasteral - INT </v>
      </c>
      <c r="H518" s="255" t="str">
        <f t="shared" si="46"/>
        <v>NO</v>
      </c>
      <c r="I518" s="255" t="s">
        <v>1545</v>
      </c>
      <c r="J518" s="94">
        <v>45059</v>
      </c>
      <c r="K518" s="219">
        <v>0.33333333333333331</v>
      </c>
      <c r="L518" s="94">
        <v>45059</v>
      </c>
      <c r="M518" s="219">
        <v>0.875</v>
      </c>
      <c r="N518" s="27" t="s">
        <v>1022</v>
      </c>
      <c r="O518" s="27" t="s">
        <v>10</v>
      </c>
      <c r="P518" s="27">
        <v>24</v>
      </c>
      <c r="Q518" s="27" t="s">
        <v>1525</v>
      </c>
      <c r="R518" s="27"/>
      <c r="S518" s="27" t="s">
        <v>139</v>
      </c>
      <c r="T518" s="27" t="s">
        <v>542</v>
      </c>
      <c r="U518" s="27"/>
      <c r="V518" s="27"/>
      <c r="W518" s="12" t="e">
        <f>_xlfn.IFNA(VLOOKUP(X518,#REF!,2,FALSE),"Pendent")</f>
        <v>#REF!</v>
      </c>
      <c r="X518" s="12" t="str" cm="1">
        <f t="array" ref="X518">_xlfn.IFNA(_xlfn.IFS(R518&lt;&gt;0,R518,S518&lt;&gt;0,S518,U518&lt;&gt;0,U518,V518&lt;&gt;0,V518),"Pendent")</f>
        <v xml:space="preserve">ZPC TE-15 - Anglès - El Pasteral - INT </v>
      </c>
    </row>
    <row r="519" spans="1:24" ht="15" customHeight="1" x14ac:dyDescent="0.3">
      <c r="A519" s="12">
        <v>151</v>
      </c>
      <c r="C519" s="17" t="s">
        <v>1518</v>
      </c>
      <c r="D519" s="16" t="s">
        <v>1523</v>
      </c>
      <c r="E519" s="12" t="e" cm="1" vm="1">
        <f t="array" ref="E519">_xlfn.IFNA(_xlfn.IFS(X519&lt;&gt;"Pendent",SOCIETATS!$N$8),SOCIETATS!$N$9)</f>
        <v>#VALUE!</v>
      </c>
      <c r="F519" s="26" t="e" cm="1" vm="1">
        <f t="array" ref="F519">_xlfn.IFNA(_xlfn.IFS(G519&lt;&gt;G520,SOCIETATS!$N$8,J519&lt;&gt;J520,SOCIETATS!$N$8),SOCIETATS!$N$9)</f>
        <v>#VALUE!</v>
      </c>
      <c r="G519" s="23" t="str" cm="1">
        <f t="array" ref="G519">_xlfn.IFNA(_xlfn.IFS(R519&lt;&gt;0,R519,S519&lt;&gt;0,S519,U519&lt;&gt;0,U519,V519&lt;&gt;0,V519),"FALTAN DATOS DE ESCENARIO")</f>
        <v xml:space="preserve">ZPC TE-15 - Anglès - El Pasteral - INT </v>
      </c>
      <c r="H519" s="255" t="str">
        <f t="shared" si="46"/>
        <v>NO</v>
      </c>
      <c r="I519" s="255" t="s">
        <v>1545</v>
      </c>
      <c r="J519" s="94">
        <v>45080</v>
      </c>
      <c r="K519" s="219">
        <v>0.33333333333333331</v>
      </c>
      <c r="L519" s="94">
        <v>45080</v>
      </c>
      <c r="M519" s="219">
        <v>0.875</v>
      </c>
      <c r="N519" s="27" t="s">
        <v>1022</v>
      </c>
      <c r="O519" s="27" t="s">
        <v>8</v>
      </c>
      <c r="P519" s="27">
        <v>24</v>
      </c>
      <c r="Q519" s="27" t="s">
        <v>1525</v>
      </c>
      <c r="R519" s="27"/>
      <c r="S519" s="27" t="s">
        <v>139</v>
      </c>
      <c r="T519" s="27" t="s">
        <v>542</v>
      </c>
      <c r="U519" s="27"/>
      <c r="V519" s="27"/>
      <c r="W519" s="12" t="e">
        <f>_xlfn.IFNA(VLOOKUP(X519,#REF!,2,FALSE),"Pendent")</f>
        <v>#REF!</v>
      </c>
      <c r="X519" s="12" t="str" cm="1">
        <f t="array" ref="X519">_xlfn.IFNA(_xlfn.IFS(R519&lt;&gt;0,R519,S519&lt;&gt;0,S519,U519&lt;&gt;0,U519,V519&lt;&gt;0,V519),"Pendent")</f>
        <v xml:space="preserve">ZPC TE-15 - Anglès - El Pasteral - INT </v>
      </c>
    </row>
    <row r="520" spans="1:24" ht="15" customHeight="1" x14ac:dyDescent="0.3">
      <c r="A520" s="12">
        <v>244</v>
      </c>
      <c r="C520" s="17" t="s">
        <v>1518</v>
      </c>
      <c r="D520" s="16" t="s">
        <v>1519</v>
      </c>
      <c r="E520" s="12" t="e" cm="1" vm="1">
        <f t="array" ref="E520">_xlfn.IFNA(_xlfn.IFS(X520&lt;&gt;"Pendent",SOCIETATS!$N$8),SOCIETATS!$N$9)</f>
        <v>#VALUE!</v>
      </c>
      <c r="F520" s="26" t="e" cm="1" vm="1">
        <f t="array" ref="F520">_xlfn.IFNA(_xlfn.IFS(G520&lt;&gt;G521,SOCIETATS!$N$8,J520&lt;&gt;J521,SOCIETATS!$N$8),SOCIETATS!$N$9)</f>
        <v>#VALUE!</v>
      </c>
      <c r="G520" s="23" t="str" cm="1">
        <f t="array" ref="G520">_xlfn.IFNA(_xlfn.IFS(R520&lt;&gt;0,R520,S520&lt;&gt;0,S520,U520&lt;&gt;0,U520,V520&lt;&gt;0,V520),"FALTAN DATOS DE ESCENARIO")</f>
        <v xml:space="preserve">ZPC TE-15 - Anglès - El Pasteral - INT </v>
      </c>
      <c r="H520" s="255" t="str">
        <f t="shared" si="46"/>
        <v>SI</v>
      </c>
      <c r="I520" s="255" t="s">
        <v>1545</v>
      </c>
      <c r="J520" s="94">
        <v>45115</v>
      </c>
      <c r="K520" s="219">
        <v>0.33333333333333331</v>
      </c>
      <c r="L520" s="94">
        <v>45116</v>
      </c>
      <c r="M520" s="219">
        <v>0.875</v>
      </c>
      <c r="N520" s="27" t="s">
        <v>1022</v>
      </c>
      <c r="O520" s="27" t="s">
        <v>21</v>
      </c>
      <c r="P520" s="27">
        <v>24</v>
      </c>
      <c r="Q520" s="27" t="s">
        <v>1525</v>
      </c>
      <c r="R520" s="27"/>
      <c r="S520" s="27" t="s">
        <v>139</v>
      </c>
      <c r="T520" s="27" t="s">
        <v>542</v>
      </c>
      <c r="U520" s="27"/>
      <c r="V520" s="27"/>
      <c r="W520" s="12" t="e">
        <f>_xlfn.IFNA(VLOOKUP(X520,#REF!,2,FALSE),"Pendent")</f>
        <v>#REF!</v>
      </c>
      <c r="X520" s="12" t="str" cm="1">
        <f t="array" ref="X520">_xlfn.IFNA(_xlfn.IFS(R520&lt;&gt;0,R520,S520&lt;&gt;0,S520,U520&lt;&gt;0,U520,V520&lt;&gt;0,V520),"Pendent")</f>
        <v xml:space="preserve">ZPC TE-15 - Anglès - El Pasteral - INT </v>
      </c>
    </row>
    <row r="521" spans="1:24" ht="15" customHeight="1" x14ac:dyDescent="0.3">
      <c r="A521" s="12">
        <v>264</v>
      </c>
      <c r="C521" s="17" t="s">
        <v>1518</v>
      </c>
      <c r="D521" s="16" t="s">
        <v>1522</v>
      </c>
      <c r="E521" s="12" t="e" cm="1" vm="1">
        <f t="array" ref="E521">_xlfn.IFNA(_xlfn.IFS(X521&lt;&gt;"Pendent",SOCIETATS!$N$8),SOCIETATS!$N$9)</f>
        <v>#VALUE!</v>
      </c>
      <c r="F521" s="26" t="e" cm="1" vm="1">
        <f t="array" ref="F521">_xlfn.IFNA(_xlfn.IFS(G521&lt;&gt;G522,SOCIETATS!$N$8,J521&lt;&gt;J522,SOCIETATS!$N$8),SOCIETATS!$N$9)</f>
        <v>#VALUE!</v>
      </c>
      <c r="G521" s="23" t="str" cm="1">
        <f t="array" ref="G521">_xlfn.IFNA(_xlfn.IFS(R521&lt;&gt;0,R521,S521&lt;&gt;0,S521,U521&lt;&gt;0,U521,V521&lt;&gt;0,V521),"FALTAN DATOS DE ESCENARIO")</f>
        <v xml:space="preserve">ZPC TE-15 - Anglès - El Pasteral - INT </v>
      </c>
      <c r="H521" s="255" t="str">
        <f t="shared" si="46"/>
        <v>NO</v>
      </c>
      <c r="I521" s="255" t="s">
        <v>1545</v>
      </c>
      <c r="J521" s="94">
        <v>45122</v>
      </c>
      <c r="K521" s="219">
        <v>0.33333333333333331</v>
      </c>
      <c r="L521" s="94">
        <v>45122</v>
      </c>
      <c r="M521" s="219">
        <v>0.875</v>
      </c>
      <c r="N521" s="27" t="s">
        <v>1022</v>
      </c>
      <c r="O521" s="27" t="s">
        <v>8</v>
      </c>
      <c r="P521" s="27">
        <v>24</v>
      </c>
      <c r="Q521" s="27" t="s">
        <v>1525</v>
      </c>
      <c r="R521" s="27"/>
      <c r="S521" s="27" t="s">
        <v>139</v>
      </c>
      <c r="T521" s="27" t="s">
        <v>542</v>
      </c>
      <c r="U521" s="27"/>
      <c r="V521" s="27"/>
      <c r="W521" s="12" t="e">
        <f>_xlfn.IFNA(VLOOKUP(X521,#REF!,2,FALSE),"Pendent")</f>
        <v>#REF!</v>
      </c>
      <c r="X521" s="12" t="str" cm="1">
        <f t="array" ref="X521">_xlfn.IFNA(_xlfn.IFS(R521&lt;&gt;0,R521,S521&lt;&gt;0,S521,U521&lt;&gt;0,U521,V521&lt;&gt;0,V521),"Pendent")</f>
        <v xml:space="preserve">ZPC TE-15 - Anglès - El Pasteral - INT </v>
      </c>
    </row>
    <row r="522" spans="1:24" ht="15" customHeight="1" x14ac:dyDescent="0.3">
      <c r="A522" s="12">
        <v>306</v>
      </c>
      <c r="C522" s="17" t="s">
        <v>1518</v>
      </c>
      <c r="D522" s="16" t="s">
        <v>1522</v>
      </c>
      <c r="E522" s="12" t="e" cm="1" vm="1">
        <f t="array" ref="E522">_xlfn.IFNA(_xlfn.IFS(X522&lt;&gt;"Pendent",SOCIETATS!$N$8),SOCIETATS!$N$9)</f>
        <v>#VALUE!</v>
      </c>
      <c r="F522" s="26" t="e" cm="1" vm="1">
        <f t="array" ref="F522">_xlfn.IFNA(_xlfn.IFS(G522&lt;&gt;G523,SOCIETATS!$N$8,J522&lt;&gt;J523,SOCIETATS!$N$8),SOCIETATS!$N$9)</f>
        <v>#VALUE!</v>
      </c>
      <c r="G522" s="23" t="str" cm="1">
        <f t="array" ref="G522">_xlfn.IFNA(_xlfn.IFS(R522&lt;&gt;0,R522,S522&lt;&gt;0,S522,U522&lt;&gt;0,U522,V522&lt;&gt;0,V522),"FALTAN DATOS DE ESCENARIO")</f>
        <v xml:space="preserve">ZPC TE-15 - Anglès - El Pasteral - INT </v>
      </c>
      <c r="H522" s="255" t="str">
        <f t="shared" si="46"/>
        <v>NO</v>
      </c>
      <c r="I522" s="255" t="s">
        <v>1545</v>
      </c>
      <c r="J522" s="94">
        <v>45143</v>
      </c>
      <c r="K522" s="219">
        <v>0.33333333333333331</v>
      </c>
      <c r="L522" s="94">
        <v>45143</v>
      </c>
      <c r="M522" s="219">
        <v>0.875</v>
      </c>
      <c r="N522" s="27" t="s">
        <v>1022</v>
      </c>
      <c r="O522" s="27" t="s">
        <v>10</v>
      </c>
      <c r="P522" s="27">
        <v>24</v>
      </c>
      <c r="Q522" s="27" t="s">
        <v>1525</v>
      </c>
      <c r="R522" s="27"/>
      <c r="S522" s="27" t="s">
        <v>139</v>
      </c>
      <c r="T522" s="27" t="s">
        <v>542</v>
      </c>
      <c r="U522" s="27"/>
      <c r="V522" s="27"/>
      <c r="W522" s="12" t="e">
        <f>_xlfn.IFNA(VLOOKUP(X522,#REF!,2,FALSE),"Pendent")</f>
        <v>#REF!</v>
      </c>
      <c r="X522" s="12" t="str" cm="1">
        <f t="array" ref="X522">_xlfn.IFNA(_xlfn.IFS(R522&lt;&gt;0,R522,S522&lt;&gt;0,S522,U522&lt;&gt;0,U522,V522&lt;&gt;0,V522),"Pendent")</f>
        <v xml:space="preserve">ZPC TE-15 - Anglès - El Pasteral - INT </v>
      </c>
    </row>
    <row r="523" spans="1:24" ht="15" customHeight="1" x14ac:dyDescent="0.3">
      <c r="A523" s="12">
        <v>366</v>
      </c>
      <c r="C523" s="17" t="s">
        <v>1518</v>
      </c>
      <c r="D523" s="16" t="s">
        <v>1523</v>
      </c>
      <c r="E523" s="12" t="e" cm="1" vm="1">
        <f t="array" ref="E523">_xlfn.IFNA(_xlfn.IFS(X523&lt;&gt;"Pendent",SOCIETATS!$N$8),SOCIETATS!$N$9)</f>
        <v>#VALUE!</v>
      </c>
      <c r="F523" s="26" t="e" cm="1" vm="1">
        <f t="array" ref="F523">_xlfn.IFNA(_xlfn.IFS(G523&lt;&gt;G524,SOCIETATS!$N$8,J523&lt;&gt;J524,SOCIETATS!$N$8),SOCIETATS!$N$9)</f>
        <v>#VALUE!</v>
      </c>
      <c r="G523" s="23" t="str" cm="1">
        <f t="array" ref="G523">_xlfn.IFNA(_xlfn.IFS(R523&lt;&gt;0,R523,S523&lt;&gt;0,S523,U523&lt;&gt;0,U523,V523&lt;&gt;0,V523),"FALTAN DATOS DE ESCENARIO")</f>
        <v xml:space="preserve">ZPC TE-15 - Anglès - El Pasteral - INT </v>
      </c>
      <c r="H523" s="255" t="str">
        <f t="shared" si="46"/>
        <v>NO</v>
      </c>
      <c r="I523" s="255" t="s">
        <v>1545</v>
      </c>
      <c r="J523" s="94">
        <v>45178</v>
      </c>
      <c r="K523" s="219">
        <v>0.33333333333333331</v>
      </c>
      <c r="L523" s="94">
        <v>45178</v>
      </c>
      <c r="M523" s="219">
        <v>0.875</v>
      </c>
      <c r="N523" s="27" t="s">
        <v>1022</v>
      </c>
      <c r="O523" s="27" t="s">
        <v>8</v>
      </c>
      <c r="P523" s="27">
        <v>24</v>
      </c>
      <c r="Q523" s="27" t="s">
        <v>1525</v>
      </c>
      <c r="R523" s="27"/>
      <c r="S523" s="27" t="s">
        <v>139</v>
      </c>
      <c r="T523" s="27" t="s">
        <v>542</v>
      </c>
      <c r="U523" s="27"/>
      <c r="V523" s="27"/>
      <c r="W523" s="12" t="e">
        <f>_xlfn.IFNA(VLOOKUP(X523,#REF!,2,FALSE),"Pendent")</f>
        <v>#REF!</v>
      </c>
      <c r="X523" s="12" t="str" cm="1">
        <f t="array" ref="X523">_xlfn.IFNA(_xlfn.IFS(R523&lt;&gt;0,R523,S523&lt;&gt;0,S523,U523&lt;&gt;0,U523,V523&lt;&gt;0,V523),"Pendent")</f>
        <v xml:space="preserve">ZPC TE-15 - Anglès - El Pasteral - INT </v>
      </c>
    </row>
    <row r="524" spans="1:24" ht="15" customHeight="1" x14ac:dyDescent="0.3">
      <c r="A524" s="12">
        <v>400</v>
      </c>
      <c r="C524" s="17" t="s">
        <v>1518</v>
      </c>
      <c r="D524" s="16" t="s">
        <v>1524</v>
      </c>
      <c r="E524" s="12" t="e" cm="1" vm="1">
        <f t="array" ref="E524">_xlfn.IFNA(_xlfn.IFS(X524&lt;&gt;"Pendent",SOCIETATS!$N$8),SOCIETATS!$N$9)</f>
        <v>#VALUE!</v>
      </c>
      <c r="F524" s="26" t="e" cm="1" vm="1">
        <f t="array" ref="F524">_xlfn.IFNA(_xlfn.IFS(G524&lt;&gt;G525,SOCIETATS!$N$8,J524&lt;&gt;J525,SOCIETATS!$N$8),SOCIETATS!$N$9)</f>
        <v>#VALUE!</v>
      </c>
      <c r="G524" s="23" t="str" cm="1">
        <f t="array" ref="G524">_xlfn.IFNA(_xlfn.IFS(R524&lt;&gt;0,R524,S524&lt;&gt;0,S524,U524&lt;&gt;0,U524,V524&lt;&gt;0,V524),"FALTAN DATOS DE ESCENARIO")</f>
        <v xml:space="preserve">ZPC TE-15 - Anglès - El Pasteral - INT </v>
      </c>
      <c r="H524" s="255" t="str">
        <f t="shared" si="46"/>
        <v>NO</v>
      </c>
      <c r="I524" s="255" t="s">
        <v>1545</v>
      </c>
      <c r="J524" s="94">
        <v>45186</v>
      </c>
      <c r="K524" s="219">
        <v>0.33333333333333331</v>
      </c>
      <c r="L524" s="94">
        <v>45186</v>
      </c>
      <c r="M524" s="219">
        <v>0.875</v>
      </c>
      <c r="N524" s="27" t="s">
        <v>1022</v>
      </c>
      <c r="O524" s="27" t="s">
        <v>10</v>
      </c>
      <c r="P524" s="27">
        <v>24</v>
      </c>
      <c r="Q524" s="27" t="s">
        <v>1525</v>
      </c>
      <c r="R524" s="27"/>
      <c r="S524" s="27" t="s">
        <v>139</v>
      </c>
      <c r="T524" s="27" t="s">
        <v>542</v>
      </c>
      <c r="U524" s="27"/>
      <c r="V524" s="27"/>
      <c r="W524" s="12" t="e">
        <f>_xlfn.IFNA(VLOOKUP(X524,#REF!,2,FALSE),"Pendent")</f>
        <v>#REF!</v>
      </c>
      <c r="X524" s="12" t="str" cm="1">
        <f t="array" ref="X524">_xlfn.IFNA(_xlfn.IFS(R524&lt;&gt;0,R524,S524&lt;&gt;0,S524,U524&lt;&gt;0,U524,V524&lt;&gt;0,V524),"Pendent")</f>
        <v xml:space="preserve">ZPC TE-15 - Anglès - El Pasteral - INT </v>
      </c>
    </row>
    <row r="525" spans="1:24" ht="15" customHeight="1" x14ac:dyDescent="0.3">
      <c r="A525" s="12">
        <v>442</v>
      </c>
      <c r="C525" s="17" t="s">
        <v>1518</v>
      </c>
      <c r="D525" s="16" t="s">
        <v>1521</v>
      </c>
      <c r="E525" s="12" t="e" cm="1" vm="1">
        <f t="array" ref="E525">_xlfn.IFNA(_xlfn.IFS(X525&lt;&gt;"Pendent",SOCIETATS!$N$8),SOCIETATS!$N$9)</f>
        <v>#VALUE!</v>
      </c>
      <c r="F525" s="26" t="e" cm="1" vm="1">
        <f t="array" ref="F525">_xlfn.IFNA(_xlfn.IFS(G525&lt;&gt;G526,SOCIETATS!$N$8,J525&lt;&gt;J526,SOCIETATS!$N$8),SOCIETATS!$N$9)</f>
        <v>#VALUE!</v>
      </c>
      <c r="G525" s="23" t="str" cm="1">
        <f t="array" ref="G525">_xlfn.IFNA(_xlfn.IFS(R525&lt;&gt;0,R525,S525&lt;&gt;0,S525,U525&lt;&gt;0,U525,V525&lt;&gt;0,V525),"FALTAN DATOS DE ESCENARIO")</f>
        <v xml:space="preserve">ZPC TE-15 - Anglès - El Pasteral - INT </v>
      </c>
      <c r="H525" s="255" t="str">
        <f t="shared" si="46"/>
        <v>SI</v>
      </c>
      <c r="I525" s="255" t="s">
        <v>1545</v>
      </c>
      <c r="J525" s="94">
        <v>45205</v>
      </c>
      <c r="K525" s="219">
        <v>0.33333333333333331</v>
      </c>
      <c r="L525" s="94">
        <v>45207</v>
      </c>
      <c r="M525" s="219">
        <v>0.875</v>
      </c>
      <c r="N525" s="27" t="s">
        <v>1022</v>
      </c>
      <c r="O525" s="27" t="s">
        <v>10</v>
      </c>
      <c r="P525" s="27">
        <v>24</v>
      </c>
      <c r="Q525" s="27" t="s">
        <v>1525</v>
      </c>
      <c r="R525" s="27"/>
      <c r="S525" s="27" t="s">
        <v>139</v>
      </c>
      <c r="T525" s="27" t="s">
        <v>542</v>
      </c>
      <c r="U525" s="27"/>
      <c r="V525" s="27"/>
      <c r="W525" s="12" t="e">
        <f>_xlfn.IFNA(VLOOKUP(X525,#REF!,2,FALSE),"Pendent")</f>
        <v>#REF!</v>
      </c>
      <c r="X525" s="12" t="str" cm="1">
        <f t="array" ref="X525">_xlfn.IFNA(_xlfn.IFS(R525&lt;&gt;0,R525,S525&lt;&gt;0,S525,U525&lt;&gt;0,U525,V525&lt;&gt;0,V525),"Pendent")</f>
        <v xml:space="preserve">ZPC TE-15 - Anglès - El Pasteral - INT </v>
      </c>
    </row>
    <row r="526" spans="1:24" ht="15" customHeight="1" x14ac:dyDescent="0.3">
      <c r="A526" s="12">
        <v>471</v>
      </c>
      <c r="C526" s="17" t="s">
        <v>1518</v>
      </c>
      <c r="D526" s="16" t="s">
        <v>1522</v>
      </c>
      <c r="E526" s="12" t="e" cm="1" vm="1">
        <f t="array" ref="E526">_xlfn.IFNA(_xlfn.IFS(X526&lt;&gt;"Pendent",SOCIETATS!$N$8),SOCIETATS!$N$9)</f>
        <v>#VALUE!</v>
      </c>
      <c r="F526" s="26" t="e" cm="1" vm="1">
        <f t="array" ref="F526">_xlfn.IFNA(_xlfn.IFS(G526&lt;&gt;G527,SOCIETATS!$N$8,J526&lt;&gt;J527,SOCIETATS!$N$8),SOCIETATS!$N$9)</f>
        <v>#VALUE!</v>
      </c>
      <c r="G526" s="23" t="str" cm="1">
        <f t="array" ref="G526">_xlfn.IFNA(_xlfn.IFS(R526&lt;&gt;0,R526,S526&lt;&gt;0,S526,U526&lt;&gt;0,U526,V526&lt;&gt;0,V526),"FALTAN DATOS DE ESCENARIO")</f>
        <v xml:space="preserve">ZPC TE-15 - Anglès - El Pasteral - INT </v>
      </c>
      <c r="H526" s="255" t="str">
        <f t="shared" si="46"/>
        <v>NO</v>
      </c>
      <c r="I526" s="255" t="s">
        <v>1545</v>
      </c>
      <c r="J526" s="94">
        <v>45213</v>
      </c>
      <c r="K526" s="219">
        <v>0.33333333333333331</v>
      </c>
      <c r="L526" s="94">
        <v>45213</v>
      </c>
      <c r="M526" s="219">
        <v>0.875</v>
      </c>
      <c r="N526" s="27" t="s">
        <v>1022</v>
      </c>
      <c r="O526" s="27" t="s">
        <v>10</v>
      </c>
      <c r="P526" s="27">
        <v>24</v>
      </c>
      <c r="Q526" s="27" t="s">
        <v>1525</v>
      </c>
      <c r="R526" s="27"/>
      <c r="S526" s="27" t="s">
        <v>139</v>
      </c>
      <c r="T526" s="27" t="s">
        <v>542</v>
      </c>
      <c r="U526" s="27"/>
      <c r="V526" s="27"/>
      <c r="W526" s="12" t="e">
        <f>_xlfn.IFNA(VLOOKUP(X526,#REF!,2,FALSE),"Pendent")</f>
        <v>#REF!</v>
      </c>
      <c r="X526" s="12" t="str" cm="1">
        <f t="array" ref="X526">_xlfn.IFNA(_xlfn.IFS(R526&lt;&gt;0,R526,S526&lt;&gt;0,S526,U526&lt;&gt;0,U526,V526&lt;&gt;0,V526),"Pendent")</f>
        <v xml:space="preserve">ZPC TE-15 - Anglès - El Pasteral - INT </v>
      </c>
    </row>
    <row r="527" spans="1:24" s="250" customFormat="1" ht="15" customHeight="1" x14ac:dyDescent="0.3">
      <c r="A527" s="123">
        <v>486</v>
      </c>
      <c r="B527" s="123"/>
      <c r="C527" s="250" t="s">
        <v>1518</v>
      </c>
      <c r="D527" s="129" t="s">
        <v>1520</v>
      </c>
      <c r="E527" s="123" t="e" cm="1" vm="1">
        <f t="array" ref="E527">_xlfn.IFNA(_xlfn.IFS(X527&lt;&gt;"Pendent",SOCIETATS!$N$8),SOCIETATS!$N$9)</f>
        <v>#VALUE!</v>
      </c>
      <c r="F527" s="124" t="e" cm="1" vm="1">
        <f t="array" ref="F527">_xlfn.IFNA(_xlfn.IFS(G527&lt;&gt;G528,SOCIETATS!$N$8,J527&lt;&gt;J528,SOCIETATS!$N$8),SOCIETATS!$N$9)</f>
        <v>#VALUE!</v>
      </c>
      <c r="G527" s="251" t="str" cm="1">
        <f t="array" ref="G527">_xlfn.IFNA(_xlfn.IFS(R527&lt;&gt;0,R527,S527&lt;&gt;0,S527,U527&lt;&gt;0,U527,V527&lt;&gt;0,V527),"FALTAN DATOS DE ESCENARIO")</f>
        <v xml:space="preserve">ZPC TE-15 - Anglès - El Pasteral - INT </v>
      </c>
      <c r="H527" s="324" t="str">
        <f t="shared" si="46"/>
        <v>SI</v>
      </c>
      <c r="I527" s="324" t="s">
        <v>1545</v>
      </c>
      <c r="J527" s="130">
        <v>45220</v>
      </c>
      <c r="K527" s="331">
        <v>0.33333333333333331</v>
      </c>
      <c r="L527" s="130">
        <v>45221</v>
      </c>
      <c r="M527" s="331">
        <v>0.875</v>
      </c>
      <c r="N527" s="132" t="s">
        <v>1022</v>
      </c>
      <c r="O527" s="132" t="s">
        <v>21</v>
      </c>
      <c r="P527" s="132">
        <v>24</v>
      </c>
      <c r="Q527" s="132" t="s">
        <v>1525</v>
      </c>
      <c r="R527" s="132"/>
      <c r="S527" s="132" t="s">
        <v>139</v>
      </c>
      <c r="T527" s="132" t="s">
        <v>542</v>
      </c>
      <c r="U527" s="132"/>
      <c r="V527" s="132"/>
      <c r="W527" s="123" t="e">
        <f>_xlfn.IFNA(VLOOKUP(X527,#REF!,2,FALSE),"Pendent")</f>
        <v>#REF!</v>
      </c>
      <c r="X527" s="123" t="str" cm="1">
        <f t="array" ref="X527">_xlfn.IFNA(_xlfn.IFS(R527&lt;&gt;0,R527,S527&lt;&gt;0,S527,U527&lt;&gt;0,U527,V527&lt;&gt;0,V527),"Pendent")</f>
        <v xml:space="preserve">ZPC TE-15 - Anglès - El Pasteral - INT </v>
      </c>
    </row>
    <row r="528" spans="1:24" ht="15" customHeight="1" x14ac:dyDescent="0.3">
      <c r="A528" s="12">
        <v>514</v>
      </c>
      <c r="C528" s="17" t="s">
        <v>1518</v>
      </c>
      <c r="D528" s="16" t="s">
        <v>1523</v>
      </c>
      <c r="E528" s="12" t="e" cm="1" vm="1">
        <f t="array" ref="E528">_xlfn.IFNA(_xlfn.IFS(X528&lt;&gt;"Pendent",SOCIETATS!$N$8),SOCIETATS!$N$9)</f>
        <v>#VALUE!</v>
      </c>
      <c r="F528" s="124" t="e" cm="1" vm="1">
        <f t="array" ref="F528">_xlfn.IFNA(_xlfn.IFS(G528&lt;&gt;G529,SOCIETATS!$N$8,J528&lt;&gt;J529,SOCIETATS!$N$8),SOCIETATS!$N$9)</f>
        <v>#VALUE!</v>
      </c>
      <c r="G528" s="23" t="str" cm="1">
        <f t="array" ref="G528">_xlfn.IFNA(_xlfn.IFS(R528&lt;&gt;0,R528,S528&lt;&gt;0,S528,U528&lt;&gt;0,U528,V528&lt;&gt;0,V528),"FALTAN DATOS DE ESCENARIO")</f>
        <v xml:space="preserve">ZPC TE-15 - Anglès - El Pasteral - INT </v>
      </c>
      <c r="H528" s="255" t="str">
        <f t="shared" si="46"/>
        <v>NO</v>
      </c>
      <c r="I528" s="255" t="s">
        <v>1545</v>
      </c>
      <c r="J528" s="94">
        <v>45234</v>
      </c>
      <c r="K528" s="219">
        <v>0.33333333333333331</v>
      </c>
      <c r="L528" s="94">
        <v>45234</v>
      </c>
      <c r="M528" s="219">
        <v>0.875</v>
      </c>
      <c r="N528" s="27" t="s">
        <v>1022</v>
      </c>
      <c r="O528" s="27" t="s">
        <v>8</v>
      </c>
      <c r="P528" s="27">
        <v>24</v>
      </c>
      <c r="Q528" s="27" t="s">
        <v>1525</v>
      </c>
      <c r="R528" s="27"/>
      <c r="S528" s="27" t="s">
        <v>139</v>
      </c>
      <c r="T528" s="27" t="s">
        <v>542</v>
      </c>
      <c r="U528" s="27"/>
      <c r="V528" s="27"/>
      <c r="W528" s="12" t="e">
        <f>_xlfn.IFNA(VLOOKUP(X528,#REF!,2,FALSE),"Pendent")</f>
        <v>#REF!</v>
      </c>
      <c r="X528" s="12" t="str" cm="1">
        <f t="array" ref="X528">_xlfn.IFNA(_xlfn.IFS(R528&lt;&gt;0,R528,S528&lt;&gt;0,S528,U528&lt;&gt;0,U528,V528&lt;&gt;0,V528),"Pendent")</f>
        <v xml:space="preserve">ZPC TE-15 - Anglès - El Pasteral - INT </v>
      </c>
    </row>
    <row r="529" spans="1:27" ht="15" customHeight="1" x14ac:dyDescent="0.3">
      <c r="A529" s="12">
        <v>4</v>
      </c>
      <c r="C529" s="17" t="s">
        <v>426</v>
      </c>
      <c r="D529" s="97" t="s">
        <v>1169</v>
      </c>
      <c r="E529" s="12" t="e" cm="1" vm="1">
        <f t="array" ref="E529">_xlfn.IFNA(_xlfn.IFS(W529&lt;&gt;"Pendent",SOCIETATS!$N$8,X529&lt;&gt;"Pendent",SOCIETATS!$N$8),SOCIETATS!$N$9)</f>
        <v>#VALUE!</v>
      </c>
      <c r="F529" s="124" t="e" cm="1" vm="1">
        <f t="array" ref="F529">_xlfn.IFNA(_xlfn.IFS(G529&lt;&gt;G530,SOCIETATS!$N$8,J529&lt;&gt;J530,SOCIETATS!$N$8),SOCIETATS!$N$9)</f>
        <v>#VALUE!</v>
      </c>
      <c r="G529" s="23" t="str" cm="1">
        <f t="array" ref="G529">_xlfn.IFNA(_xlfn.IFS(R529&lt;&gt;0,R529,S529&lt;&gt;0,S529,U529&lt;&gt;0,U529,V529&lt;&gt;0,V529),"FALTAN DATOS DE ESCENARIO")</f>
        <v xml:space="preserve">ZPC LL-23 - Súria - CIP </v>
      </c>
      <c r="H529" s="255" t="str">
        <f t="shared" si="46"/>
        <v>NO</v>
      </c>
      <c r="I529" s="255" t="s">
        <v>1545</v>
      </c>
      <c r="J529" s="107">
        <v>45017</v>
      </c>
      <c r="K529" s="316">
        <v>0.625</v>
      </c>
      <c r="L529" s="107">
        <v>45017</v>
      </c>
      <c r="M529" s="317">
        <v>0.83333333333333404</v>
      </c>
      <c r="N529" s="100" t="s">
        <v>12</v>
      </c>
      <c r="O529" s="100" t="s">
        <v>8</v>
      </c>
      <c r="P529" s="100">
        <v>25</v>
      </c>
      <c r="Q529" s="100" t="s">
        <v>11</v>
      </c>
      <c r="R529" s="100" t="s">
        <v>99</v>
      </c>
      <c r="S529" s="27"/>
      <c r="T529" s="27"/>
      <c r="U529" s="27"/>
      <c r="V529" s="27"/>
      <c r="W529" s="12" t="str">
        <f>_xlfn.IFNA(VLOOKUP(X529,Municipis!$A$2:$B$118,2,FALSE),"Pendent")</f>
        <v>Olesa de Montserrat, Esparreguera, Collbató</v>
      </c>
      <c r="X529" s="12" t="str" cm="1">
        <f t="array" ref="X529">_xlfn.IFNA(_xlfn.IFS(R529&lt;&gt;0,R529,S529&lt;&gt;0,S529,U529&lt;&gt;0,U529,V529&lt;&gt;0,V529),"Pendent")</f>
        <v xml:space="preserve">ZPC LL-23 - Súria - CIP </v>
      </c>
      <c r="Y529" s="23" t="str" cm="1">
        <f t="array" ref="Y529">_xlfn.IFNA(_xlfn.IFS(R529&lt;&gt;0,R529,S529&lt;&gt;0,S529,U529&lt;&gt;0,U529,V529&lt;&gt;0,V529),"FALTAN DATOS DE ESCENARIO")</f>
        <v xml:space="preserve">ZPC LL-23 - Súria - CIP </v>
      </c>
      <c r="Z529" s="92" t="str">
        <f t="shared" ref="Z529:Z551" si="47">IF(IFERROR(FIND("ZPC",X529)&gt;=1,0),"ZPC","ZLLSM")</f>
        <v>ZPC</v>
      </c>
      <c r="AA529" s="92" t="str">
        <f t="shared" ref="AA529:AA551" si="48">+IF(OR(U529="Festa Major",U529="Menors d'edat",U529="Federació",Z529="ZLLSM"),"Exempt","Taxa")</f>
        <v>Taxa</v>
      </c>
    </row>
    <row r="530" spans="1:27" ht="15" customHeight="1" x14ac:dyDescent="0.3">
      <c r="A530" s="12">
        <v>26</v>
      </c>
      <c r="C530" s="17" t="s">
        <v>426</v>
      </c>
      <c r="D530" s="97" t="s">
        <v>1169</v>
      </c>
      <c r="E530" s="12" t="e" cm="1" vm="1">
        <f t="array" ref="E530">_xlfn.IFNA(_xlfn.IFS(W530&lt;&gt;"Pendent",SOCIETATS!$N$8,X530&lt;&gt;"Pendent",SOCIETATS!$N$8),SOCIETATS!$N$9)</f>
        <v>#VALUE!</v>
      </c>
      <c r="F530" s="124" t="e" cm="1" vm="1">
        <f t="array" ref="F530">_xlfn.IFNA(_xlfn.IFS(G530&lt;&gt;G531,SOCIETATS!$N$8,J530&lt;&gt;J531,SOCIETATS!$N$8),SOCIETATS!$N$9)</f>
        <v>#VALUE!</v>
      </c>
      <c r="G530" s="23" t="str" cm="1">
        <f t="array" ref="G530">_xlfn.IFNA(_xlfn.IFS(R530&lt;&gt;0,R530,S530&lt;&gt;0,S530,U530&lt;&gt;0,U530,V530&lt;&gt;0,V530),"FALTAN DATOS DE ESCENARIO")</f>
        <v xml:space="preserve">ZPC LL-23 - Súria - CIP </v>
      </c>
      <c r="H530" s="255" t="s">
        <v>1545</v>
      </c>
      <c r="I530" s="255" t="s">
        <v>1562</v>
      </c>
      <c r="J530" s="107">
        <v>45031</v>
      </c>
      <c r="K530" s="316">
        <v>0.29166666666666669</v>
      </c>
      <c r="L530" s="107">
        <v>45032</v>
      </c>
      <c r="M530" s="316">
        <v>0.83333333333333404</v>
      </c>
      <c r="N530" s="100" t="s">
        <v>12</v>
      </c>
      <c r="O530" s="100" t="s">
        <v>8</v>
      </c>
      <c r="P530" s="100">
        <v>25</v>
      </c>
      <c r="Q530" s="100" t="s">
        <v>11</v>
      </c>
      <c r="R530" s="100" t="s">
        <v>99</v>
      </c>
      <c r="S530" s="27"/>
      <c r="T530" s="27"/>
      <c r="U530" s="27"/>
      <c r="V530" s="27"/>
      <c r="W530" s="12" t="str">
        <f>_xlfn.IFNA(VLOOKUP(X530,Municipis!$A$2:$B$118,2,FALSE),"Pendent")</f>
        <v>Olesa de Montserrat, Esparreguera, Collbató</v>
      </c>
      <c r="X530" s="12" t="str" cm="1">
        <f t="array" ref="X530">_xlfn.IFNA(_xlfn.IFS(R530&lt;&gt;0,R530,S530&lt;&gt;0,S530,U530&lt;&gt;0,U530,V530&lt;&gt;0,V530),"Pendent")</f>
        <v xml:space="preserve">ZPC LL-23 - Súria - CIP </v>
      </c>
      <c r="Y530" s="23" t="str" cm="1">
        <f t="array" ref="Y530">_xlfn.IFNA(_xlfn.IFS(R530&lt;&gt;0,R530,S530&lt;&gt;0,S530,U530&lt;&gt;0,U530,V530&lt;&gt;0,V530),"FALTAN DATOS DE ESCENARIO")</f>
        <v xml:space="preserve">ZPC LL-23 - Súria - CIP </v>
      </c>
      <c r="Z530" s="92" t="str">
        <f t="shared" si="47"/>
        <v>ZPC</v>
      </c>
      <c r="AA530" s="92" t="str">
        <f t="shared" si="48"/>
        <v>Taxa</v>
      </c>
    </row>
    <row r="531" spans="1:27" ht="15" customHeight="1" x14ac:dyDescent="0.3">
      <c r="A531" s="12">
        <v>48</v>
      </c>
      <c r="C531" s="17" t="s">
        <v>426</v>
      </c>
      <c r="D531" s="97" t="s">
        <v>1169</v>
      </c>
      <c r="E531" s="12" t="e" cm="1" vm="1">
        <f t="array" ref="E531">_xlfn.IFNA(_xlfn.IFS(W531&lt;&gt;"Pendent",SOCIETATS!$N$8,X531&lt;&gt;"Pendent",SOCIETATS!$N$8),SOCIETATS!$N$9)</f>
        <v>#VALUE!</v>
      </c>
      <c r="F531" s="124" t="e" cm="1" vm="1">
        <f t="array" ref="F531">_xlfn.IFNA(_xlfn.IFS(G531&lt;&gt;G532,SOCIETATS!$N$8,J531&lt;&gt;J532,SOCIETATS!$N$8),SOCIETATS!$N$9)</f>
        <v>#VALUE!</v>
      </c>
      <c r="G531" s="23" t="str" cm="1">
        <f t="array" ref="G531">_xlfn.IFNA(_xlfn.IFS(R531&lt;&gt;0,R531,S531&lt;&gt;0,S531,U531&lt;&gt;0,U531,V531&lt;&gt;0,V531),"FALTAN DATOS DE ESCENARIO")</f>
        <v xml:space="preserve">ZPC LL-23 - Súria - CIP </v>
      </c>
      <c r="H531" s="255" t="str">
        <f>IF(L531&gt;J531,"SI","NO")</f>
        <v>NO</v>
      </c>
      <c r="I531" s="255" t="s">
        <v>1545</v>
      </c>
      <c r="J531" s="107">
        <v>45038</v>
      </c>
      <c r="K531" s="316">
        <v>0.625</v>
      </c>
      <c r="L531" s="107">
        <v>45038</v>
      </c>
      <c r="M531" s="316">
        <v>0.83333333333333404</v>
      </c>
      <c r="N531" s="100" t="s">
        <v>12</v>
      </c>
      <c r="O531" s="100" t="s">
        <v>8</v>
      </c>
      <c r="P531" s="100">
        <v>25</v>
      </c>
      <c r="Q531" s="100" t="s">
        <v>11</v>
      </c>
      <c r="R531" s="100" t="s">
        <v>99</v>
      </c>
      <c r="S531" s="27"/>
      <c r="T531" s="27"/>
      <c r="U531" s="27"/>
      <c r="V531" s="27"/>
      <c r="W531" s="12" t="str">
        <f>_xlfn.IFNA(VLOOKUP(X531,Municipis!$A$2:$B$118,2,FALSE),"Pendent")</f>
        <v>Olesa de Montserrat, Esparreguera, Collbató</v>
      </c>
      <c r="X531" s="12" t="str" cm="1">
        <f t="array" ref="X531">_xlfn.IFNA(_xlfn.IFS(R531&lt;&gt;0,R531,S531&lt;&gt;0,S531,U531&lt;&gt;0,U531,V531&lt;&gt;0,V531),"Pendent")</f>
        <v xml:space="preserve">ZPC LL-23 - Súria - CIP </v>
      </c>
      <c r="Y531" s="23" t="str" cm="1">
        <f t="array" ref="Y531">_xlfn.IFNA(_xlfn.IFS(R531&lt;&gt;0,R531,S531&lt;&gt;0,S531,U531&lt;&gt;0,U531,V531&lt;&gt;0,V531),"FALTAN DATOS DE ESCENARIO")</f>
        <v xml:space="preserve">ZPC LL-23 - Súria - CIP </v>
      </c>
      <c r="Z531" s="92" t="str">
        <f t="shared" si="47"/>
        <v>ZPC</v>
      </c>
      <c r="AA531" s="92" t="str">
        <f t="shared" si="48"/>
        <v>Taxa</v>
      </c>
    </row>
    <row r="532" spans="1:27" ht="15" customHeight="1" x14ac:dyDescent="0.3">
      <c r="A532" s="12">
        <v>84</v>
      </c>
      <c r="C532" s="17" t="s">
        <v>426</v>
      </c>
      <c r="D532" s="97" t="s">
        <v>1169</v>
      </c>
      <c r="E532" s="12" t="e" cm="1" vm="1">
        <f t="array" ref="E532">_xlfn.IFNA(_xlfn.IFS(W532&lt;&gt;"Pendent",SOCIETATS!$N$8,X532&lt;&gt;"Pendent",SOCIETATS!$N$8),SOCIETATS!$N$9)</f>
        <v>#VALUE!</v>
      </c>
      <c r="F532" s="124" t="e" cm="1" vm="1">
        <f t="array" ref="F532">_xlfn.IFNA(_xlfn.IFS(G532&lt;&gt;G533,SOCIETATS!$N$8,J532&lt;&gt;J533,SOCIETATS!$N$8),SOCIETATS!$N$9)</f>
        <v>#VALUE!</v>
      </c>
      <c r="G532" s="23" t="str" cm="1">
        <f t="array" ref="G532">_xlfn.IFNA(_xlfn.IFS(R532&lt;&gt;0,R532,S532&lt;&gt;0,S532,U532&lt;&gt;0,U532,V532&lt;&gt;0,V532),"FALTAN DATOS DE ESCENARIO")</f>
        <v xml:space="preserve">ZPC LL-23 - Súria - CIP </v>
      </c>
      <c r="H532" s="255" t="str">
        <f>IF(L532&gt;J532,"SI","NO")</f>
        <v>NO</v>
      </c>
      <c r="I532" s="255" t="s">
        <v>1545</v>
      </c>
      <c r="J532" s="107">
        <v>45053</v>
      </c>
      <c r="K532" s="316">
        <v>0.33333333333333298</v>
      </c>
      <c r="L532" s="107">
        <v>45053</v>
      </c>
      <c r="M532" s="316">
        <v>0.54166666666666696</v>
      </c>
      <c r="N532" s="100" t="s">
        <v>12</v>
      </c>
      <c r="O532" s="100" t="s">
        <v>8</v>
      </c>
      <c r="P532" s="100">
        <v>25</v>
      </c>
      <c r="Q532" s="100" t="s">
        <v>11</v>
      </c>
      <c r="R532" s="100" t="s">
        <v>99</v>
      </c>
      <c r="S532" s="27"/>
      <c r="T532" s="27"/>
      <c r="U532" s="27"/>
      <c r="V532" s="27"/>
      <c r="W532" s="12" t="str">
        <f>_xlfn.IFNA(VLOOKUP(X532,Municipis!$A$2:$B$118,2,FALSE),"Pendent")</f>
        <v>Olesa de Montserrat, Esparreguera, Collbató</v>
      </c>
      <c r="X532" s="12" t="str" cm="1">
        <f t="array" ref="X532">_xlfn.IFNA(_xlfn.IFS(R532&lt;&gt;0,R532,S532&lt;&gt;0,S532,U532&lt;&gt;0,U532,V532&lt;&gt;0,V532),"Pendent")</f>
        <v xml:space="preserve">ZPC LL-23 - Súria - CIP </v>
      </c>
      <c r="Y532" s="23" t="str" cm="1">
        <f t="array" ref="Y532">_xlfn.IFNA(_xlfn.IFS(R532&lt;&gt;0,R532,S532&lt;&gt;0,S532,U532&lt;&gt;0,U532,V532&lt;&gt;0,V532),"FALTAN DATOS DE ESCENARIO")</f>
        <v xml:space="preserve">ZPC LL-23 - Súria - CIP </v>
      </c>
      <c r="Z532" s="92" t="str">
        <f t="shared" si="47"/>
        <v>ZPC</v>
      </c>
      <c r="AA532" s="92" t="str">
        <f t="shared" si="48"/>
        <v>Taxa</v>
      </c>
    </row>
    <row r="533" spans="1:27" ht="15" customHeight="1" x14ac:dyDescent="0.3">
      <c r="A533" s="12">
        <v>99</v>
      </c>
      <c r="C533" s="17" t="s">
        <v>426</v>
      </c>
      <c r="D533" s="97" t="s">
        <v>1169</v>
      </c>
      <c r="E533" s="12" t="e" cm="1" vm="1">
        <f t="array" ref="E533">_xlfn.IFNA(_xlfn.IFS(W533&lt;&gt;"Pendent",SOCIETATS!$N$8,X533&lt;&gt;"Pendent",SOCIETATS!$N$8),SOCIETATS!$N$9)</f>
        <v>#VALUE!</v>
      </c>
      <c r="F533" s="124" t="e" cm="1" vm="1">
        <f t="array" ref="F533">_xlfn.IFNA(_xlfn.IFS(G533&lt;&gt;G534,SOCIETATS!$N$8,J533&lt;&gt;J534,SOCIETATS!$N$8),SOCIETATS!$N$9)</f>
        <v>#VALUE!</v>
      </c>
      <c r="G533" s="23" t="str" cm="1">
        <f t="array" ref="G533">_xlfn.IFNA(_xlfn.IFS(R533&lt;&gt;0,R533,S533&lt;&gt;0,S533,U533&lt;&gt;0,U533,V533&lt;&gt;0,V533),"FALTAN DATOS DE ESCENARIO")</f>
        <v>ZPC SE-07 - Embassament d'Oliana - CIP</v>
      </c>
      <c r="H533" s="255" t="s">
        <v>1545</v>
      </c>
      <c r="I533" s="255" t="s">
        <v>1562</v>
      </c>
      <c r="J533" s="107">
        <v>45059</v>
      </c>
      <c r="K533" s="316">
        <v>0.75</v>
      </c>
      <c r="L533" s="107">
        <v>45060</v>
      </c>
      <c r="M533" s="316">
        <v>0.75</v>
      </c>
      <c r="N533" s="100" t="s">
        <v>12</v>
      </c>
      <c r="O533" s="100" t="s">
        <v>8</v>
      </c>
      <c r="P533" s="100">
        <v>25</v>
      </c>
      <c r="Q533" s="100" t="s">
        <v>11</v>
      </c>
      <c r="R533" s="100" t="s">
        <v>117</v>
      </c>
      <c r="S533" s="27"/>
      <c r="T533" s="27"/>
      <c r="U533" s="27"/>
      <c r="V533" s="27"/>
      <c r="W533" s="12" t="str">
        <f>_xlfn.IFNA(VLOOKUP(X533,Municipis!$A$2:$B$118,2,FALSE),"Pendent")</f>
        <v>Coll de Nargó, Peramola, Oliana, Tiurana, Bassella, La Baronia de Rialb</v>
      </c>
      <c r="X533" s="12" t="str" cm="1">
        <f t="array" ref="X533">_xlfn.IFNA(_xlfn.IFS(R533&lt;&gt;0,R533,S533&lt;&gt;0,S533,U533&lt;&gt;0,U533,V533&lt;&gt;0,V533),"Pendent")</f>
        <v>ZPC SE-07 - Embassament d'Oliana - CIP</v>
      </c>
      <c r="Y533" s="23" t="str" cm="1">
        <f t="array" ref="Y533">_xlfn.IFNA(_xlfn.IFS(R533&lt;&gt;0,R533,S533&lt;&gt;0,S533,U533&lt;&gt;0,U533,V533&lt;&gt;0,V533),"FALTAN DATOS DE ESCENARIO")</f>
        <v>ZPC SE-07 - Embassament d'Oliana - CIP</v>
      </c>
      <c r="Z533" s="92" t="str">
        <f t="shared" si="47"/>
        <v>ZPC</v>
      </c>
      <c r="AA533" s="92" t="str">
        <f t="shared" si="48"/>
        <v>Taxa</v>
      </c>
    </row>
    <row r="534" spans="1:27" ht="15" customHeight="1" x14ac:dyDescent="0.3">
      <c r="A534" s="12">
        <v>124</v>
      </c>
      <c r="C534" s="17" t="s">
        <v>426</v>
      </c>
      <c r="D534" s="97" t="s">
        <v>1169</v>
      </c>
      <c r="E534" s="12" t="e" cm="1" vm="1">
        <f t="array" ref="E534">_xlfn.IFNA(_xlfn.IFS(W534&lt;&gt;"Pendent",SOCIETATS!$N$8,X534&lt;&gt;"Pendent",SOCIETATS!$N$8),SOCIETATS!$N$9)</f>
        <v>#VALUE!</v>
      </c>
      <c r="F534" s="124" t="e" cm="1" vm="1">
        <f t="array" ref="F534">_xlfn.IFNA(_xlfn.IFS(G534&lt;&gt;G535,SOCIETATS!$N$8,J534&lt;&gt;J535,SOCIETATS!$N$8),SOCIETATS!$N$9)</f>
        <v>#VALUE!</v>
      </c>
      <c r="G534" s="23" t="str" cm="1">
        <f t="array" ref="G534">_xlfn.IFNA(_xlfn.IFS(R534&lt;&gt;0,R534,S534&lt;&gt;0,S534,U534&lt;&gt;0,U534,V534&lt;&gt;0,V534),"FALTAN DATOS DE ESCENARIO")</f>
        <v>ZPC SE-07 - Embassament d'Oliana - CIP</v>
      </c>
      <c r="H534" s="255" t="str">
        <f>IF(L534&gt;J534,"SI","NO")</f>
        <v>NO</v>
      </c>
      <c r="I534" s="255" t="s">
        <v>1545</v>
      </c>
      <c r="J534" s="107">
        <v>45067</v>
      </c>
      <c r="K534" s="316">
        <v>0.33333333333333298</v>
      </c>
      <c r="L534" s="107">
        <v>45067</v>
      </c>
      <c r="M534" s="316">
        <v>0.54166666666666696</v>
      </c>
      <c r="N534" s="100" t="s">
        <v>12</v>
      </c>
      <c r="O534" s="100" t="s">
        <v>8</v>
      </c>
      <c r="P534" s="100">
        <v>25</v>
      </c>
      <c r="Q534" s="100" t="s">
        <v>11</v>
      </c>
      <c r="R534" s="100" t="s">
        <v>117</v>
      </c>
      <c r="S534" s="27"/>
      <c r="T534" s="27"/>
      <c r="U534" s="27"/>
      <c r="V534" s="27"/>
      <c r="W534" s="12" t="str">
        <f>_xlfn.IFNA(VLOOKUP(X534,Municipis!$A$2:$B$118,2,FALSE),"Pendent")</f>
        <v>Coll de Nargó, Peramola, Oliana, Tiurana, Bassella, La Baronia de Rialb</v>
      </c>
      <c r="X534" s="12" t="str" cm="1">
        <f t="array" ref="X534">_xlfn.IFNA(_xlfn.IFS(R534&lt;&gt;0,R534,S534&lt;&gt;0,S534,U534&lt;&gt;0,U534,V534&lt;&gt;0,V534),"Pendent")</f>
        <v>ZPC SE-07 - Embassament d'Oliana - CIP</v>
      </c>
      <c r="Y534" s="23" t="str" cm="1">
        <f t="array" ref="Y534">_xlfn.IFNA(_xlfn.IFS(R534&lt;&gt;0,R534,S534&lt;&gt;0,S534,U534&lt;&gt;0,U534,V534&lt;&gt;0,V534),"FALTAN DATOS DE ESCENARIO")</f>
        <v>ZPC SE-07 - Embassament d'Oliana - CIP</v>
      </c>
      <c r="Z534" s="92" t="str">
        <f t="shared" si="47"/>
        <v>ZPC</v>
      </c>
      <c r="AA534" s="92" t="str">
        <f t="shared" si="48"/>
        <v>Taxa</v>
      </c>
    </row>
    <row r="535" spans="1:27" ht="15" customHeight="1" x14ac:dyDescent="0.3">
      <c r="A535" s="12">
        <v>159</v>
      </c>
      <c r="C535" s="17" t="s">
        <v>426</v>
      </c>
      <c r="D535" s="97" t="s">
        <v>1169</v>
      </c>
      <c r="E535" s="12" t="e" cm="1" vm="1">
        <f t="array" ref="E535">_xlfn.IFNA(_xlfn.IFS(X535&lt;&gt;"Pendent",SOCIETATS!$N$8),SOCIETATS!$N$9)</f>
        <v>#VALUE!</v>
      </c>
      <c r="F535" s="124" t="e" cm="1" vm="1">
        <f t="array" ref="F535">_xlfn.IFNA(_xlfn.IFS(G535&lt;&gt;G536,SOCIETATS!$N$8,J535&lt;&gt;J536,SOCIETATS!$N$8),SOCIETATS!$N$9)</f>
        <v>#VALUE!</v>
      </c>
      <c r="G535" s="23" t="str" cm="1">
        <f t="array" ref="G535">_xlfn.IFNA(_xlfn.IFS(R535&lt;&gt;0,R535,S535&lt;&gt;0,S535,U535&lt;&gt;0,U535,V535&lt;&gt;0,V535),"FALTAN DATOS DE ESCENARIO")</f>
        <v xml:space="preserve">ZPC LL-23 - Súria - CIP </v>
      </c>
      <c r="H535" s="255" t="str">
        <f>IF(L535&gt;J535,"SI","NO")</f>
        <v>NO</v>
      </c>
      <c r="I535" s="255" t="s">
        <v>1545</v>
      </c>
      <c r="J535" s="107">
        <v>45081</v>
      </c>
      <c r="K535" s="316">
        <v>0.33333333333333298</v>
      </c>
      <c r="L535" s="107">
        <v>45081</v>
      </c>
      <c r="M535" s="316">
        <v>0.54166666666666696</v>
      </c>
      <c r="N535" s="100" t="s">
        <v>12</v>
      </c>
      <c r="O535" s="100" t="s">
        <v>8</v>
      </c>
      <c r="P535" s="100">
        <v>25</v>
      </c>
      <c r="Q535" s="100" t="s">
        <v>11</v>
      </c>
      <c r="R535" s="100" t="s">
        <v>99</v>
      </c>
      <c r="S535" s="27"/>
      <c r="T535" s="27"/>
      <c r="U535" s="27"/>
      <c r="V535" s="27"/>
      <c r="W535" s="12" t="str">
        <f>_xlfn.IFNA(VLOOKUP(X535,Municipis!$A$2:$B$118,2,FALSE),"Pendent")</f>
        <v>Olesa de Montserrat, Esparreguera, Collbató</v>
      </c>
      <c r="X535" s="12" t="str" cm="1">
        <f t="array" ref="X535">_xlfn.IFNA(_xlfn.IFS(R535&lt;&gt;0,R535,S535&lt;&gt;0,S535,U535&lt;&gt;0,U535,V535&lt;&gt;0,V535),"Pendent")</f>
        <v xml:space="preserve">ZPC LL-23 - Súria - CIP </v>
      </c>
      <c r="Y535" s="23" t="str" cm="1">
        <f t="array" ref="Y535">_xlfn.IFNA(_xlfn.IFS(R535&lt;&gt;0,R535,S535&lt;&gt;0,S535,U535&lt;&gt;0,U535,V535&lt;&gt;0,V535),"FALTAN DATOS DE ESCENARIO")</f>
        <v xml:space="preserve">ZPC LL-23 - Súria - CIP </v>
      </c>
      <c r="Z535" s="92" t="str">
        <f t="shared" si="47"/>
        <v>ZPC</v>
      </c>
      <c r="AA535" s="92" t="str">
        <f t="shared" si="48"/>
        <v>Taxa</v>
      </c>
    </row>
    <row r="536" spans="1:27" ht="15" customHeight="1" x14ac:dyDescent="0.3">
      <c r="A536" s="12">
        <v>168</v>
      </c>
      <c r="C536" s="17" t="s">
        <v>426</v>
      </c>
      <c r="D536" s="97" t="s">
        <v>1169</v>
      </c>
      <c r="E536" s="12" t="e" cm="1" vm="1">
        <f t="array" ref="E536">_xlfn.IFNA(_xlfn.IFS(X536&lt;&gt;"Pendent",SOCIETATS!$N$8),SOCIETATS!$N$9)</f>
        <v>#VALUE!</v>
      </c>
      <c r="F536" s="124" t="e" cm="1" vm="1">
        <f t="array" ref="F536">_xlfn.IFNA(_xlfn.IFS(G536&lt;&gt;G537,SOCIETATS!$N$8,J536&lt;&gt;J537,SOCIETATS!$N$8),SOCIETATS!$N$9)</f>
        <v>#VALUE!</v>
      </c>
      <c r="G536" s="23" t="str" cm="1">
        <f t="array" ref="G536">_xlfn.IFNA(_xlfn.IFS(R536&lt;&gt;0,R536,S536&lt;&gt;0,S536,U536&lt;&gt;0,U536,V536&lt;&gt;0,V536),"FALTAN DATOS DE ESCENARIO")</f>
        <v xml:space="preserve">ZPC LL-23 - Súria - CIP </v>
      </c>
      <c r="H536" s="255" t="s">
        <v>1562</v>
      </c>
      <c r="I536" s="255" t="s">
        <v>1545</v>
      </c>
      <c r="J536" s="107">
        <v>45087</v>
      </c>
      <c r="K536" s="316">
        <v>0.29166666666666669</v>
      </c>
      <c r="L536" s="107">
        <v>45088</v>
      </c>
      <c r="M536" s="316">
        <v>0.875</v>
      </c>
      <c r="N536" s="100" t="s">
        <v>12</v>
      </c>
      <c r="O536" s="100" t="s">
        <v>8</v>
      </c>
      <c r="P536" s="100">
        <v>25</v>
      </c>
      <c r="Q536" s="100" t="s">
        <v>11</v>
      </c>
      <c r="R536" s="100" t="s">
        <v>99</v>
      </c>
      <c r="S536" s="27"/>
      <c r="T536" s="27"/>
      <c r="U536" s="27"/>
      <c r="V536" s="27"/>
      <c r="W536" s="12" t="str">
        <f>_xlfn.IFNA(VLOOKUP(X536,Municipis!$A$2:$B$118,2,FALSE),"Pendent")</f>
        <v>Olesa de Montserrat, Esparreguera, Collbató</v>
      </c>
      <c r="X536" s="12" t="str" cm="1">
        <f t="array" ref="X536">_xlfn.IFNA(_xlfn.IFS(R536&lt;&gt;0,R536,S536&lt;&gt;0,S536,U536&lt;&gt;0,U536,V536&lt;&gt;0,V536),"Pendent")</f>
        <v xml:space="preserve">ZPC LL-23 - Súria - CIP </v>
      </c>
      <c r="Y536" s="23" t="str" cm="1">
        <f t="array" ref="Y536">_xlfn.IFNA(_xlfn.IFS(R536&lt;&gt;0,R536,S536&lt;&gt;0,S536,U536&lt;&gt;0,U536,V536&lt;&gt;0,V536),"FALTAN DATOS DE ESCENARIO")</f>
        <v xml:space="preserve">ZPC LL-23 - Súria - CIP </v>
      </c>
      <c r="Z536" s="92" t="str">
        <f t="shared" si="47"/>
        <v>ZPC</v>
      </c>
      <c r="AA536" s="92" t="str">
        <f t="shared" si="48"/>
        <v>Taxa</v>
      </c>
    </row>
    <row r="537" spans="1:27" ht="15" customHeight="1" x14ac:dyDescent="0.3">
      <c r="A537" s="12">
        <v>209</v>
      </c>
      <c r="C537" s="17" t="s">
        <v>426</v>
      </c>
      <c r="D537" s="97" t="s">
        <v>1169</v>
      </c>
      <c r="E537" s="12" t="e" cm="1" vm="1">
        <f t="array" ref="E537">_xlfn.IFNA(_xlfn.IFS(X537&lt;&gt;"Pendent",SOCIETATS!$N$8),SOCIETATS!$N$9)</f>
        <v>#VALUE!</v>
      </c>
      <c r="F537" s="124" t="e" cm="1" vm="1">
        <f t="array" ref="F537">_xlfn.IFNA(_xlfn.IFS(G537&lt;&gt;G538,SOCIETATS!$N$8,J537&lt;&gt;J538,SOCIETATS!$N$8),SOCIETATS!$N$9)</f>
        <v>#VALUE!</v>
      </c>
      <c r="G537" s="23" t="str" cm="1">
        <f t="array" ref="G537">_xlfn.IFNA(_xlfn.IFS(R537&lt;&gt;0,R537,S537&lt;&gt;0,S537,U537&lt;&gt;0,U537,V537&lt;&gt;0,V537),"FALTAN DATOS DE ESCENARIO")</f>
        <v>ZPC SE-07 - Embassament d'Oliana - CIP</v>
      </c>
      <c r="H537" s="255" t="str">
        <f>IF(L537&gt;J537,"SI","NO")</f>
        <v>NO</v>
      </c>
      <c r="I537" s="255" t="s">
        <v>1545</v>
      </c>
      <c r="J537" s="107">
        <v>45102</v>
      </c>
      <c r="K537" s="316">
        <v>0.33333333333333298</v>
      </c>
      <c r="L537" s="107">
        <v>45102</v>
      </c>
      <c r="M537" s="316">
        <v>0.54166666666666696</v>
      </c>
      <c r="N537" s="100" t="s">
        <v>12</v>
      </c>
      <c r="O537" s="100" t="s">
        <v>8</v>
      </c>
      <c r="P537" s="100">
        <v>25</v>
      </c>
      <c r="Q537" s="100" t="s">
        <v>11</v>
      </c>
      <c r="R537" s="100" t="s">
        <v>117</v>
      </c>
      <c r="S537" s="27"/>
      <c r="T537" s="27"/>
      <c r="U537" s="27"/>
      <c r="V537" s="27"/>
      <c r="W537" s="12" t="str">
        <f>_xlfn.IFNA(VLOOKUP(X537,Municipis!$A$2:$B$118,2,FALSE),"Pendent")</f>
        <v>Coll de Nargó, Peramola, Oliana, Tiurana, Bassella, La Baronia de Rialb</v>
      </c>
      <c r="X537" s="12" t="str" cm="1">
        <f t="array" ref="X537">_xlfn.IFNA(_xlfn.IFS(R537&lt;&gt;0,R537,S537&lt;&gt;0,S537,U537&lt;&gt;0,U537,V537&lt;&gt;0,V537),"Pendent")</f>
        <v>ZPC SE-07 - Embassament d'Oliana - CIP</v>
      </c>
      <c r="Y537" s="23" t="str" cm="1">
        <f t="array" ref="Y537">_xlfn.IFNA(_xlfn.IFS(R537&lt;&gt;0,R537,S537&lt;&gt;0,S537,U537&lt;&gt;0,U537,V537&lt;&gt;0,V537),"FALTAN DATOS DE ESCENARIO")</f>
        <v>ZPC SE-07 - Embassament d'Oliana - CIP</v>
      </c>
      <c r="Z537" s="92" t="str">
        <f t="shared" si="47"/>
        <v>ZPC</v>
      </c>
      <c r="AA537" s="92" t="str">
        <f t="shared" si="48"/>
        <v>Taxa</v>
      </c>
    </row>
    <row r="538" spans="1:27" ht="15" customHeight="1" x14ac:dyDescent="0.3">
      <c r="A538" s="12">
        <v>217</v>
      </c>
      <c r="C538" s="17" t="s">
        <v>426</v>
      </c>
      <c r="D538" s="97" t="s">
        <v>1169</v>
      </c>
      <c r="E538" s="12" t="e" cm="1" vm="1">
        <f t="array" ref="E538">_xlfn.IFNA(_xlfn.IFS(X538&lt;&gt;"Pendent",SOCIETATS!$N$8),SOCIETATS!$N$9)</f>
        <v>#VALUE!</v>
      </c>
      <c r="F538" s="124" t="e" cm="1" vm="1">
        <f t="array" ref="F538">_xlfn.IFNA(_xlfn.IFS(G538&lt;&gt;G539,SOCIETATS!$N$8,J538&lt;&gt;J539,SOCIETATS!$N$8),SOCIETATS!$N$9)</f>
        <v>#VALUE!</v>
      </c>
      <c r="G538" s="23" t="str" cm="1">
        <f t="array" ref="G538">_xlfn.IFNA(_xlfn.IFS(R538&lt;&gt;0,R538,S538&lt;&gt;0,S538,U538&lt;&gt;0,U538,V538&lt;&gt;0,V538),"FALTAN DATOS DE ESCENARIO")</f>
        <v xml:space="preserve">ZPC LL-18 - Sant Joan de Vilatorrada - Callús - CIP </v>
      </c>
      <c r="H538" s="255" t="s">
        <v>1562</v>
      </c>
      <c r="I538" s="255" t="s">
        <v>1545</v>
      </c>
      <c r="J538" s="107">
        <v>45108</v>
      </c>
      <c r="K538" s="316">
        <v>0.29166666666666669</v>
      </c>
      <c r="L538" s="107">
        <v>45109</v>
      </c>
      <c r="M538" s="316">
        <v>0.875</v>
      </c>
      <c r="N538" s="100" t="s">
        <v>12</v>
      </c>
      <c r="O538" s="100" t="s">
        <v>8</v>
      </c>
      <c r="P538" s="100">
        <v>25</v>
      </c>
      <c r="Q538" s="100" t="s">
        <v>11</v>
      </c>
      <c r="R538" s="100" t="s">
        <v>90</v>
      </c>
      <c r="S538" s="27"/>
      <c r="T538" s="27"/>
      <c r="U538" s="27"/>
      <c r="V538" s="27"/>
      <c r="W538" s="12" t="str">
        <f>_xlfn.IFNA(VLOOKUP(X538,Municipis!$A$2:$B$118,2,FALSE),"Pendent")</f>
        <v>Callús, Sant Joan de Vilatorrada, Manresa, Castellgalí</v>
      </c>
      <c r="X538" s="12" t="str" cm="1">
        <f t="array" ref="X538">_xlfn.IFNA(_xlfn.IFS(R538&lt;&gt;0,R538,S538&lt;&gt;0,S538,U538&lt;&gt;0,U538,V538&lt;&gt;0,V538),"Pendent")</f>
        <v xml:space="preserve">ZPC LL-18 - Sant Joan de Vilatorrada - Callús - CIP </v>
      </c>
      <c r="Y538" s="23" t="str" cm="1">
        <f t="array" ref="Y538">_xlfn.IFNA(_xlfn.IFS(R538&lt;&gt;0,R538,S538&lt;&gt;0,S538,U538&lt;&gt;0,U538,V538&lt;&gt;0,V538),"FALTAN DATOS DE ESCENARIO")</f>
        <v xml:space="preserve">ZPC LL-18 - Sant Joan de Vilatorrada - Callús - CIP </v>
      </c>
      <c r="Z538" s="92" t="str">
        <f t="shared" si="47"/>
        <v>ZPC</v>
      </c>
      <c r="AA538" s="92" t="str">
        <f t="shared" si="48"/>
        <v>Taxa</v>
      </c>
    </row>
    <row r="539" spans="1:27" ht="15" customHeight="1" x14ac:dyDescent="0.3">
      <c r="A539" s="12">
        <v>239</v>
      </c>
      <c r="C539" s="17" t="s">
        <v>426</v>
      </c>
      <c r="D539" s="97" t="s">
        <v>1169</v>
      </c>
      <c r="E539" s="12" t="e" cm="1" vm="1">
        <f t="array" ref="E539">_xlfn.IFNA(_xlfn.IFS(X539&lt;&gt;"Pendent",SOCIETATS!$N$8),SOCIETATS!$N$9)</f>
        <v>#VALUE!</v>
      </c>
      <c r="F539" s="124" t="e" cm="1" vm="1">
        <f t="array" ref="F539">_xlfn.IFNA(_xlfn.IFS(G539&lt;&gt;G540,SOCIETATS!$N$8,J539&lt;&gt;J540,SOCIETATS!$N$8),SOCIETATS!$N$9)</f>
        <v>#VALUE!</v>
      </c>
      <c r="G539" s="23" t="str" cm="1">
        <f t="array" ref="G539">_xlfn.IFNA(_xlfn.IFS(R539&lt;&gt;0,R539,S539&lt;&gt;0,S539,U539&lt;&gt;0,U539,V539&lt;&gt;0,V539),"FALTAN DATOS DE ESCENARIO")</f>
        <v xml:space="preserve">ZPC LL-23 - Súria - CIP </v>
      </c>
      <c r="H539" s="255" t="s">
        <v>1545</v>
      </c>
      <c r="I539" s="255" t="s">
        <v>1562</v>
      </c>
      <c r="J539" s="107">
        <v>45115</v>
      </c>
      <c r="K539" s="316">
        <v>0.83333333333333404</v>
      </c>
      <c r="L539" s="107">
        <v>45116</v>
      </c>
      <c r="M539" s="316">
        <v>0.33333333333333298</v>
      </c>
      <c r="N539" s="100" t="s">
        <v>12</v>
      </c>
      <c r="O539" s="100" t="s">
        <v>16</v>
      </c>
      <c r="P539" s="100">
        <v>25</v>
      </c>
      <c r="Q539" s="100" t="s">
        <v>11</v>
      </c>
      <c r="R539" s="100" t="s">
        <v>99</v>
      </c>
      <c r="S539" s="27"/>
      <c r="T539" s="27"/>
      <c r="U539" s="27"/>
      <c r="V539" s="27"/>
      <c r="W539" s="12" t="str">
        <f>_xlfn.IFNA(VLOOKUP(X539,Municipis!$A$2:$B$118,2,FALSE),"Pendent")</f>
        <v>Olesa de Montserrat, Esparreguera, Collbató</v>
      </c>
      <c r="X539" s="12" t="str" cm="1">
        <f t="array" ref="X539">_xlfn.IFNA(_xlfn.IFS(R539&lt;&gt;0,R539,S539&lt;&gt;0,S539,U539&lt;&gt;0,U539,V539&lt;&gt;0,V539),"Pendent")</f>
        <v xml:space="preserve">ZPC LL-23 - Súria - CIP </v>
      </c>
      <c r="Y539" s="23" t="str" cm="1">
        <f t="array" ref="Y539">_xlfn.IFNA(_xlfn.IFS(R539&lt;&gt;0,R539,S539&lt;&gt;0,S539,U539&lt;&gt;0,U539,V539&lt;&gt;0,V539),"FALTAN DATOS DE ESCENARIO")</f>
        <v xml:space="preserve">ZPC LL-23 - Súria - CIP </v>
      </c>
      <c r="Z539" s="92" t="str">
        <f t="shared" si="47"/>
        <v>ZPC</v>
      </c>
      <c r="AA539" s="92" t="str">
        <f t="shared" si="48"/>
        <v>Taxa</v>
      </c>
    </row>
    <row r="540" spans="1:27" ht="15" customHeight="1" x14ac:dyDescent="0.3">
      <c r="A540" s="12">
        <v>275</v>
      </c>
      <c r="C540" s="17" t="s">
        <v>426</v>
      </c>
      <c r="D540" s="97" t="s">
        <v>1169</v>
      </c>
      <c r="E540" s="12" t="e" cm="1" vm="1">
        <f t="array" ref="E540">_xlfn.IFNA(_xlfn.IFS(X540&lt;&gt;"Pendent",SOCIETATS!$N$8),SOCIETATS!$N$9)</f>
        <v>#VALUE!</v>
      </c>
      <c r="F540" s="124" t="e" cm="1" vm="1">
        <f t="array" ref="F540">_xlfn.IFNA(_xlfn.IFS(G540&lt;&gt;G541,SOCIETATS!$N$8,J540&lt;&gt;J541,SOCIETATS!$N$8),SOCIETATS!$N$9)</f>
        <v>#VALUE!</v>
      </c>
      <c r="G540" s="23" t="str" cm="1">
        <f t="array" ref="G540">_xlfn.IFNA(_xlfn.IFS(R540&lt;&gt;0,R540,S540&lt;&gt;0,S540,U540&lt;&gt;0,U540,V540&lt;&gt;0,V540),"FALTAN DATOS DE ESCENARIO")</f>
        <v xml:space="preserve">ZPC LL-23 - Súria - CIP </v>
      </c>
      <c r="H540" s="255" t="s">
        <v>1562</v>
      </c>
      <c r="I540" s="255" t="s">
        <v>1545</v>
      </c>
      <c r="J540" s="107">
        <v>45129</v>
      </c>
      <c r="K540" s="316">
        <v>0.29166666666666669</v>
      </c>
      <c r="L540" s="107">
        <v>45130</v>
      </c>
      <c r="M540" s="316">
        <v>0.875</v>
      </c>
      <c r="N540" s="100" t="s">
        <v>12</v>
      </c>
      <c r="O540" s="100" t="s">
        <v>8</v>
      </c>
      <c r="P540" s="100">
        <v>25</v>
      </c>
      <c r="Q540" s="100" t="s">
        <v>11</v>
      </c>
      <c r="R540" s="100" t="s">
        <v>99</v>
      </c>
      <c r="S540" s="27"/>
      <c r="T540" s="27"/>
      <c r="U540" s="27"/>
      <c r="V540" s="27"/>
      <c r="W540" s="12" t="str">
        <f>_xlfn.IFNA(VLOOKUP(X540,Municipis!$A$2:$B$118,2,FALSE),"Pendent")</f>
        <v>Olesa de Montserrat, Esparreguera, Collbató</v>
      </c>
      <c r="X540" s="12" t="str" cm="1">
        <f t="array" ref="X540">_xlfn.IFNA(_xlfn.IFS(R540&lt;&gt;0,R540,S540&lt;&gt;0,S540,U540&lt;&gt;0,U540,V540&lt;&gt;0,V540),"Pendent")</f>
        <v xml:space="preserve">ZPC LL-23 - Súria - CIP </v>
      </c>
      <c r="Y540" s="23" t="str" cm="1">
        <f t="array" ref="Y540">_xlfn.IFNA(_xlfn.IFS(R540&lt;&gt;0,R540,S540&lt;&gt;0,S540,U540&lt;&gt;0,U540,V540&lt;&gt;0,V540),"FALTAN DATOS DE ESCENARIO")</f>
        <v xml:space="preserve">ZPC LL-23 - Súria - CIP </v>
      </c>
      <c r="Z540" s="92" t="str">
        <f t="shared" si="47"/>
        <v>ZPC</v>
      </c>
      <c r="AA540" s="92" t="str">
        <f t="shared" si="48"/>
        <v>Taxa</v>
      </c>
    </row>
    <row r="541" spans="1:27" ht="15" customHeight="1" x14ac:dyDescent="0.3">
      <c r="A541" s="12">
        <v>295</v>
      </c>
      <c r="C541" s="17" t="s">
        <v>426</v>
      </c>
      <c r="D541" s="97" t="s">
        <v>1169</v>
      </c>
      <c r="E541" s="12" t="e" cm="1" vm="1">
        <f t="array" ref="E541">_xlfn.IFNA(_xlfn.IFS(X541&lt;&gt;"Pendent",SOCIETATS!$N$8),SOCIETATS!$N$9)</f>
        <v>#VALUE!</v>
      </c>
      <c r="F541" s="124" t="e" cm="1" vm="1">
        <f t="array" ref="F541">_xlfn.IFNA(_xlfn.IFS(G541&lt;&gt;G542,SOCIETATS!$N$8,J541&lt;&gt;J542,SOCIETATS!$N$8),SOCIETATS!$N$9)</f>
        <v>#VALUE!</v>
      </c>
      <c r="G541" s="23" t="str" cm="1">
        <f t="array" ref="G541">_xlfn.IFNA(_xlfn.IFS(R541&lt;&gt;0,R541,S541&lt;&gt;0,S541,U541&lt;&gt;0,U541,V541&lt;&gt;0,V541),"FALTAN DATOS DE ESCENARIO")</f>
        <v xml:space="preserve">ZPC LL-23 - Súria - CIP </v>
      </c>
      <c r="H541" s="255" t="str">
        <f>IF(L541&gt;J541,"SI","NO")</f>
        <v>NO</v>
      </c>
      <c r="I541" s="255" t="s">
        <v>1545</v>
      </c>
      <c r="J541" s="107">
        <v>45137</v>
      </c>
      <c r="K541" s="316">
        <v>0.33333333333333298</v>
      </c>
      <c r="L541" s="107">
        <v>45137</v>
      </c>
      <c r="M541" s="316">
        <v>0.54166666666666696</v>
      </c>
      <c r="N541" s="100" t="s">
        <v>12</v>
      </c>
      <c r="O541" s="100" t="s">
        <v>8</v>
      </c>
      <c r="P541" s="100">
        <v>25</v>
      </c>
      <c r="Q541" s="100" t="s">
        <v>11</v>
      </c>
      <c r="R541" s="100" t="s">
        <v>99</v>
      </c>
      <c r="S541" s="27"/>
      <c r="T541" s="27"/>
      <c r="U541" s="27"/>
      <c r="V541" s="27"/>
      <c r="W541" s="12" t="str">
        <f>_xlfn.IFNA(VLOOKUP(X541,Municipis!$A$2:$B$118,2,FALSE),"Pendent")</f>
        <v>Olesa de Montserrat, Esparreguera, Collbató</v>
      </c>
      <c r="X541" s="12" t="str" cm="1">
        <f t="array" ref="X541">_xlfn.IFNA(_xlfn.IFS(R541&lt;&gt;0,R541,S541&lt;&gt;0,S541,U541&lt;&gt;0,U541,V541&lt;&gt;0,V541),"Pendent")</f>
        <v xml:space="preserve">ZPC LL-23 - Súria - CIP </v>
      </c>
      <c r="Y541" s="23" t="str" cm="1">
        <f t="array" ref="Y541">_xlfn.IFNA(_xlfn.IFS(R541&lt;&gt;0,R541,S541&lt;&gt;0,S541,U541&lt;&gt;0,U541,V541&lt;&gt;0,V541),"FALTAN DATOS DE ESCENARIO")</f>
        <v xml:space="preserve">ZPC LL-23 - Súria - CIP </v>
      </c>
      <c r="Z541" s="92" t="str">
        <f t="shared" si="47"/>
        <v>ZPC</v>
      </c>
      <c r="AA541" s="92" t="str">
        <f t="shared" si="48"/>
        <v>Taxa</v>
      </c>
    </row>
    <row r="542" spans="1:27" ht="15" customHeight="1" x14ac:dyDescent="0.3">
      <c r="A542" s="12">
        <v>328</v>
      </c>
      <c r="C542" s="17" t="s">
        <v>426</v>
      </c>
      <c r="D542" s="97" t="s">
        <v>1169</v>
      </c>
      <c r="E542" s="12" t="e" cm="1" vm="1">
        <f t="array" ref="E542">_xlfn.IFNA(_xlfn.IFS(X542&lt;&gt;"Pendent",SOCIETATS!$N$8),SOCIETATS!$N$9)</f>
        <v>#VALUE!</v>
      </c>
      <c r="F542" s="124" t="e" cm="1" vm="1">
        <f t="array" ref="F542">_xlfn.IFNA(_xlfn.IFS(G542&lt;&gt;G543,SOCIETATS!$N$8,J542&lt;&gt;J543,SOCIETATS!$N$8),SOCIETATS!$N$9)</f>
        <v>#VALUE!</v>
      </c>
      <c r="G542" s="23" t="str" cm="1">
        <f t="array" ref="G542">_xlfn.IFNA(_xlfn.IFS(R542&lt;&gt;0,R542,S542&lt;&gt;0,S542,U542&lt;&gt;0,U542,V542&lt;&gt;0,V542),"FALTAN DATOS DE ESCENARIO")</f>
        <v xml:space="preserve">ZPC LL-23 - Súria - CIP </v>
      </c>
      <c r="H542" s="255" t="str">
        <f>IF(L542&gt;J542,"SI","NO")</f>
        <v>NO</v>
      </c>
      <c r="I542" s="255" t="s">
        <v>1545</v>
      </c>
      <c r="J542" s="107">
        <v>45158</v>
      </c>
      <c r="K542" s="316">
        <v>0.33333333333333298</v>
      </c>
      <c r="L542" s="107">
        <v>45158</v>
      </c>
      <c r="M542" s="316">
        <v>0.54166666666666696</v>
      </c>
      <c r="N542" s="100" t="s">
        <v>12</v>
      </c>
      <c r="O542" s="100" t="s">
        <v>8</v>
      </c>
      <c r="P542" s="100">
        <v>25</v>
      </c>
      <c r="Q542" s="100" t="s">
        <v>11</v>
      </c>
      <c r="R542" s="100" t="s">
        <v>99</v>
      </c>
      <c r="S542" s="27"/>
      <c r="T542" s="27"/>
      <c r="U542" s="27"/>
      <c r="V542" s="27"/>
      <c r="W542" s="12" t="str">
        <f>_xlfn.IFNA(VLOOKUP(X542,Municipis!$A$2:$B$118,2,FALSE),"Pendent")</f>
        <v>Olesa de Montserrat, Esparreguera, Collbató</v>
      </c>
      <c r="X542" s="12" t="str" cm="1">
        <f t="array" ref="X542">_xlfn.IFNA(_xlfn.IFS(R542&lt;&gt;0,R542,S542&lt;&gt;0,S542,U542&lt;&gt;0,U542,V542&lt;&gt;0,V542),"Pendent")</f>
        <v xml:space="preserve">ZPC LL-23 - Súria - CIP </v>
      </c>
      <c r="Y542" s="23" t="str" cm="1">
        <f t="array" ref="Y542">_xlfn.IFNA(_xlfn.IFS(R542&lt;&gt;0,R542,S542&lt;&gt;0,S542,U542&lt;&gt;0,U542,V542&lt;&gt;0,V542),"FALTAN DATOS DE ESCENARIO")</f>
        <v xml:space="preserve">ZPC LL-23 - Súria - CIP </v>
      </c>
      <c r="Z542" s="92" t="str">
        <f t="shared" si="47"/>
        <v>ZPC</v>
      </c>
      <c r="AA542" s="92" t="str">
        <f t="shared" si="48"/>
        <v>Taxa</v>
      </c>
    </row>
    <row r="543" spans="1:27" ht="15" customHeight="1" x14ac:dyDescent="0.3">
      <c r="A543" s="12">
        <v>341</v>
      </c>
      <c r="C543" s="17" t="s">
        <v>426</v>
      </c>
      <c r="D543" s="97" t="s">
        <v>1169</v>
      </c>
      <c r="E543" s="12" t="e" cm="1" vm="1">
        <f t="array" ref="E543">_xlfn.IFNA(_xlfn.IFS(X543&lt;&gt;"Pendent",SOCIETATS!$N$8),SOCIETATS!$N$9)</f>
        <v>#VALUE!</v>
      </c>
      <c r="F543" s="124" t="e" cm="1" vm="1">
        <f t="array" ref="F543">_xlfn.IFNA(_xlfn.IFS(G543&lt;&gt;G544,SOCIETATS!$N$8,J543&lt;&gt;J544,SOCIETATS!$N$8),SOCIETATS!$N$9)</f>
        <v>#VALUE!</v>
      </c>
      <c r="G543" s="23" t="str" cm="1">
        <f t="array" ref="G543">_xlfn.IFNA(_xlfn.IFS(R543&lt;&gt;0,R543,S543&lt;&gt;0,S543,U543&lt;&gt;0,U543,V543&lt;&gt;0,V543),"FALTAN DATOS DE ESCENARIO")</f>
        <v xml:space="preserve">ZPC LL-23 - Súria - CIP </v>
      </c>
      <c r="H543" s="255" t="s">
        <v>1562</v>
      </c>
      <c r="I543" s="255" t="s">
        <v>1545</v>
      </c>
      <c r="J543" s="107">
        <v>45171</v>
      </c>
      <c r="K543" s="316">
        <v>0.29166666666666669</v>
      </c>
      <c r="L543" s="107">
        <v>45172</v>
      </c>
      <c r="M543" s="316">
        <v>0.875</v>
      </c>
      <c r="N543" s="100" t="s">
        <v>12</v>
      </c>
      <c r="O543" s="100" t="s">
        <v>8</v>
      </c>
      <c r="P543" s="100">
        <v>25</v>
      </c>
      <c r="Q543" s="100" t="s">
        <v>11</v>
      </c>
      <c r="R543" s="100" t="s">
        <v>99</v>
      </c>
      <c r="S543" s="27"/>
      <c r="T543" s="27"/>
      <c r="U543" s="27"/>
      <c r="V543" s="27"/>
      <c r="W543" s="12" t="str">
        <f>_xlfn.IFNA(VLOOKUP(X543,Municipis!$A$2:$B$118,2,FALSE),"Pendent")</f>
        <v>Olesa de Montserrat, Esparreguera, Collbató</v>
      </c>
      <c r="X543" s="12" t="str" cm="1">
        <f t="array" ref="X543">_xlfn.IFNA(_xlfn.IFS(R543&lt;&gt;0,R543,S543&lt;&gt;0,S543,U543&lt;&gt;0,U543,V543&lt;&gt;0,V543),"Pendent")</f>
        <v xml:space="preserve">ZPC LL-23 - Súria - CIP </v>
      </c>
      <c r="Y543" s="23" t="str" cm="1">
        <f t="array" ref="Y543">_xlfn.IFNA(_xlfn.IFS(R543&lt;&gt;0,R543,S543&lt;&gt;0,S543,U543&lt;&gt;0,U543,V543&lt;&gt;0,V543),"FALTAN DATOS DE ESCENARIO")</f>
        <v xml:space="preserve">ZPC LL-23 - Súria - CIP </v>
      </c>
      <c r="Z543" s="92" t="str">
        <f t="shared" si="47"/>
        <v>ZPC</v>
      </c>
      <c r="AA543" s="92" t="str">
        <f t="shared" si="48"/>
        <v>Taxa</v>
      </c>
    </row>
    <row r="544" spans="1:27" ht="15" customHeight="1" x14ac:dyDescent="0.3">
      <c r="A544" s="12">
        <v>372</v>
      </c>
      <c r="C544" s="17" t="s">
        <v>426</v>
      </c>
      <c r="D544" s="97" t="s">
        <v>1169</v>
      </c>
      <c r="E544" s="12" t="e" cm="1" vm="1">
        <f t="array" ref="E544">_xlfn.IFNA(_xlfn.IFS(X544&lt;&gt;"Pendent",SOCIETATS!$N$8),SOCIETATS!$N$9)</f>
        <v>#VALUE!</v>
      </c>
      <c r="F544" s="124" t="e" cm="1" vm="1">
        <f t="array" ref="F544">_xlfn.IFNA(_xlfn.IFS(G544&lt;&gt;G545,SOCIETATS!$N$8,J544&lt;&gt;J545,SOCIETATS!$N$8),SOCIETATS!$N$9)</f>
        <v>#VALUE!</v>
      </c>
      <c r="G544" s="23" t="str" cm="1">
        <f t="array" ref="G544">_xlfn.IFNA(_xlfn.IFS(R544&lt;&gt;0,R544,S544&lt;&gt;0,S544,U544&lt;&gt;0,U544,V544&lt;&gt;0,V544),"FALTAN DATOS DE ESCENARIO")</f>
        <v xml:space="preserve">ZPC LL-23 - Súria - CIP </v>
      </c>
      <c r="H544" s="255" t="str">
        <f>IF(L544&gt;J544,"SI","NO")</f>
        <v>NO</v>
      </c>
      <c r="I544" s="255" t="s">
        <v>1545</v>
      </c>
      <c r="J544" s="107">
        <v>45179</v>
      </c>
      <c r="K544" s="316">
        <v>0.75</v>
      </c>
      <c r="L544" s="107">
        <v>45179</v>
      </c>
      <c r="M544" s="316">
        <v>0.54166666666666696</v>
      </c>
      <c r="N544" s="100" t="s">
        <v>12</v>
      </c>
      <c r="O544" s="100" t="s">
        <v>8</v>
      </c>
      <c r="P544" s="100">
        <v>25</v>
      </c>
      <c r="Q544" s="100" t="s">
        <v>11</v>
      </c>
      <c r="R544" s="100" t="s">
        <v>99</v>
      </c>
      <c r="S544" s="27"/>
      <c r="T544" s="27"/>
      <c r="U544" s="27"/>
      <c r="V544" s="27"/>
      <c r="W544" s="12" t="str">
        <f>_xlfn.IFNA(VLOOKUP(X544,Municipis!$A$2:$B$118,2,FALSE),"Pendent")</f>
        <v>Olesa de Montserrat, Esparreguera, Collbató</v>
      </c>
      <c r="X544" s="12" t="str" cm="1">
        <f t="array" ref="X544">_xlfn.IFNA(_xlfn.IFS(R544&lt;&gt;0,R544,S544&lt;&gt;0,S544,U544&lt;&gt;0,U544,V544&lt;&gt;0,V544),"Pendent")</f>
        <v xml:space="preserve">ZPC LL-23 - Súria - CIP </v>
      </c>
      <c r="Y544" s="23" t="str" cm="1">
        <f t="array" ref="Y544">_xlfn.IFNA(_xlfn.IFS(R544&lt;&gt;0,R544,S544&lt;&gt;0,S544,U544&lt;&gt;0,U544,V544&lt;&gt;0,V544),"FALTAN DATOS DE ESCENARIO")</f>
        <v xml:space="preserve">ZPC LL-23 - Súria - CIP </v>
      </c>
      <c r="Z544" s="92" t="str">
        <f t="shared" si="47"/>
        <v>ZPC</v>
      </c>
      <c r="AA544" s="92" t="str">
        <f t="shared" si="48"/>
        <v>Taxa</v>
      </c>
    </row>
    <row r="545" spans="1:27" ht="15" customHeight="1" x14ac:dyDescent="0.3">
      <c r="A545" s="12">
        <v>386</v>
      </c>
      <c r="C545" s="17" t="s">
        <v>426</v>
      </c>
      <c r="D545" s="97" t="s">
        <v>1169</v>
      </c>
      <c r="E545" s="12" t="e" cm="1" vm="1">
        <f t="array" ref="E545">_xlfn.IFNA(_xlfn.IFS(X545&lt;&gt;"Pendent",SOCIETATS!$N$8),SOCIETATS!$N$9)</f>
        <v>#VALUE!</v>
      </c>
      <c r="F545" s="124" t="e" cm="1" vm="1">
        <f t="array" ref="F545">_xlfn.IFNA(_xlfn.IFS(G545&lt;&gt;G546,SOCIETATS!$N$8,J545&lt;&gt;J546,SOCIETATS!$N$8),SOCIETATS!$N$9)</f>
        <v>#VALUE!</v>
      </c>
      <c r="G545" s="23" t="str" cm="1">
        <f t="array" ref="G545">_xlfn.IFNA(_xlfn.IFS(R545&lt;&gt;0,R545,S545&lt;&gt;0,S545,U545&lt;&gt;0,U545,V545&lt;&gt;0,V545),"FALTAN DATOS DE ESCENARIO")</f>
        <v xml:space="preserve">ZPC LL-18 - Sant Joan de Vilatorrada - Callús - CIP </v>
      </c>
      <c r="H545" s="255" t="s">
        <v>1562</v>
      </c>
      <c r="I545" s="255" t="s">
        <v>1545</v>
      </c>
      <c r="J545" s="107">
        <v>45185</v>
      </c>
      <c r="K545" s="316">
        <v>0.29166666666666669</v>
      </c>
      <c r="L545" s="107">
        <v>45186</v>
      </c>
      <c r="M545" s="316">
        <v>0.875</v>
      </c>
      <c r="N545" s="100" t="s">
        <v>12</v>
      </c>
      <c r="O545" s="100" t="s">
        <v>8</v>
      </c>
      <c r="P545" s="100">
        <v>25</v>
      </c>
      <c r="Q545" s="100" t="s">
        <v>11</v>
      </c>
      <c r="R545" s="100" t="s">
        <v>90</v>
      </c>
      <c r="S545" s="27"/>
      <c r="T545" s="27"/>
      <c r="U545" s="27"/>
      <c r="V545" s="27"/>
      <c r="W545" s="12" t="str">
        <f>_xlfn.IFNA(VLOOKUP(X545,Municipis!$A$2:$B$118,2,FALSE),"Pendent")</f>
        <v>Callús, Sant Joan de Vilatorrada, Manresa, Castellgalí</v>
      </c>
      <c r="X545" s="12" t="str" cm="1">
        <f t="array" ref="X545">_xlfn.IFNA(_xlfn.IFS(R545&lt;&gt;0,R545,S545&lt;&gt;0,S545,U545&lt;&gt;0,U545,V545&lt;&gt;0,V545),"Pendent")</f>
        <v xml:space="preserve">ZPC LL-18 - Sant Joan de Vilatorrada - Callús - CIP </v>
      </c>
      <c r="Y545" s="23" t="str" cm="1">
        <f t="array" ref="Y545">_xlfn.IFNA(_xlfn.IFS(R545&lt;&gt;0,R545,S545&lt;&gt;0,S545,U545&lt;&gt;0,U545,V545&lt;&gt;0,V545),"FALTAN DATOS DE ESCENARIO")</f>
        <v xml:space="preserve">ZPC LL-18 - Sant Joan de Vilatorrada - Callús - CIP </v>
      </c>
      <c r="Z545" s="92" t="str">
        <f t="shared" si="47"/>
        <v>ZPC</v>
      </c>
      <c r="AA545" s="92" t="str">
        <f t="shared" si="48"/>
        <v>Taxa</v>
      </c>
    </row>
    <row r="546" spans="1:27" ht="15" customHeight="1" x14ac:dyDescent="0.3">
      <c r="A546" s="12">
        <v>414</v>
      </c>
      <c r="C546" s="17" t="s">
        <v>426</v>
      </c>
      <c r="D546" s="97" t="s">
        <v>1169</v>
      </c>
      <c r="E546" s="12" t="e" cm="1" vm="1">
        <f t="array" ref="E546">_xlfn.IFNA(_xlfn.IFS(X546&lt;&gt;"Pendent",SOCIETATS!$N$8),SOCIETATS!$N$9)</f>
        <v>#VALUE!</v>
      </c>
      <c r="F546" s="124" t="e" cm="1" vm="1">
        <f t="array" ref="F546">_xlfn.IFNA(_xlfn.IFS(G546&lt;&gt;G547,SOCIETATS!$N$8,J546&lt;&gt;J547,SOCIETATS!$N$8),SOCIETATS!$N$9)</f>
        <v>#VALUE!</v>
      </c>
      <c r="G546" s="23" t="str" cm="1">
        <f t="array" ref="G546">_xlfn.IFNA(_xlfn.IFS(R546&lt;&gt;0,R546,S546&lt;&gt;0,S546,U546&lt;&gt;0,U546,V546&lt;&gt;0,V546),"FALTAN DATOS DE ESCENARIO")</f>
        <v xml:space="preserve">ZPC LL-23 - Súria - CIP </v>
      </c>
      <c r="H546" s="255" t="str">
        <f>IF(L546&gt;J546,"SI","NO")</f>
        <v>NO</v>
      </c>
      <c r="I546" s="255" t="s">
        <v>1545</v>
      </c>
      <c r="J546" s="107">
        <v>45193</v>
      </c>
      <c r="K546" s="316">
        <v>0.75</v>
      </c>
      <c r="L546" s="107">
        <v>45193</v>
      </c>
      <c r="M546" s="316">
        <v>0.54166666666666696</v>
      </c>
      <c r="N546" s="100" t="s">
        <v>12</v>
      </c>
      <c r="O546" s="100" t="s">
        <v>8</v>
      </c>
      <c r="P546" s="100">
        <v>25</v>
      </c>
      <c r="Q546" s="100" t="s">
        <v>11</v>
      </c>
      <c r="R546" s="100" t="s">
        <v>99</v>
      </c>
      <c r="S546" s="27"/>
      <c r="T546" s="27"/>
      <c r="U546" s="27"/>
      <c r="V546" s="27"/>
      <c r="W546" s="12" t="str">
        <f>_xlfn.IFNA(VLOOKUP(X546,Municipis!$A$2:$B$118,2,FALSE),"Pendent")</f>
        <v>Olesa de Montserrat, Esparreguera, Collbató</v>
      </c>
      <c r="X546" s="12" t="str" cm="1">
        <f t="array" ref="X546">_xlfn.IFNA(_xlfn.IFS(R546&lt;&gt;0,R546,S546&lt;&gt;0,S546,U546&lt;&gt;0,U546,V546&lt;&gt;0,V546),"Pendent")</f>
        <v xml:space="preserve">ZPC LL-23 - Súria - CIP </v>
      </c>
      <c r="Y546" s="23" t="str" cm="1">
        <f t="array" ref="Y546">_xlfn.IFNA(_xlfn.IFS(R546&lt;&gt;0,R546,S546&lt;&gt;0,S546,U546&lt;&gt;0,U546,V546&lt;&gt;0,V546),"FALTAN DATOS DE ESCENARIO")</f>
        <v xml:space="preserve">ZPC LL-23 - Súria - CIP </v>
      </c>
      <c r="Z546" s="92" t="str">
        <f t="shared" si="47"/>
        <v>ZPC</v>
      </c>
      <c r="AA546" s="92" t="str">
        <f t="shared" si="48"/>
        <v>Taxa</v>
      </c>
    </row>
    <row r="547" spans="1:27" ht="15" customHeight="1" x14ac:dyDescent="0.3">
      <c r="A547" s="12">
        <v>456</v>
      </c>
      <c r="C547" s="17" t="s">
        <v>426</v>
      </c>
      <c r="D547" s="97" t="s">
        <v>1169</v>
      </c>
      <c r="E547" s="12" t="e" cm="1" vm="1">
        <f t="array" ref="E547">_xlfn.IFNA(_xlfn.IFS(X547&lt;&gt;"Pendent",SOCIETATS!$N$8),SOCIETATS!$N$9)</f>
        <v>#VALUE!</v>
      </c>
      <c r="F547" s="124" t="e" cm="1" vm="1">
        <f t="array" ref="F547">_xlfn.IFNA(_xlfn.IFS(G547&lt;&gt;G548,SOCIETATS!$N$8,J547&lt;&gt;J548,SOCIETATS!$N$8),SOCIETATS!$N$9)</f>
        <v>#VALUE!</v>
      </c>
      <c r="G547" s="23" t="str" cm="1">
        <f t="array" ref="G547">_xlfn.IFNA(_xlfn.IFS(R547&lt;&gt;0,R547,S547&lt;&gt;0,S547,U547&lt;&gt;0,U547,V547&lt;&gt;0,V547),"FALTAN DATOS DE ESCENARIO")</f>
        <v xml:space="preserve">ZPC LL-23 - Súria - CIP </v>
      </c>
      <c r="H547" s="255" t="str">
        <f>IF(L547&gt;J547,"SI","NO")</f>
        <v>NO</v>
      </c>
      <c r="I547" s="255" t="s">
        <v>1545</v>
      </c>
      <c r="J547" s="107">
        <v>45207</v>
      </c>
      <c r="K547" s="316">
        <v>0.75</v>
      </c>
      <c r="L547" s="107">
        <v>45207</v>
      </c>
      <c r="M547" s="316">
        <v>0.54166666666666696</v>
      </c>
      <c r="N547" s="100" t="s">
        <v>12</v>
      </c>
      <c r="O547" s="100" t="s">
        <v>8</v>
      </c>
      <c r="P547" s="100">
        <v>25</v>
      </c>
      <c r="Q547" s="100" t="s">
        <v>11</v>
      </c>
      <c r="R547" s="100" t="s">
        <v>99</v>
      </c>
      <c r="S547" s="27"/>
      <c r="T547" s="27"/>
      <c r="U547" s="27"/>
      <c r="V547" s="27"/>
      <c r="W547" s="12" t="str">
        <f>_xlfn.IFNA(VLOOKUP(X547,Municipis!$A$2:$B$118,2,FALSE),"Pendent")</f>
        <v>Olesa de Montserrat, Esparreguera, Collbató</v>
      </c>
      <c r="X547" s="12" t="str" cm="1">
        <f t="array" ref="X547">_xlfn.IFNA(_xlfn.IFS(R547&lt;&gt;0,R547,S547&lt;&gt;0,S547,U547&lt;&gt;0,U547,V547&lt;&gt;0,V547),"Pendent")</f>
        <v xml:space="preserve">ZPC LL-23 - Súria - CIP </v>
      </c>
      <c r="Y547" s="23" t="str" cm="1">
        <f t="array" ref="Y547">_xlfn.IFNA(_xlfn.IFS(R547&lt;&gt;0,R547,S547&lt;&gt;0,S547,U547&lt;&gt;0,U547,V547&lt;&gt;0,V547),"FALTAN DATOS DE ESCENARIO")</f>
        <v xml:space="preserve">ZPC LL-23 - Súria - CIP </v>
      </c>
      <c r="Z547" s="92" t="str">
        <f t="shared" si="47"/>
        <v>ZPC</v>
      </c>
      <c r="AA547" s="92" t="str">
        <f t="shared" si="48"/>
        <v>Taxa</v>
      </c>
    </row>
    <row r="548" spans="1:27" ht="15" customHeight="1" x14ac:dyDescent="0.3">
      <c r="A548" s="12">
        <v>469</v>
      </c>
      <c r="C548" s="17" t="s">
        <v>426</v>
      </c>
      <c r="D548" s="97" t="s">
        <v>1169</v>
      </c>
      <c r="E548" s="12" t="e" cm="1" vm="1">
        <f t="array" ref="E548">_xlfn.IFNA(_xlfn.IFS(X548&lt;&gt;"Pendent",SOCIETATS!$N$8),SOCIETATS!$N$9)</f>
        <v>#VALUE!</v>
      </c>
      <c r="F548" s="124" t="e" cm="1" vm="1">
        <f t="array" ref="F548">_xlfn.IFNA(_xlfn.IFS(G548&lt;&gt;G549,SOCIETATS!$N$8,J548&lt;&gt;J549,SOCIETATS!$N$8),SOCIETATS!$N$9)</f>
        <v>#VALUE!</v>
      </c>
      <c r="G548" s="23" t="str" cm="1">
        <f t="array" ref="G548">_xlfn.IFNA(_xlfn.IFS(R548&lt;&gt;0,R548,S548&lt;&gt;0,S548,U548&lt;&gt;0,U548,V548&lt;&gt;0,V548),"FALTAN DATOS DE ESCENARIO")</f>
        <v>ZPC SE-07 - Embassament d'Oliana - CIP</v>
      </c>
      <c r="H548" s="255" t="s">
        <v>1545</v>
      </c>
      <c r="I548" s="255" t="s">
        <v>1545</v>
      </c>
      <c r="J548" s="107">
        <v>45213</v>
      </c>
      <c r="K548" s="316">
        <v>0.29166666666666669</v>
      </c>
      <c r="L548" s="107">
        <v>45213</v>
      </c>
      <c r="M548" s="316">
        <v>0.83333333333333404</v>
      </c>
      <c r="N548" s="100" t="s">
        <v>12</v>
      </c>
      <c r="O548" s="100" t="s">
        <v>8</v>
      </c>
      <c r="P548" s="100">
        <v>25</v>
      </c>
      <c r="Q548" s="100" t="s">
        <v>11</v>
      </c>
      <c r="R548" s="100" t="s">
        <v>117</v>
      </c>
      <c r="S548" s="27"/>
      <c r="T548" s="27"/>
      <c r="U548" s="27"/>
      <c r="V548" s="27"/>
      <c r="W548" s="12" t="str">
        <f>_xlfn.IFNA(VLOOKUP(X548,Municipis!$A$2:$B$118,2,FALSE),"Pendent")</f>
        <v>Coll de Nargó, Peramola, Oliana, Tiurana, Bassella, La Baronia de Rialb</v>
      </c>
      <c r="X548" s="12" t="str" cm="1">
        <f t="array" ref="X548">_xlfn.IFNA(_xlfn.IFS(R548&lt;&gt;0,R548,S548&lt;&gt;0,S548,U548&lt;&gt;0,U548,V548&lt;&gt;0,V548),"Pendent")</f>
        <v>ZPC SE-07 - Embassament d'Oliana - CIP</v>
      </c>
      <c r="Y548" s="23" t="str" cm="1">
        <f t="array" ref="Y548">_xlfn.IFNA(_xlfn.IFS(R548&lt;&gt;0,R548,S548&lt;&gt;0,S548,U548&lt;&gt;0,U548,V548&lt;&gt;0,V548),"FALTAN DATOS DE ESCENARIO")</f>
        <v>ZPC SE-07 - Embassament d'Oliana - CIP</v>
      </c>
      <c r="Z548" s="92" t="str">
        <f t="shared" si="47"/>
        <v>ZPC</v>
      </c>
      <c r="AA548" s="92" t="str">
        <f t="shared" si="48"/>
        <v>Taxa</v>
      </c>
    </row>
    <row r="549" spans="1:27" ht="15" customHeight="1" x14ac:dyDescent="0.3">
      <c r="A549" s="12">
        <v>527</v>
      </c>
      <c r="C549" s="17" t="s">
        <v>426</v>
      </c>
      <c r="D549" s="97" t="s">
        <v>1171</v>
      </c>
      <c r="E549" s="12" t="e" cm="1" vm="1">
        <f t="array" ref="E549">_xlfn.IFNA(_xlfn.IFS(X549&lt;&gt;"Pendent",SOCIETATS!$N$8),SOCIETATS!$N$9)</f>
        <v>#VALUE!</v>
      </c>
      <c r="F549" s="124" t="e" cm="1" vm="1">
        <f t="array" ref="F549">_xlfn.IFNA(_xlfn.IFS(G549&lt;&gt;G550,SOCIETATS!$N$8,J549&lt;&gt;J550,SOCIETATS!$N$8),SOCIETATS!$N$9)</f>
        <v>#VALUE!</v>
      </c>
      <c r="G549" s="23" t="str" cm="1">
        <f t="array" ref="G549">_xlfn.IFNA(_xlfn.IFS(R549&lt;&gt;0,R549,S549&lt;&gt;0,S549,U549&lt;&gt;0,U549,V549&lt;&gt;0,V549),"FALTAN DATOS DE ESCENARIO")</f>
        <v xml:space="preserve">ZPC LL-23 - Súria - CIP </v>
      </c>
      <c r="H549" s="255" t="s">
        <v>1545</v>
      </c>
      <c r="I549" s="255" t="s">
        <v>1545</v>
      </c>
      <c r="J549" s="107">
        <v>45242</v>
      </c>
      <c r="K549" s="316">
        <v>0.33333333333333298</v>
      </c>
      <c r="L549" s="107">
        <v>45242</v>
      </c>
      <c r="M549" s="316">
        <v>0.54166666666666696</v>
      </c>
      <c r="N549" s="100" t="s">
        <v>12</v>
      </c>
      <c r="O549" s="100" t="s">
        <v>8</v>
      </c>
      <c r="P549" s="100">
        <v>25</v>
      </c>
      <c r="Q549" s="100" t="s">
        <v>11</v>
      </c>
      <c r="R549" s="100" t="s">
        <v>99</v>
      </c>
      <c r="S549" s="27"/>
      <c r="T549" s="27"/>
      <c r="U549" s="27"/>
      <c r="V549" s="27"/>
      <c r="W549" s="12" t="str">
        <f>_xlfn.IFNA(VLOOKUP(X549,Municipis!$A$2:$B$118,2,FALSE),"Pendent")</f>
        <v>Olesa de Montserrat, Esparreguera, Collbató</v>
      </c>
      <c r="X549" s="12" t="str" cm="1">
        <f t="array" ref="X549">_xlfn.IFNA(_xlfn.IFS(R549&lt;&gt;0,R549,S549&lt;&gt;0,S549,U549&lt;&gt;0,U549,V549&lt;&gt;0,V549),"Pendent")</f>
        <v xml:space="preserve">ZPC LL-23 - Súria - CIP </v>
      </c>
      <c r="Y549" s="23" t="str" cm="1">
        <f t="array" ref="Y549">_xlfn.IFNA(_xlfn.IFS(R549&lt;&gt;0,R549,S549&lt;&gt;0,S549,U549&lt;&gt;0,U549,V549&lt;&gt;0,V549),"FALTAN DATOS DE ESCENARIO")</f>
        <v xml:space="preserve">ZPC LL-23 - Súria - CIP </v>
      </c>
      <c r="Z549" s="92" t="str">
        <f t="shared" si="47"/>
        <v>ZPC</v>
      </c>
      <c r="AA549" s="92" t="str">
        <f t="shared" si="48"/>
        <v>Taxa</v>
      </c>
    </row>
    <row r="550" spans="1:27" ht="15" customHeight="1" x14ac:dyDescent="0.3">
      <c r="A550" s="12">
        <v>546</v>
      </c>
      <c r="C550" s="17" t="s">
        <v>426</v>
      </c>
      <c r="D550" s="97" t="s">
        <v>1171</v>
      </c>
      <c r="E550" s="12" t="e" cm="1" vm="1">
        <f t="array" ref="E550">_xlfn.IFNA(_xlfn.IFS(X550&lt;&gt;"Pendent",SOCIETATS!$N$8),SOCIETATS!$N$9)</f>
        <v>#VALUE!</v>
      </c>
      <c r="F550" s="124" t="e" cm="1" vm="1">
        <f t="array" ref="F550">_xlfn.IFNA(_xlfn.IFS(G550&lt;&gt;G551,SOCIETATS!$N$8,J550&lt;&gt;J551,SOCIETATS!$N$8),SOCIETATS!$N$9)</f>
        <v>#VALUE!</v>
      </c>
      <c r="G550" s="23" t="str" cm="1">
        <f t="array" ref="G550">_xlfn.IFNA(_xlfn.IFS(R550&lt;&gt;0,R550,S550&lt;&gt;0,S550,U550&lt;&gt;0,U550,V550&lt;&gt;0,V550),"FALTAN DATOS DE ESCENARIO")</f>
        <v xml:space="preserve">ZPC LL-23 - Súria - CIP </v>
      </c>
      <c r="H550" s="255" t="str">
        <f t="shared" ref="H550:H559" si="49">IF(L550&gt;J550,"SI","NO")</f>
        <v>NO</v>
      </c>
      <c r="I550" s="255" t="s">
        <v>1545</v>
      </c>
      <c r="J550" s="107">
        <v>45256</v>
      </c>
      <c r="K550" s="316">
        <v>0.33333333333333298</v>
      </c>
      <c r="L550" s="107">
        <v>45256</v>
      </c>
      <c r="M550" s="316">
        <v>0.54166666666666696</v>
      </c>
      <c r="N550" s="100" t="s">
        <v>12</v>
      </c>
      <c r="O550" s="100" t="s">
        <v>8</v>
      </c>
      <c r="P550" s="100">
        <v>25</v>
      </c>
      <c r="Q550" s="100" t="s">
        <v>11</v>
      </c>
      <c r="R550" s="100" t="s">
        <v>99</v>
      </c>
      <c r="S550" s="27"/>
      <c r="T550" s="27"/>
      <c r="U550" s="27"/>
      <c r="V550" s="27"/>
      <c r="W550" s="12" t="str">
        <f>_xlfn.IFNA(VLOOKUP(X550,Municipis!$A$2:$B$118,2,FALSE),"Pendent")</f>
        <v>Olesa de Montserrat, Esparreguera, Collbató</v>
      </c>
      <c r="X550" s="12" t="str" cm="1">
        <f t="array" ref="X550">_xlfn.IFNA(_xlfn.IFS(R550&lt;&gt;0,R550,S550&lt;&gt;0,S550,U550&lt;&gt;0,U550,V550&lt;&gt;0,V550),"Pendent")</f>
        <v xml:space="preserve">ZPC LL-23 - Súria - CIP </v>
      </c>
      <c r="Y550" s="23" t="str" cm="1">
        <f t="array" ref="Y550">_xlfn.IFNA(_xlfn.IFS(R550&lt;&gt;0,R550,S550&lt;&gt;0,S550,U550&lt;&gt;0,U550,V550&lt;&gt;0,V550),"FALTAN DATOS DE ESCENARIO")</f>
        <v xml:space="preserve">ZPC LL-23 - Súria - CIP </v>
      </c>
      <c r="Z550" s="92" t="str">
        <f t="shared" si="47"/>
        <v>ZPC</v>
      </c>
      <c r="AA550" s="92" t="str">
        <f t="shared" si="48"/>
        <v>Taxa</v>
      </c>
    </row>
    <row r="551" spans="1:27" ht="15" customHeight="1" x14ac:dyDescent="0.3">
      <c r="A551" s="12">
        <v>554</v>
      </c>
      <c r="C551" s="17" t="s">
        <v>426</v>
      </c>
      <c r="D551" s="97" t="s">
        <v>1171</v>
      </c>
      <c r="E551" s="12" t="e" cm="1" vm="1">
        <f t="array" ref="E551">_xlfn.IFNA(_xlfn.IFS(X551&lt;&gt;"Pendent",SOCIETATS!$N$8),SOCIETATS!$N$9)</f>
        <v>#VALUE!</v>
      </c>
      <c r="F551" s="124" t="e" cm="1" vm="1">
        <f t="array" ref="F551">_xlfn.IFNA(_xlfn.IFS(G551&lt;&gt;G552,SOCIETATS!$N$8,J551&lt;&gt;J552,SOCIETATS!$N$8),SOCIETATS!$N$9)</f>
        <v>#VALUE!</v>
      </c>
      <c r="G551" s="23" t="str" cm="1">
        <f t="array" ref="G551">_xlfn.IFNA(_xlfn.IFS(R551&lt;&gt;0,R551,S551&lt;&gt;0,S551,U551&lt;&gt;0,U551,V551&lt;&gt;0,V551),"FALTAN DATOS DE ESCENARIO")</f>
        <v xml:space="preserve">ZPC LL-23 - Súria - CIP </v>
      </c>
      <c r="H551" s="255" t="str">
        <f t="shared" si="49"/>
        <v>NO</v>
      </c>
      <c r="I551" s="255" t="s">
        <v>1545</v>
      </c>
      <c r="J551" s="107">
        <v>45272</v>
      </c>
      <c r="K551" s="316">
        <v>0.33333333333333298</v>
      </c>
      <c r="L551" s="107">
        <v>45272</v>
      </c>
      <c r="M551" s="316">
        <v>0.54166666666666696</v>
      </c>
      <c r="N551" s="100" t="s">
        <v>12</v>
      </c>
      <c r="O551" s="100" t="s">
        <v>8</v>
      </c>
      <c r="P551" s="100">
        <v>25</v>
      </c>
      <c r="Q551" s="100" t="s">
        <v>11</v>
      </c>
      <c r="R551" s="100" t="s">
        <v>99</v>
      </c>
      <c r="S551" s="27"/>
      <c r="T551" s="27"/>
      <c r="U551" s="27"/>
      <c r="V551" s="27"/>
      <c r="W551" s="12" t="str">
        <f>_xlfn.IFNA(VLOOKUP(X551,Municipis!$A$2:$B$118,2,FALSE),"Pendent")</f>
        <v>Olesa de Montserrat, Esparreguera, Collbató</v>
      </c>
      <c r="X551" s="12" t="str" cm="1">
        <f t="array" ref="X551">_xlfn.IFNA(_xlfn.IFS(R551&lt;&gt;0,R551,S551&lt;&gt;0,S551,U551&lt;&gt;0,U551,V551&lt;&gt;0,V551),"Pendent")</f>
        <v xml:space="preserve">ZPC LL-23 - Súria - CIP </v>
      </c>
      <c r="Y551" s="23" t="str" cm="1">
        <f t="array" ref="Y551">_xlfn.IFNA(_xlfn.IFS(R551&lt;&gt;0,R551,S551&lt;&gt;0,S551,U551&lt;&gt;0,U551,V551&lt;&gt;0,V551),"FALTAN DATOS DE ESCENARIO")</f>
        <v xml:space="preserve">ZPC LL-23 - Súria - CIP </v>
      </c>
      <c r="Z551" s="92" t="str">
        <f t="shared" si="47"/>
        <v>ZPC</v>
      </c>
      <c r="AA551" s="92" t="str">
        <f t="shared" si="48"/>
        <v>Taxa</v>
      </c>
    </row>
    <row r="552" spans="1:27" ht="15" customHeight="1" x14ac:dyDescent="0.3">
      <c r="A552" s="12">
        <v>68</v>
      </c>
      <c r="C552" s="17" t="s">
        <v>428</v>
      </c>
      <c r="D552" s="17" t="s">
        <v>1434</v>
      </c>
      <c r="E552" s="12" t="e" cm="1" vm="1">
        <f t="array" ref="E552">_xlfn.IFNA(_xlfn.IFS(X552&lt;&gt;"Pendent",SOCIETATS!$N$8),SOCIETATS!$N$9)</f>
        <v>#VALUE!</v>
      </c>
      <c r="F552" s="124" t="e" cm="1" vm="1">
        <f t="array" ref="F552">_xlfn.IFNA(_xlfn.IFS(G552&lt;&gt;G553,SOCIETATS!$N$8,J552&lt;&gt;J553,SOCIETATS!$N$8),SOCIETATS!$N$9)</f>
        <v>#VALUE!</v>
      </c>
      <c r="G552" s="23" t="str" cm="1">
        <f t="array" ref="G552">_xlfn.IFNA(_xlfn.IFS(R552&lt;&gt;0,R552,S552&lt;&gt;0,S552,U552&lt;&gt;0,U552,V552&lt;&gt;0,V552),"FALTAN DATOS DE ESCENARIO")</f>
        <v>ZPC TE-20 - Manlleu - Roda de Ter - CIP, ZPC TE-21 - Torelló - CIP</v>
      </c>
      <c r="H552" s="255" t="str">
        <f t="shared" si="49"/>
        <v>NO</v>
      </c>
      <c r="I552" s="255" t="s">
        <v>1545</v>
      </c>
      <c r="J552" s="93">
        <v>45046</v>
      </c>
      <c r="K552" s="118">
        <v>0.25</v>
      </c>
      <c r="L552" s="93">
        <v>45046</v>
      </c>
      <c r="M552" s="118">
        <v>0.54166666666666663</v>
      </c>
      <c r="N552" s="28" t="s">
        <v>1441</v>
      </c>
      <c r="O552" s="28" t="s">
        <v>8</v>
      </c>
      <c r="P552" s="22">
        <v>30</v>
      </c>
      <c r="Q552" s="12" t="s">
        <v>1442</v>
      </c>
      <c r="R552" s="17" t="s">
        <v>142</v>
      </c>
      <c r="W552" s="12" t="str">
        <f>_xlfn.IFNA(VLOOKUP(X552,Municipis!$A$2:$B$118,2,FALSE),"Pendent")</f>
        <v>Masies Voltegrà, Torelló, S. Vicenç Torelló, Oris, S. Quirze Besora</v>
      </c>
      <c r="X552" s="12" t="str" cm="1">
        <f t="array" ref="X552">_xlfn.IFNA(_xlfn.IFS(R552&lt;&gt;0,R552,S552&lt;&gt;0,S552,U552&lt;&gt;0,U552,V552&lt;&gt;0,V552),"Pendent")</f>
        <v>ZPC TE-20 - Manlleu - Roda de Ter - CIP, ZPC TE-21 - Torelló - CIP</v>
      </c>
    </row>
    <row r="553" spans="1:27" ht="15" customHeight="1" x14ac:dyDescent="0.3">
      <c r="A553" s="12">
        <v>182</v>
      </c>
      <c r="C553" s="17" t="s">
        <v>428</v>
      </c>
      <c r="D553" s="17" t="s">
        <v>1435</v>
      </c>
      <c r="E553" s="12" t="e" cm="1" vm="1">
        <f t="array" ref="E553">_xlfn.IFNA(_xlfn.IFS(X553&lt;&gt;"Pendent",SOCIETATS!$N$8),SOCIETATS!$N$9)</f>
        <v>#VALUE!</v>
      </c>
      <c r="F553" s="124" t="e" cm="1" vm="1">
        <f t="array" ref="F553">_xlfn.IFNA(_xlfn.IFS(G553&lt;&gt;G554,SOCIETATS!$N$8,J553&lt;&gt;J554,SOCIETATS!$N$8),SOCIETATS!$N$9)</f>
        <v>#VALUE!</v>
      </c>
      <c r="G553" s="23" t="str" cm="1">
        <f t="array" ref="G553">_xlfn.IFNA(_xlfn.IFS(R553&lt;&gt;0,R553,S553&lt;&gt;0,S553,U553&lt;&gt;0,U553,V553&lt;&gt;0,V553),"FALTAN DATOS DE ESCENARIO")</f>
        <v>ZPC TE-20 - Manlleu - Roda de Ter - CIP, ZPC TE-21 - Torelló - CIP</v>
      </c>
      <c r="H553" s="255" t="str">
        <f t="shared" si="49"/>
        <v>NO</v>
      </c>
      <c r="I553" s="255" t="s">
        <v>1545</v>
      </c>
      <c r="J553" s="93">
        <v>45088</v>
      </c>
      <c r="K553" s="118">
        <v>0.25</v>
      </c>
      <c r="L553" s="93">
        <v>45088</v>
      </c>
      <c r="M553" s="118">
        <v>0.54166666666666663</v>
      </c>
      <c r="N553" s="28" t="s">
        <v>1441</v>
      </c>
      <c r="O553" s="28" t="s">
        <v>8</v>
      </c>
      <c r="P553" s="22">
        <v>30</v>
      </c>
      <c r="Q553" s="12" t="s">
        <v>1442</v>
      </c>
      <c r="R553" s="17" t="s">
        <v>142</v>
      </c>
      <c r="W553" s="12" t="str">
        <f>_xlfn.IFNA(VLOOKUP(X553,Municipis!$A$2:$B$118,2,FALSE),"Pendent")</f>
        <v>Masies Voltegrà, Torelló, S. Vicenç Torelló, Oris, S. Quirze Besora</v>
      </c>
      <c r="X553" s="12" t="str" cm="1">
        <f t="array" ref="X553">_xlfn.IFNA(_xlfn.IFS(R553&lt;&gt;0,R553,S553&lt;&gt;0,S553,U553&lt;&gt;0,U553,V553&lt;&gt;0,V553),"Pendent")</f>
        <v>ZPC TE-20 - Manlleu - Roda de Ter - CIP, ZPC TE-21 - Torelló - CIP</v>
      </c>
    </row>
    <row r="554" spans="1:27" ht="15" customHeight="1" x14ac:dyDescent="0.3">
      <c r="A554" s="12">
        <v>211</v>
      </c>
      <c r="C554" s="17" t="s">
        <v>428</v>
      </c>
      <c r="D554" s="17" t="s">
        <v>1436</v>
      </c>
      <c r="E554" s="12" t="e" cm="1" vm="1">
        <f t="array" ref="E554">_xlfn.IFNA(_xlfn.IFS(X554&lt;&gt;"Pendent",SOCIETATS!$N$8),SOCIETATS!$N$9)</f>
        <v>#VALUE!</v>
      </c>
      <c r="F554" s="124" t="e" cm="1" vm="1">
        <f t="array" ref="F554">_xlfn.IFNA(_xlfn.IFS(G554&lt;&gt;G555,SOCIETATS!$N$8,J554&lt;&gt;J555,SOCIETATS!$N$8),SOCIETATS!$N$9)</f>
        <v>#VALUE!</v>
      </c>
      <c r="G554" s="23" t="str" cm="1">
        <f t="array" ref="G554">_xlfn.IFNA(_xlfn.IFS(R554&lt;&gt;0,R554,S554&lt;&gt;0,S554,U554&lt;&gt;0,U554,V554&lt;&gt;0,V554),"FALTAN DATOS DE ESCENARIO")</f>
        <v>ZPC TE-20 - Manlleu - Roda de Ter - CIP, ZPC TE-21 - Torelló - CIP</v>
      </c>
      <c r="H554" s="255" t="str">
        <f t="shared" si="49"/>
        <v>NO</v>
      </c>
      <c r="I554" s="255" t="s">
        <v>1545</v>
      </c>
      <c r="J554" s="93">
        <v>45102</v>
      </c>
      <c r="K554" s="118">
        <v>0.25</v>
      </c>
      <c r="L554" s="93">
        <v>45102</v>
      </c>
      <c r="M554" s="118">
        <v>0.54166666666666663</v>
      </c>
      <c r="N554" s="28" t="s">
        <v>1441</v>
      </c>
      <c r="O554" s="28" t="s">
        <v>8</v>
      </c>
      <c r="P554" s="22">
        <v>30</v>
      </c>
      <c r="Q554" s="12" t="s">
        <v>1442</v>
      </c>
      <c r="R554" s="17" t="s">
        <v>142</v>
      </c>
      <c r="W554" s="12" t="str">
        <f>_xlfn.IFNA(VLOOKUP(X554,Municipis!$A$2:$B$118,2,FALSE),"Pendent")</f>
        <v>Masies Voltegrà, Torelló, S. Vicenç Torelló, Oris, S. Quirze Besora</v>
      </c>
      <c r="X554" s="12" t="str" cm="1">
        <f t="array" ref="X554">_xlfn.IFNA(_xlfn.IFS(R554&lt;&gt;0,R554,S554&lt;&gt;0,S554,U554&lt;&gt;0,U554,V554&lt;&gt;0,V554),"Pendent")</f>
        <v>ZPC TE-20 - Manlleu - Roda de Ter - CIP, ZPC TE-21 - Torelló - CIP</v>
      </c>
    </row>
    <row r="555" spans="1:27" ht="15" customHeight="1" x14ac:dyDescent="0.3">
      <c r="A555" s="12">
        <v>284</v>
      </c>
      <c r="C555" s="17" t="s">
        <v>428</v>
      </c>
      <c r="D555" s="17" t="s">
        <v>1437</v>
      </c>
      <c r="E555" s="12" t="e" cm="1" vm="1">
        <f t="array" ref="E555">_xlfn.IFNA(_xlfn.IFS(X555&lt;&gt;"Pendent",SOCIETATS!$N$8),SOCIETATS!$N$9)</f>
        <v>#VALUE!</v>
      </c>
      <c r="F555" s="124" t="e" cm="1" vm="1">
        <f t="array" ref="F555">_xlfn.IFNA(_xlfn.IFS(G555&lt;&gt;G556,SOCIETATS!$N$8,J555&lt;&gt;J556,SOCIETATS!$N$8),SOCIETATS!$N$9)</f>
        <v>#VALUE!</v>
      </c>
      <c r="G555" s="23" t="str" cm="1">
        <f t="array" ref="G555">_xlfn.IFNA(_xlfn.IFS(R555&lt;&gt;0,R555,S555&lt;&gt;0,S555,U555&lt;&gt;0,U555,V555&lt;&gt;0,V555),"FALTAN DATOS DE ESCENARIO")</f>
        <v>ZPC TE-20 - Manlleu - Roda de Ter - CIP, ZPC TE-21 - Torelló - CIP</v>
      </c>
      <c r="H555" s="255" t="str">
        <f t="shared" si="49"/>
        <v>NO</v>
      </c>
      <c r="I555" s="255" t="s">
        <v>1545</v>
      </c>
      <c r="J555" s="93">
        <v>45130</v>
      </c>
      <c r="K555" s="118">
        <v>0.25</v>
      </c>
      <c r="L555" s="93">
        <v>45130</v>
      </c>
      <c r="M555" s="118">
        <v>0.54166666666666663</v>
      </c>
      <c r="N555" s="28" t="s">
        <v>1441</v>
      </c>
      <c r="O555" s="28" t="s">
        <v>8</v>
      </c>
      <c r="P555" s="22">
        <v>30</v>
      </c>
      <c r="Q555" s="12" t="s">
        <v>1442</v>
      </c>
      <c r="R555" s="17" t="s">
        <v>142</v>
      </c>
      <c r="W555" s="12" t="str">
        <f>_xlfn.IFNA(VLOOKUP(X555,Municipis!$A$2:$B$118,2,FALSE),"Pendent")</f>
        <v>Masies Voltegrà, Torelló, S. Vicenç Torelló, Oris, S. Quirze Besora</v>
      </c>
      <c r="X555" s="12" t="str" cm="1">
        <f t="array" ref="X555">_xlfn.IFNA(_xlfn.IFS(R555&lt;&gt;0,R555,S555&lt;&gt;0,S555,U555&lt;&gt;0,U555,V555&lt;&gt;0,V555),"Pendent")</f>
        <v>ZPC TE-20 - Manlleu - Roda de Ter - CIP, ZPC TE-21 - Torelló - CIP</v>
      </c>
    </row>
    <row r="556" spans="1:27" ht="15" customHeight="1" x14ac:dyDescent="0.3">
      <c r="A556" s="12">
        <v>391</v>
      </c>
      <c r="C556" s="17" t="s">
        <v>428</v>
      </c>
      <c r="D556" s="17" t="s">
        <v>1438</v>
      </c>
      <c r="E556" s="12" t="e" cm="1" vm="1">
        <f t="array" ref="E556">_xlfn.IFNA(_xlfn.IFS(X556&lt;&gt;"Pendent",SOCIETATS!$N$8),SOCIETATS!$N$9)</f>
        <v>#VALUE!</v>
      </c>
      <c r="F556" s="124" t="e" cm="1" vm="1">
        <f t="array" ref="F556">_xlfn.IFNA(_xlfn.IFS(G556&lt;&gt;G557,SOCIETATS!$N$8,J556&lt;&gt;J557,SOCIETATS!$N$8),SOCIETATS!$N$9)</f>
        <v>#VALUE!</v>
      </c>
      <c r="G556" s="23" t="str" cm="1">
        <f t="array" ref="G556">_xlfn.IFNA(_xlfn.IFS(R556&lt;&gt;0,R556,S556&lt;&gt;0,S556,U556&lt;&gt;0,U556,V556&lt;&gt;0,V556),"FALTAN DATOS DE ESCENARIO")</f>
        <v>ZPC TE-20 - Manlleu - Roda de Ter - CIP, ZPC TE-21 - Torelló - CIP</v>
      </c>
      <c r="H556" s="255" t="str">
        <f t="shared" si="49"/>
        <v>NO</v>
      </c>
      <c r="I556" s="255" t="s">
        <v>1545</v>
      </c>
      <c r="J556" s="93">
        <v>45185</v>
      </c>
      <c r="K556" s="118">
        <v>0.58333333333333337</v>
      </c>
      <c r="L556" s="93">
        <v>45185</v>
      </c>
      <c r="M556" s="118">
        <v>0.83333333333333337</v>
      </c>
      <c r="N556" s="28" t="s">
        <v>1441</v>
      </c>
      <c r="O556" s="28" t="s">
        <v>8</v>
      </c>
      <c r="P556" s="22">
        <v>30</v>
      </c>
      <c r="Q556" s="12" t="s">
        <v>1442</v>
      </c>
      <c r="R556" s="17" t="s">
        <v>142</v>
      </c>
      <c r="W556" s="12" t="str">
        <f>_xlfn.IFNA(VLOOKUP(X556,Municipis!$A$2:$B$118,2,FALSE),"Pendent")</f>
        <v>Masies Voltegrà, Torelló, S. Vicenç Torelló, Oris, S. Quirze Besora</v>
      </c>
      <c r="X556" s="12" t="str" cm="1">
        <f t="array" ref="X556">_xlfn.IFNA(_xlfn.IFS(R556&lt;&gt;0,R556,S556&lt;&gt;0,S556,U556&lt;&gt;0,U556,V556&lt;&gt;0,V556),"Pendent")</f>
        <v>ZPC TE-20 - Manlleu - Roda de Ter - CIP, ZPC TE-21 - Torelló - CIP</v>
      </c>
    </row>
    <row r="557" spans="1:27" ht="15" customHeight="1" x14ac:dyDescent="0.3">
      <c r="A557" s="12">
        <v>437</v>
      </c>
      <c r="C557" s="17" t="s">
        <v>428</v>
      </c>
      <c r="D557" s="17" t="s">
        <v>1439</v>
      </c>
      <c r="E557" s="12" t="e" cm="1" vm="1">
        <f t="array" ref="E557">_xlfn.IFNA(_xlfn.IFS(X557&lt;&gt;"Pendent",SOCIETATS!$N$8),SOCIETATS!$N$9)</f>
        <v>#VALUE!</v>
      </c>
      <c r="F557" s="124" t="e" cm="1" vm="1">
        <f t="array" ref="F557">_xlfn.IFNA(_xlfn.IFS(G557&lt;&gt;G558,SOCIETATS!$N$8,J557&lt;&gt;J558,SOCIETATS!$N$8),SOCIETATS!$N$9)</f>
        <v>#VALUE!</v>
      </c>
      <c r="G557" s="23" t="str" cm="1">
        <f t="array" ref="G557">_xlfn.IFNA(_xlfn.IFS(R557&lt;&gt;0,R557,S557&lt;&gt;0,S557,U557&lt;&gt;0,U557,V557&lt;&gt;0,V557),"FALTAN DATOS DE ESCENARIO")</f>
        <v>ZPC TE-20 - Manlleu - Roda de Ter - CIP, ZPC TE-21 - Torelló - CIP</v>
      </c>
      <c r="H557" s="255" t="str">
        <f t="shared" si="49"/>
        <v>NO</v>
      </c>
      <c r="I557" s="255" t="s">
        <v>1545</v>
      </c>
      <c r="J557" s="93">
        <v>45200</v>
      </c>
      <c r="K557" s="118">
        <v>0.25</v>
      </c>
      <c r="L557" s="93">
        <v>45200</v>
      </c>
      <c r="M557" s="118">
        <v>0.54166666666666663</v>
      </c>
      <c r="N557" s="28" t="s">
        <v>1441</v>
      </c>
      <c r="O557" s="28" t="s">
        <v>8</v>
      </c>
      <c r="P557" s="22">
        <v>30</v>
      </c>
      <c r="Q557" s="12" t="s">
        <v>1442</v>
      </c>
      <c r="R557" s="17" t="s">
        <v>142</v>
      </c>
      <c r="W557" s="12" t="str">
        <f>_xlfn.IFNA(VLOOKUP(X557,Municipis!$A$2:$B$118,2,FALSE),"Pendent")</f>
        <v>Masies Voltegrà, Torelló, S. Vicenç Torelló, Oris, S. Quirze Besora</v>
      </c>
      <c r="X557" s="12" t="str" cm="1">
        <f t="array" ref="X557">_xlfn.IFNA(_xlfn.IFS(R557&lt;&gt;0,R557,S557&lt;&gt;0,S557,U557&lt;&gt;0,U557,V557&lt;&gt;0,V557),"Pendent")</f>
        <v>ZPC TE-20 - Manlleu - Roda de Ter - CIP, ZPC TE-21 - Torelló - CIP</v>
      </c>
    </row>
    <row r="558" spans="1:27" ht="15" customHeight="1" thickBot="1" x14ac:dyDescent="0.35">
      <c r="A558" s="12">
        <v>519</v>
      </c>
      <c r="C558" s="17" t="s">
        <v>428</v>
      </c>
      <c r="D558" s="17" t="s">
        <v>1440</v>
      </c>
      <c r="E558" s="12" t="e" cm="1" vm="1">
        <f t="array" ref="E558">_xlfn.IFNA(_xlfn.IFS(X558&lt;&gt;"Pendent",SOCIETATS!$N$8),SOCIETATS!$N$9)</f>
        <v>#VALUE!</v>
      </c>
      <c r="F558" s="124" t="e" cm="1" vm="1">
        <f t="array" ref="F558">_xlfn.IFNA(_xlfn.IFS(G558&lt;&gt;G559,SOCIETATS!$N$8,J558&lt;&gt;J559,SOCIETATS!$N$8),SOCIETATS!$N$9)</f>
        <v>#VALUE!</v>
      </c>
      <c r="G558" s="23" t="str" cm="1">
        <f t="array" ref="G558">_xlfn.IFNA(_xlfn.IFS(R558&lt;&gt;0,R558,S558&lt;&gt;0,S558,U558&lt;&gt;0,U558,V558&lt;&gt;0,V558),"FALTAN DATOS DE ESCENARIO")</f>
        <v>ZPC TE-20 - Manlleu - Roda de Ter - CIP, ZPC TE-21 - Torelló - CIP</v>
      </c>
      <c r="H558" s="255" t="str">
        <f t="shared" si="49"/>
        <v>NO</v>
      </c>
      <c r="I558" s="255" t="s">
        <v>1545</v>
      </c>
      <c r="J558" s="93">
        <v>45235</v>
      </c>
      <c r="K558" s="118">
        <v>0.25</v>
      </c>
      <c r="L558" s="93">
        <v>45235</v>
      </c>
      <c r="M558" s="118">
        <v>0.54166666666666663</v>
      </c>
      <c r="N558" s="28" t="s">
        <v>1441</v>
      </c>
      <c r="O558" s="28" t="s">
        <v>8</v>
      </c>
      <c r="P558" s="22">
        <v>30</v>
      </c>
      <c r="Q558" s="12" t="s">
        <v>1442</v>
      </c>
      <c r="R558" s="17" t="s">
        <v>142</v>
      </c>
      <c r="W558" s="12" t="str">
        <f>_xlfn.IFNA(VLOOKUP(X558,Municipis!$A$2:$B$118,2,FALSE),"Pendent")</f>
        <v>Masies Voltegrà, Torelló, S. Vicenç Torelló, Oris, S. Quirze Besora</v>
      </c>
      <c r="X558" s="12" t="str" cm="1">
        <f t="array" ref="X558">_xlfn.IFNA(_xlfn.IFS(R558&lt;&gt;0,R558,S558&lt;&gt;0,S558,U558&lt;&gt;0,U558,V558&lt;&gt;0,V558),"Pendent")</f>
        <v>ZPC TE-20 - Manlleu - Roda de Ter - CIP, ZPC TE-21 - Torelló - CIP</v>
      </c>
    </row>
    <row r="559" spans="1:27" ht="15" customHeight="1" x14ac:dyDescent="0.3">
      <c r="C559" s="17" t="s">
        <v>444</v>
      </c>
      <c r="D559" s="325" t="s">
        <v>1607</v>
      </c>
      <c r="E559" s="12" t="e" cm="1" vm="1">
        <f t="array" ref="E559">_xlfn.IFNA(_xlfn.IFS(X559&lt;&gt;"Pendent",SOCIETATS!$N$8),SOCIETATS!$N$9)</f>
        <v>#VALUE!</v>
      </c>
      <c r="F559" s="124" t="e" cm="1" vm="1">
        <f t="array" ref="F559">_xlfn.IFNA(_xlfn.IFS(G559&lt;&gt;G560,SOCIETATS!$N$8,J559&lt;&gt;J560,SOCIETATS!$N$8),SOCIETATS!$N$9)</f>
        <v>#VALUE!</v>
      </c>
      <c r="G559" s="23" t="str" cm="1">
        <f t="array" ref="G559">_xlfn.IFNA(_xlfn.IFS(R559&lt;&gt;0,R559,S559&lt;&gt;0,S559,U559&lt;&gt;0,U559,V559&lt;&gt;0,V559),"FALTAN DATOS DE ESCENARIO")</f>
        <v>ZPC SE-19 - Utxesa - Torres de Segre - CIP</v>
      </c>
      <c r="H559" s="255" t="str">
        <f t="shared" si="49"/>
        <v>NO</v>
      </c>
      <c r="I559" s="255" t="s">
        <v>1545</v>
      </c>
      <c r="J559" s="346">
        <v>45034</v>
      </c>
      <c r="K559" s="327">
        <v>0.33333333333333331</v>
      </c>
      <c r="L559" s="328">
        <v>45034</v>
      </c>
      <c r="M559" s="327">
        <v>0.54166666666666663</v>
      </c>
      <c r="N559" s="329" t="s">
        <v>12</v>
      </c>
      <c r="O559" s="329" t="s">
        <v>8</v>
      </c>
      <c r="P559" s="329">
        <v>40</v>
      </c>
      <c r="Q559" s="329" t="s">
        <v>11</v>
      </c>
      <c r="R559" s="329" t="s">
        <v>125</v>
      </c>
      <c r="W559" s="12" t="str">
        <f>_xlfn.IFNA(VLOOKUP(X559,Municipis!$A$2:$B$118,2,FALSE),"Pendent")</f>
        <v>Torres de Segre, Soses, Seròs</v>
      </c>
      <c r="X559" s="12" t="str" cm="1">
        <f t="array" ref="X559">_xlfn.IFNA(_xlfn.IFS(R559&lt;&gt;0,R559,S559&lt;&gt;0,S559,U559&lt;&gt;0,U559,V559&lt;&gt;0,V559),"Pendent")</f>
        <v>ZPC SE-19 - Utxesa - Torres de Segre - CIP</v>
      </c>
    </row>
    <row r="560" spans="1:27" ht="15" customHeight="1" x14ac:dyDescent="0.3">
      <c r="C560" s="17" t="s">
        <v>444</v>
      </c>
      <c r="D560" s="326" t="s">
        <v>1608</v>
      </c>
      <c r="E560" s="12" t="e" cm="1" vm="1">
        <f t="array" ref="E560">_xlfn.IFNA(_xlfn.IFS(X560&lt;&gt;"Pendent",SOCIETATS!$N$8),SOCIETATS!$N$9)</f>
        <v>#VALUE!</v>
      </c>
      <c r="F560" s="124" t="e" cm="1" vm="1">
        <f t="array" ref="F560">_xlfn.IFNA(_xlfn.IFS(G560&lt;&gt;G561,SOCIETATS!$N$8,J560&lt;&gt;J561,SOCIETATS!$N$8),SOCIETATS!$N$9)</f>
        <v>#VALUE!</v>
      </c>
      <c r="G560" s="23" t="str" cm="1">
        <f t="array" ref="G560">_xlfn.IFNA(_xlfn.IFS(R560&lt;&gt;0,R560,S560&lt;&gt;0,S560,U560&lt;&gt;0,U560,V560&lt;&gt;0,V560),"FALTAN DATOS DE ESCENARIO")</f>
        <v>ZPC SE-19 - Utxesa - Torres de Segre - CIP</v>
      </c>
      <c r="H560" s="255" t="s">
        <v>1545</v>
      </c>
      <c r="I560" s="255" t="s">
        <v>1562</v>
      </c>
      <c r="J560" s="346">
        <v>45037</v>
      </c>
      <c r="K560" s="327">
        <v>0.20833333333333334</v>
      </c>
      <c r="L560" s="328">
        <v>45039</v>
      </c>
      <c r="M560" s="327">
        <v>0.54166666666666663</v>
      </c>
      <c r="N560" s="329" t="s">
        <v>12</v>
      </c>
      <c r="O560" s="329"/>
      <c r="P560" s="329">
        <v>30</v>
      </c>
      <c r="Q560" s="329" t="s">
        <v>11</v>
      </c>
      <c r="R560" s="329" t="s">
        <v>125</v>
      </c>
      <c r="W560" s="12" t="str">
        <f>_xlfn.IFNA(VLOOKUP(X560,Municipis!$A$2:$B$118,2,FALSE),"Pendent")</f>
        <v>Torres de Segre, Soses, Seròs</v>
      </c>
      <c r="X560" s="12" t="str" cm="1">
        <f t="array" ref="X560">_xlfn.IFNA(_xlfn.IFS(R560&lt;&gt;0,R560,S560&lt;&gt;0,S560,U560&lt;&gt;0,U560,V560&lt;&gt;0,V560),"Pendent")</f>
        <v>ZPC SE-19 - Utxesa - Torres de Segre - CIP</v>
      </c>
    </row>
    <row r="561" spans="1:27" ht="15" customHeight="1" x14ac:dyDescent="0.3">
      <c r="C561" s="17" t="s">
        <v>444</v>
      </c>
      <c r="D561" s="326" t="s">
        <v>1609</v>
      </c>
      <c r="E561" s="12" t="e" cm="1" vm="1">
        <f t="array" ref="E561">_xlfn.IFNA(_xlfn.IFS(X561&lt;&gt;"Pendent",SOCIETATS!$N$8),SOCIETATS!$N$9)</f>
        <v>#VALUE!</v>
      </c>
      <c r="F561" s="124" t="e" cm="1" vm="1">
        <f t="array" ref="F561">_xlfn.IFNA(_xlfn.IFS(G561&lt;&gt;G562,SOCIETATS!$N$8,J561&lt;&gt;J562,SOCIETATS!$N$8),SOCIETATS!$N$9)</f>
        <v>#VALUE!</v>
      </c>
      <c r="G561" s="23" t="str" cm="1">
        <f t="array" ref="G561">_xlfn.IFNA(_xlfn.IFS(R561&lt;&gt;0,R561,S561&lt;&gt;0,S561,U561&lt;&gt;0,U561,V561&lt;&gt;0,V561),"FALTAN DATOS DE ESCENARIO")</f>
        <v>ZPC SE-19 - Utxesa - Torres de Segre - CIP</v>
      </c>
      <c r="H561" s="255" t="str">
        <f>IF(L561&gt;J561,"SI","NO")</f>
        <v>NO</v>
      </c>
      <c r="I561" s="255" t="s">
        <v>1545</v>
      </c>
      <c r="J561" s="346">
        <v>45047</v>
      </c>
      <c r="K561" s="327">
        <v>0.29166666666666669</v>
      </c>
      <c r="L561" s="328">
        <v>45047</v>
      </c>
      <c r="M561" s="327">
        <v>0.54166666666666663</v>
      </c>
      <c r="N561" s="329" t="s">
        <v>12</v>
      </c>
      <c r="O561" s="329" t="s">
        <v>16</v>
      </c>
      <c r="P561" s="329">
        <v>60</v>
      </c>
      <c r="Q561" s="329" t="s">
        <v>11</v>
      </c>
      <c r="R561" s="329" t="s">
        <v>125</v>
      </c>
      <c r="W561" s="12" t="str">
        <f>_xlfn.IFNA(VLOOKUP(X561,Municipis!$A$2:$B$118,2,FALSE),"Pendent")</f>
        <v>Torres de Segre, Soses, Seròs</v>
      </c>
      <c r="X561" s="12" t="str" cm="1">
        <f t="array" ref="X561">_xlfn.IFNA(_xlfn.IFS(R561&lt;&gt;0,R561,S561&lt;&gt;0,S561,U561&lt;&gt;0,U561,V561&lt;&gt;0,V561),"Pendent")</f>
        <v>ZPC SE-19 - Utxesa - Torres de Segre - CIP</v>
      </c>
    </row>
    <row r="562" spans="1:27" ht="15" customHeight="1" x14ac:dyDescent="0.3">
      <c r="C562" s="17" t="s">
        <v>444</v>
      </c>
      <c r="D562" s="326" t="s">
        <v>1610</v>
      </c>
      <c r="E562" s="12" t="e" cm="1" vm="1">
        <f t="array" ref="E562">_xlfn.IFNA(_xlfn.IFS(X562&lt;&gt;"Pendent",SOCIETATS!$N$8),SOCIETATS!$N$9)</f>
        <v>#VALUE!</v>
      </c>
      <c r="F562" s="124" t="e" cm="1" vm="1">
        <f t="array" ref="F562">_xlfn.IFNA(_xlfn.IFS(G562&lt;&gt;G563,SOCIETATS!$N$8,J562&lt;&gt;J563,SOCIETATS!$N$8),SOCIETATS!$N$9)</f>
        <v>#VALUE!</v>
      </c>
      <c r="G562" s="23" t="str" cm="1">
        <f t="array" ref="G562">_xlfn.IFNA(_xlfn.IFS(R562&lt;&gt;0,R562,S562&lt;&gt;0,S562,U562&lt;&gt;0,U562,V562&lt;&gt;0,V562),"FALTAN DATOS DE ESCENARIO")</f>
        <v>ZPC SE-19 - Utxesa - Torres de Segre - CIP</v>
      </c>
      <c r="H562" s="255" t="str">
        <f>IF(L562&gt;J562,"SI","NO")</f>
        <v>NO</v>
      </c>
      <c r="I562" s="255" t="s">
        <v>1545</v>
      </c>
      <c r="J562" s="346">
        <v>45060</v>
      </c>
      <c r="K562" s="327">
        <v>0.29166666666666669</v>
      </c>
      <c r="L562" s="328">
        <v>45060</v>
      </c>
      <c r="M562" s="327">
        <v>0.54166666666666663</v>
      </c>
      <c r="N562" s="329" t="s">
        <v>12</v>
      </c>
      <c r="O562" s="329" t="s">
        <v>8</v>
      </c>
      <c r="P562" s="329">
        <v>30</v>
      </c>
      <c r="Q562" s="329" t="s">
        <v>11</v>
      </c>
      <c r="R562" s="329" t="s">
        <v>125</v>
      </c>
      <c r="W562" s="12" t="str">
        <f>_xlfn.IFNA(VLOOKUP(X562,Municipis!$A$2:$B$118,2,FALSE),"Pendent")</f>
        <v>Torres de Segre, Soses, Seròs</v>
      </c>
      <c r="X562" s="12" t="str" cm="1">
        <f t="array" ref="X562">_xlfn.IFNA(_xlfn.IFS(R562&lt;&gt;0,R562,S562&lt;&gt;0,S562,U562&lt;&gt;0,U562,V562&lt;&gt;0,V562),"Pendent")</f>
        <v>ZPC SE-19 - Utxesa - Torres de Segre - CIP</v>
      </c>
    </row>
    <row r="563" spans="1:27" ht="15" customHeight="1" x14ac:dyDescent="0.3">
      <c r="C563" s="17" t="s">
        <v>444</v>
      </c>
      <c r="D563" s="326" t="s">
        <v>1611</v>
      </c>
      <c r="E563" s="12" t="e" cm="1" vm="1">
        <f t="array" ref="E563">_xlfn.IFNA(_xlfn.IFS(X563&lt;&gt;"Pendent",SOCIETATS!$N$8),SOCIETATS!$N$9)</f>
        <v>#VALUE!</v>
      </c>
      <c r="F563" s="124" t="e" cm="1" vm="1">
        <f t="array" ref="F563">_xlfn.IFNA(_xlfn.IFS(G563&lt;&gt;G564,SOCIETATS!$N$8,J563&lt;&gt;J564,SOCIETATS!$N$8),SOCIETATS!$N$9)</f>
        <v>#VALUE!</v>
      </c>
      <c r="G563" s="23" t="str" cm="1">
        <f t="array" ref="G563">_xlfn.IFNA(_xlfn.IFS(R563&lt;&gt;0,R563,S563&lt;&gt;0,S563,U563&lt;&gt;0,U563,V563&lt;&gt;0,V563),"FALTAN DATOS DE ESCENARIO")</f>
        <v>ZPC SE-19 - Utxesa - Torres de Segre - CIP</v>
      </c>
      <c r="H563" s="255" t="str">
        <f>IF(L563&gt;J563,"SI","NO")</f>
        <v>NO</v>
      </c>
      <c r="I563" s="255" t="s">
        <v>1545</v>
      </c>
      <c r="J563" s="346">
        <v>45088</v>
      </c>
      <c r="K563" s="327">
        <v>0.29166666666666669</v>
      </c>
      <c r="L563" s="328">
        <v>45088</v>
      </c>
      <c r="M563" s="327">
        <v>0.54166666666666663</v>
      </c>
      <c r="N563" s="329" t="s">
        <v>12</v>
      </c>
      <c r="O563" s="329" t="s">
        <v>8</v>
      </c>
      <c r="P563" s="329">
        <v>33</v>
      </c>
      <c r="Q563" s="329" t="s">
        <v>11</v>
      </c>
      <c r="R563" s="329" t="s">
        <v>125</v>
      </c>
      <c r="W563" s="12" t="str">
        <f>_xlfn.IFNA(VLOOKUP(X563,Municipis!$A$2:$B$118,2,FALSE),"Pendent")</f>
        <v>Torres de Segre, Soses, Seròs</v>
      </c>
      <c r="X563" s="12" t="str" cm="1">
        <f t="array" ref="X563">_xlfn.IFNA(_xlfn.IFS(R563&lt;&gt;0,R563,S563&lt;&gt;0,S563,U563&lt;&gt;0,U563,V563&lt;&gt;0,V563),"Pendent")</f>
        <v>ZPC SE-19 - Utxesa - Torres de Segre - CIP</v>
      </c>
    </row>
    <row r="564" spans="1:27" ht="15" customHeight="1" x14ac:dyDescent="0.3">
      <c r="C564" s="17" t="s">
        <v>444</v>
      </c>
      <c r="D564" s="326" t="s">
        <v>1612</v>
      </c>
      <c r="E564" s="12" t="e" cm="1" vm="1">
        <f t="array" ref="E564">_xlfn.IFNA(_xlfn.IFS(X564&lt;&gt;"Pendent",SOCIETATS!$N$8),SOCIETATS!$N$9)</f>
        <v>#VALUE!</v>
      </c>
      <c r="F564" s="124" t="e" cm="1" vm="1">
        <f t="array" ref="F564">_xlfn.IFNA(_xlfn.IFS(G564&lt;&gt;G565,SOCIETATS!$N$8,J564&lt;&gt;J565,SOCIETATS!$N$8),SOCIETATS!$N$9)</f>
        <v>#VALUE!</v>
      </c>
      <c r="G564" s="23" t="str" cm="1">
        <f t="array" ref="G564">_xlfn.IFNA(_xlfn.IFS(R564&lt;&gt;0,R564,S564&lt;&gt;0,S564,U564&lt;&gt;0,U564,V564&lt;&gt;0,V564),"FALTAN DATOS DE ESCENARIO")</f>
        <v>ZPC SE-19 - Utxesa - Torres de Segre - CIP</v>
      </c>
      <c r="H564" s="255" t="s">
        <v>1545</v>
      </c>
      <c r="I564" s="255" t="s">
        <v>1562</v>
      </c>
      <c r="J564" s="346">
        <v>45094</v>
      </c>
      <c r="K564" s="327">
        <v>0.66666666666666663</v>
      </c>
      <c r="L564" s="328">
        <v>45095</v>
      </c>
      <c r="M564" s="327">
        <v>0.54166666666666663</v>
      </c>
      <c r="N564" s="329" t="s">
        <v>12</v>
      </c>
      <c r="O564" s="329"/>
      <c r="P564" s="329">
        <v>45</v>
      </c>
      <c r="Q564" s="329" t="s">
        <v>11</v>
      </c>
      <c r="R564" s="329" t="s">
        <v>125</v>
      </c>
      <c r="W564" s="12" t="str">
        <f>_xlfn.IFNA(VLOOKUP(X564,Municipis!$A$2:$B$118,2,FALSE),"Pendent")</f>
        <v>Torres de Segre, Soses, Seròs</v>
      </c>
      <c r="X564" s="12" t="str" cm="1">
        <f t="array" ref="X564">_xlfn.IFNA(_xlfn.IFS(R564&lt;&gt;0,R564,S564&lt;&gt;0,S564,U564&lt;&gt;0,U564,V564&lt;&gt;0,V564),"Pendent")</f>
        <v>ZPC SE-19 - Utxesa - Torres de Segre - CIP</v>
      </c>
    </row>
    <row r="565" spans="1:27" ht="15" customHeight="1" x14ac:dyDescent="0.3">
      <c r="C565" s="17" t="s">
        <v>444</v>
      </c>
      <c r="D565" s="326" t="s">
        <v>1613</v>
      </c>
      <c r="E565" s="12" t="e" cm="1" vm="1">
        <f t="array" ref="E565">_xlfn.IFNA(_xlfn.IFS(X565&lt;&gt;"Pendent",SOCIETATS!$N$8),SOCIETATS!$N$9)</f>
        <v>#VALUE!</v>
      </c>
      <c r="F565" s="124" t="e" cm="1" vm="1">
        <f t="array" ref="F565">_xlfn.IFNA(_xlfn.IFS(G565&lt;&gt;G566,SOCIETATS!$N$8,J565&lt;&gt;J566,SOCIETATS!$N$8),SOCIETATS!$N$9)</f>
        <v>#VALUE!</v>
      </c>
      <c r="G565" s="23" t="str" cm="1">
        <f t="array" ref="G565">_xlfn.IFNA(_xlfn.IFS(R565&lt;&gt;0,R565,S565&lt;&gt;0,S565,U565&lt;&gt;0,U565,V565&lt;&gt;0,V565),"FALTAN DATOS DE ESCENARIO")</f>
        <v>ZPC SE-19 - Utxesa - Torres de Segre - CIP</v>
      </c>
      <c r="H565" s="255" t="str">
        <f>IF(L565&gt;J565,"SI","NO")</f>
        <v>NO</v>
      </c>
      <c r="I565" s="255" t="s">
        <v>1545</v>
      </c>
      <c r="J565" s="346">
        <v>45125</v>
      </c>
      <c r="K565" s="327">
        <v>0.29166666666666669</v>
      </c>
      <c r="L565" s="328">
        <v>45125</v>
      </c>
      <c r="M565" s="327">
        <v>0.54166666666666663</v>
      </c>
      <c r="N565" s="329" t="s">
        <v>12</v>
      </c>
      <c r="O565" s="329" t="s">
        <v>8</v>
      </c>
      <c r="P565" s="329">
        <v>35</v>
      </c>
      <c r="Q565" s="329" t="s">
        <v>11</v>
      </c>
      <c r="R565" s="329" t="s">
        <v>125</v>
      </c>
      <c r="W565" s="12" t="str">
        <f>_xlfn.IFNA(VLOOKUP(X565,Municipis!$A$2:$B$118,2,FALSE),"Pendent")</f>
        <v>Torres de Segre, Soses, Seròs</v>
      </c>
      <c r="X565" s="12" t="str" cm="1">
        <f t="array" ref="X565">_xlfn.IFNA(_xlfn.IFS(R565&lt;&gt;0,R565,S565&lt;&gt;0,S565,U565&lt;&gt;0,U565,V565&lt;&gt;0,V565),"Pendent")</f>
        <v>ZPC SE-19 - Utxesa - Torres de Segre - CIP</v>
      </c>
    </row>
    <row r="566" spans="1:27" ht="15" customHeight="1" x14ac:dyDescent="0.3">
      <c r="C566" s="17" t="s">
        <v>444</v>
      </c>
      <c r="D566" s="326" t="s">
        <v>1614</v>
      </c>
      <c r="E566" s="12" t="e" cm="1" vm="1">
        <f t="array" ref="E566">_xlfn.IFNA(_xlfn.IFS(X566&lt;&gt;"Pendent",SOCIETATS!$N$8),SOCIETATS!$N$9)</f>
        <v>#VALUE!</v>
      </c>
      <c r="F566" s="124" t="e" cm="1" vm="1">
        <f t="array" ref="F566">_xlfn.IFNA(_xlfn.IFS(G566&lt;&gt;G567,SOCIETATS!$N$8,J566&lt;&gt;J567,SOCIETATS!$N$8),SOCIETATS!$N$9)</f>
        <v>#VALUE!</v>
      </c>
      <c r="G566" s="23" t="str" cm="1">
        <f t="array" ref="G566">_xlfn.IFNA(_xlfn.IFS(R566&lt;&gt;0,R566,S566&lt;&gt;0,S566,U566&lt;&gt;0,U566,V566&lt;&gt;0,V566),"FALTAN DATOS DE ESCENARIO")</f>
        <v>ZPC SE-19 - Utxesa - Torres de Segre - CIP</v>
      </c>
      <c r="H566" s="255" t="s">
        <v>1545</v>
      </c>
      <c r="I566" s="255" t="s">
        <v>1562</v>
      </c>
      <c r="J566" s="346">
        <v>45164</v>
      </c>
      <c r="K566" s="327">
        <v>0.66666666666666663</v>
      </c>
      <c r="L566" s="328">
        <v>45165</v>
      </c>
      <c r="M566" s="327">
        <v>0.54166666666666663</v>
      </c>
      <c r="N566" s="329" t="s">
        <v>12</v>
      </c>
      <c r="O566" s="329" t="s">
        <v>8</v>
      </c>
      <c r="P566" s="329">
        <v>40</v>
      </c>
      <c r="Q566" s="329" t="s">
        <v>11</v>
      </c>
      <c r="R566" s="329" t="s">
        <v>125</v>
      </c>
      <c r="W566" s="12" t="str">
        <f>_xlfn.IFNA(VLOOKUP(X566,Municipis!$A$2:$B$118,2,FALSE),"Pendent")</f>
        <v>Torres de Segre, Soses, Seròs</v>
      </c>
      <c r="X566" s="12" t="str" cm="1">
        <f t="array" ref="X566">_xlfn.IFNA(_xlfn.IFS(R566&lt;&gt;0,R566,S566&lt;&gt;0,S566,U566&lt;&gt;0,U566,V566&lt;&gt;0,V566),"Pendent")</f>
        <v>ZPC SE-19 - Utxesa - Torres de Segre - CIP</v>
      </c>
    </row>
    <row r="567" spans="1:27" ht="15" customHeight="1" x14ac:dyDescent="0.3">
      <c r="C567" s="17" t="s">
        <v>444</v>
      </c>
      <c r="D567" s="326" t="s">
        <v>1615</v>
      </c>
      <c r="E567" s="12" t="e" cm="1" vm="1">
        <f t="array" ref="E567">_xlfn.IFNA(_xlfn.IFS(X567&lt;&gt;"Pendent",SOCIETATS!$N$8),SOCIETATS!$N$9)</f>
        <v>#VALUE!</v>
      </c>
      <c r="F567" s="124" t="e" cm="1" vm="1">
        <f t="array" ref="F567">_xlfn.IFNA(_xlfn.IFS(G567&lt;&gt;G568,SOCIETATS!$N$8,J567&lt;&gt;J568,SOCIETATS!$N$8),SOCIETATS!$N$9)</f>
        <v>#VALUE!</v>
      </c>
      <c r="G567" s="23" t="str" cm="1">
        <f t="array" ref="G567">_xlfn.IFNA(_xlfn.IFS(R567&lt;&gt;0,R567,S567&lt;&gt;0,S567,U567&lt;&gt;0,U567,V567&lt;&gt;0,V567),"FALTAN DATOS DE ESCENARIO")</f>
        <v>ZPC SE-19 - Utxesa - Torres de Segre - CIP</v>
      </c>
      <c r="H567" s="255" t="s">
        <v>1545</v>
      </c>
      <c r="I567" s="255" t="s">
        <v>1562</v>
      </c>
      <c r="J567" s="346">
        <v>45184</v>
      </c>
      <c r="K567" s="327">
        <v>0.66666666666666663</v>
      </c>
      <c r="L567" s="328">
        <v>45186</v>
      </c>
      <c r="M567" s="327">
        <v>0.54166666666666663</v>
      </c>
      <c r="N567" s="329" t="s">
        <v>12</v>
      </c>
      <c r="O567" s="329"/>
      <c r="P567" s="329">
        <v>40</v>
      </c>
      <c r="Q567" s="329" t="s">
        <v>11</v>
      </c>
      <c r="R567" s="329" t="s">
        <v>125</v>
      </c>
      <c r="W567" s="12" t="str">
        <f>_xlfn.IFNA(VLOOKUP(X567,Municipis!$A$2:$B$118,2,FALSE),"Pendent")</f>
        <v>Torres de Segre, Soses, Seròs</v>
      </c>
      <c r="X567" s="12" t="str" cm="1">
        <f t="array" ref="X567">_xlfn.IFNA(_xlfn.IFS(R567&lt;&gt;0,R567,S567&lt;&gt;0,S567,U567&lt;&gt;0,U567,V567&lt;&gt;0,V567),"Pendent")</f>
        <v>ZPC SE-19 - Utxesa - Torres de Segre - CIP</v>
      </c>
    </row>
    <row r="568" spans="1:27" ht="15" customHeight="1" x14ac:dyDescent="0.3">
      <c r="C568" s="17" t="s">
        <v>444</v>
      </c>
      <c r="D568" s="326" t="s">
        <v>1616</v>
      </c>
      <c r="E568" s="12" t="e" cm="1" vm="1">
        <f t="array" ref="E568">_xlfn.IFNA(_xlfn.IFS(X568&lt;&gt;"Pendent",SOCIETATS!$N$8),SOCIETATS!$N$9)</f>
        <v>#VALUE!</v>
      </c>
      <c r="F568" s="124" t="e" cm="1" vm="1">
        <f t="array" ref="F568">_xlfn.IFNA(_xlfn.IFS(G568&lt;&gt;G569,SOCIETATS!$N$8,J568&lt;&gt;J569,SOCIETATS!$N$8),SOCIETATS!$N$9)</f>
        <v>#VALUE!</v>
      </c>
      <c r="G568" s="23" t="str" cm="1">
        <f t="array" ref="G568">_xlfn.IFNA(_xlfn.IFS(R568&lt;&gt;0,R568,S568&lt;&gt;0,S568,U568&lt;&gt;0,U568,V568&lt;&gt;0,V568),"FALTAN DATOS DE ESCENARIO")</f>
        <v>ZPC SE-19 - Utxesa - Torres de Segre - CIP</v>
      </c>
      <c r="H568" s="255" t="str">
        <f>IF(L568&gt;J568,"SI","NO")</f>
        <v>NO</v>
      </c>
      <c r="I568" s="255" t="s">
        <v>1545</v>
      </c>
      <c r="J568" s="346">
        <v>45200</v>
      </c>
      <c r="K568" s="327">
        <v>0.33333333333333331</v>
      </c>
      <c r="L568" s="328">
        <v>45200</v>
      </c>
      <c r="M568" s="327">
        <v>0.54166666666666663</v>
      </c>
      <c r="N568" s="329" t="s">
        <v>12</v>
      </c>
      <c r="O568" s="329" t="s">
        <v>8</v>
      </c>
      <c r="P568" s="329">
        <v>40</v>
      </c>
      <c r="Q568" s="329" t="s">
        <v>11</v>
      </c>
      <c r="R568" s="329" t="s">
        <v>125</v>
      </c>
      <c r="W568" s="12" t="str">
        <f>_xlfn.IFNA(VLOOKUP(X568,Municipis!$A$2:$B$118,2,FALSE),"Pendent")</f>
        <v>Torres de Segre, Soses, Seròs</v>
      </c>
      <c r="X568" s="12" t="str" cm="1">
        <f t="array" ref="X568">_xlfn.IFNA(_xlfn.IFS(R568&lt;&gt;0,R568,S568&lt;&gt;0,S568,U568&lt;&gt;0,U568,V568&lt;&gt;0,V568),"Pendent")</f>
        <v>ZPC SE-19 - Utxesa - Torres de Segre - CIP</v>
      </c>
    </row>
    <row r="569" spans="1:27" ht="15" customHeight="1" x14ac:dyDescent="0.3">
      <c r="C569" s="17" t="s">
        <v>444</v>
      </c>
      <c r="D569" s="326" t="s">
        <v>1616</v>
      </c>
      <c r="E569" s="12" t="e" cm="1" vm="1">
        <f t="array" ref="E569">_xlfn.IFNA(_xlfn.IFS(X569&lt;&gt;"Pendent",SOCIETATS!$N$8),SOCIETATS!$N$9)</f>
        <v>#VALUE!</v>
      </c>
      <c r="F569" s="124" t="e" cm="1" vm="1">
        <f t="array" ref="F569">_xlfn.IFNA(_xlfn.IFS(G569&lt;&gt;G570,SOCIETATS!$N$8,J569&lt;&gt;J570,SOCIETATS!$N$8),SOCIETATS!$N$9)</f>
        <v>#VALUE!</v>
      </c>
      <c r="G569" s="23" t="str" cm="1">
        <f t="array" ref="G569">_xlfn.IFNA(_xlfn.IFS(R569&lt;&gt;0,R569,S569&lt;&gt;0,S569,U569&lt;&gt;0,U569,V569&lt;&gt;0,V569),"FALTAN DATOS DE ESCENARIO")</f>
        <v>ZPC SE-19 - Utxesa - Torres de Segre - CIP</v>
      </c>
      <c r="H569" s="255" t="str">
        <f>IF(L569&gt;J569,"SI","NO")</f>
        <v>NO</v>
      </c>
      <c r="I569" s="255" t="s">
        <v>1545</v>
      </c>
      <c r="J569" s="346">
        <v>45242</v>
      </c>
      <c r="K569" s="327">
        <v>0.33333333333333331</v>
      </c>
      <c r="L569" s="328">
        <v>45242</v>
      </c>
      <c r="M569" s="327">
        <v>0.54166666666666663</v>
      </c>
      <c r="N569" s="329" t="s">
        <v>12</v>
      </c>
      <c r="O569" s="329" t="s">
        <v>8</v>
      </c>
      <c r="P569" s="329">
        <v>30</v>
      </c>
      <c r="Q569" s="329" t="s">
        <v>11</v>
      </c>
      <c r="R569" s="329" t="s">
        <v>125</v>
      </c>
      <c r="W569" s="12" t="str">
        <f>_xlfn.IFNA(VLOOKUP(X569,Municipis!$A$2:$B$118,2,FALSE),"Pendent")</f>
        <v>Torres de Segre, Soses, Seròs</v>
      </c>
      <c r="X569" s="12" t="str" cm="1">
        <f t="array" ref="X569">_xlfn.IFNA(_xlfn.IFS(R569&lt;&gt;0,R569,S569&lt;&gt;0,S569,U569&lt;&gt;0,U569,V569&lt;&gt;0,V569),"Pendent")</f>
        <v>ZPC SE-19 - Utxesa - Torres de Segre - CIP</v>
      </c>
    </row>
    <row r="570" spans="1:27" ht="15" customHeight="1" x14ac:dyDescent="0.3">
      <c r="C570" s="17" t="s">
        <v>444</v>
      </c>
      <c r="D570" s="326" t="s">
        <v>1617</v>
      </c>
      <c r="E570" s="12" t="e" cm="1" vm="1">
        <f t="array" ref="E570">_xlfn.IFNA(_xlfn.IFS(X570&lt;&gt;"Pendent",SOCIETATS!$N$8),SOCIETATS!$N$9)</f>
        <v>#VALUE!</v>
      </c>
      <c r="F570" s="124" t="e" cm="1" vm="1">
        <f t="array" ref="F570">_xlfn.IFNA(_xlfn.IFS(G570&lt;&gt;G571,SOCIETATS!$N$8,J570&lt;&gt;J571,SOCIETATS!$N$8),SOCIETATS!$N$9)</f>
        <v>#VALUE!</v>
      </c>
      <c r="G570" s="23" t="str" cm="1">
        <f t="array" ref="G570">_xlfn.IFNA(_xlfn.IFS(R570&lt;&gt;0,R570,S570&lt;&gt;0,S570,U570&lt;&gt;0,U570,V570&lt;&gt;0,V570),"FALTAN DATOS DE ESCENARIO")</f>
        <v>ZPC SE-19 - Utxesa - Torres de Segre - CIP</v>
      </c>
      <c r="H570" s="255" t="s">
        <v>1545</v>
      </c>
      <c r="I570" s="255" t="s">
        <v>1562</v>
      </c>
      <c r="J570" s="346">
        <v>45243</v>
      </c>
      <c r="K570" s="327">
        <v>0.66666666666666663</v>
      </c>
      <c r="L570" s="328">
        <v>45245</v>
      </c>
      <c r="M570" s="327">
        <v>0.54166666666666663</v>
      </c>
      <c r="N570" s="329" t="s">
        <v>12</v>
      </c>
      <c r="O570" s="329"/>
      <c r="P570" s="329">
        <v>50</v>
      </c>
      <c r="Q570" s="329" t="s">
        <v>11</v>
      </c>
      <c r="R570" s="329" t="s">
        <v>125</v>
      </c>
      <c r="W570" s="12" t="str">
        <f>_xlfn.IFNA(VLOOKUP(X570,Municipis!$A$2:$B$118,2,FALSE),"Pendent")</f>
        <v>Torres de Segre, Soses, Seròs</v>
      </c>
      <c r="X570" s="12" t="str" cm="1">
        <f t="array" ref="X570">_xlfn.IFNA(_xlfn.IFS(R570&lt;&gt;0,R570,S570&lt;&gt;0,S570,U570&lt;&gt;0,U570,V570&lt;&gt;0,V570),"Pendent")</f>
        <v>ZPC SE-19 - Utxesa - Torres de Segre - CIP</v>
      </c>
    </row>
    <row r="571" spans="1:27" ht="15" customHeight="1" x14ac:dyDescent="0.3">
      <c r="A571" s="12">
        <v>355</v>
      </c>
      <c r="C571" s="17" t="s">
        <v>517</v>
      </c>
      <c r="D571" s="16" t="s">
        <v>1576</v>
      </c>
      <c r="E571" s="12" t="e" cm="1" vm="1">
        <f t="array" ref="E571">_xlfn.IFNA(_xlfn.IFS(X571&lt;&gt;"Pendent",SOCIETATS!$N$8),SOCIETATS!$N$9)</f>
        <v>#VALUE!</v>
      </c>
      <c r="F571" s="124" t="e" cm="1" vm="1">
        <f t="array" ref="F571">_xlfn.IFNA(_xlfn.IFS(G571&lt;&gt;G572,SOCIETATS!$N$8,J571&lt;&gt;J572,SOCIETATS!$N$8),SOCIETATS!$N$9)</f>
        <v>#VALUE!</v>
      </c>
      <c r="G571" s="23" t="str" cm="1">
        <f t="array" ref="G571">_xlfn.IFNA(_xlfn.IFS(R571&lt;&gt;0,R571,S571&lt;&gt;0,S571,U571&lt;&gt;0,U571,V571&lt;&gt;0,V571),"FALTAN DATOS DE ESCENARIO")</f>
        <v xml:space="preserve">ZLLSM-EB-01 - l'Ebre </v>
      </c>
      <c r="H571" s="255" t="str">
        <f>IF(L571&gt;J571,"SI","NO")</f>
        <v>NO</v>
      </c>
      <c r="I571" s="255" t="s">
        <v>1545</v>
      </c>
      <c r="J571" s="94">
        <v>45173</v>
      </c>
      <c r="K571" s="95">
        <v>0.66666666666666696</v>
      </c>
      <c r="L571" s="94">
        <v>45173</v>
      </c>
      <c r="M571" s="95">
        <v>0.79166666666666696</v>
      </c>
      <c r="N571" s="27" t="s">
        <v>12</v>
      </c>
      <c r="O571" s="27" t="s">
        <v>16</v>
      </c>
      <c r="P571" s="27">
        <v>35</v>
      </c>
      <c r="Q571" s="27" t="s">
        <v>11</v>
      </c>
      <c r="R571" s="27"/>
      <c r="S571" s="27"/>
      <c r="T571" s="27"/>
      <c r="U571" s="27" t="s">
        <v>40</v>
      </c>
      <c r="V571" s="27"/>
      <c r="W571" s="12" t="str">
        <f>_xlfn.IFNA(VLOOKUP(X571,Municipis!$A$2:$B$118,2,FALSE),"Pendent")</f>
        <v>Flix, Ascó, Móra d'Ebre, Tortosa, Amposta, Deltebre</v>
      </c>
      <c r="X571" s="12" t="str" cm="1">
        <f t="array" ref="X571">_xlfn.IFNA(_xlfn.IFS(R571&lt;&gt;0,R571,S571&lt;&gt;0,S571,U571&lt;&gt;0,U571,V571&lt;&gt;0,V571),"Pendent")</f>
        <v xml:space="preserve">ZLLSM-EB-01 - l'Ebre </v>
      </c>
    </row>
    <row r="572" spans="1:27" ht="15" customHeight="1" x14ac:dyDescent="0.3">
      <c r="A572" s="12">
        <v>369</v>
      </c>
      <c r="C572" s="17" t="s">
        <v>517</v>
      </c>
      <c r="D572" s="16" t="s">
        <v>1577</v>
      </c>
      <c r="E572" s="12" t="e" cm="1" vm="1">
        <f t="array" ref="E572">_xlfn.IFNA(_xlfn.IFS(X572&lt;&gt;"Pendent",SOCIETATS!$N$8),SOCIETATS!$N$9)</f>
        <v>#VALUE!</v>
      </c>
      <c r="F572" s="124" t="e" cm="1" vm="1">
        <f t="array" ref="F572">_xlfn.IFNA(_xlfn.IFS(G572&lt;&gt;G573,SOCIETATS!$N$8,J572&lt;&gt;J573,SOCIETATS!$N$8),SOCIETATS!$N$9)</f>
        <v>#VALUE!</v>
      </c>
      <c r="G572" s="23" t="str" cm="1">
        <f t="array" ref="G572">_xlfn.IFNA(_xlfn.IFS(R572&lt;&gt;0,R572,S572&lt;&gt;0,S572,U572&lt;&gt;0,U572,V572&lt;&gt;0,V572),"FALTAN DATOS DE ESCENARIO")</f>
        <v xml:space="preserve">ZLLSM-EB-01 - l'Ebre </v>
      </c>
      <c r="H572" s="255" t="str">
        <f>IF(L572&gt;J572,"SI","NO")</f>
        <v>NO</v>
      </c>
      <c r="I572" s="255" t="s">
        <v>1545</v>
      </c>
      <c r="J572" s="94">
        <v>45179</v>
      </c>
      <c r="K572" s="95">
        <v>0.33333333333333298</v>
      </c>
      <c r="L572" s="94">
        <v>45179</v>
      </c>
      <c r="M572" s="95">
        <v>0.54166666666666696</v>
      </c>
      <c r="N572" s="27" t="s">
        <v>12</v>
      </c>
      <c r="O572" s="27" t="s">
        <v>16</v>
      </c>
      <c r="P572" s="27">
        <v>35</v>
      </c>
      <c r="Q572" s="27" t="s">
        <v>11</v>
      </c>
      <c r="R572" s="27"/>
      <c r="S572" s="27"/>
      <c r="T572" s="27"/>
      <c r="U572" s="27" t="s">
        <v>40</v>
      </c>
      <c r="V572" s="27"/>
      <c r="W572" s="12" t="str">
        <f>_xlfn.IFNA(VLOOKUP(X572,Municipis!$A$2:$B$118,2,FALSE),"Pendent")</f>
        <v>Flix, Ascó, Móra d'Ebre, Tortosa, Amposta, Deltebre</v>
      </c>
      <c r="X572" s="12" t="str" cm="1">
        <f t="array" ref="X572">_xlfn.IFNA(_xlfn.IFS(R572&lt;&gt;0,R572,S572&lt;&gt;0,S572,U572&lt;&gt;0,U572,V572&lt;&gt;0,V572),"Pendent")</f>
        <v xml:space="preserve">ZLLSM-EB-01 - l'Ebre </v>
      </c>
    </row>
    <row r="573" spans="1:27" ht="15" customHeight="1" x14ac:dyDescent="0.3">
      <c r="A573" s="12">
        <v>557</v>
      </c>
      <c r="C573" s="17" t="s">
        <v>517</v>
      </c>
      <c r="D573" s="16" t="s">
        <v>1578</v>
      </c>
      <c r="E573" s="12" t="e" cm="1" vm="1">
        <f t="array" ref="E573">_xlfn.IFNA(_xlfn.IFS(X573&lt;&gt;"Pendent",SOCIETATS!$N$8),SOCIETATS!$N$9)</f>
        <v>#VALUE!</v>
      </c>
      <c r="F573" s="124" t="e" cm="1" vm="1">
        <f t="array" ref="F573">_xlfn.IFNA(_xlfn.IFS(G573&lt;&gt;G574,SOCIETATS!$N$8,J573&lt;&gt;J574,SOCIETATS!$N$8),SOCIETATS!$N$9)</f>
        <v>#VALUE!</v>
      </c>
      <c r="G573" s="23" t="str" cm="1">
        <f t="array" ref="G573">_xlfn.IFNA(_xlfn.IFS(R573&lt;&gt;0,R573,S573&lt;&gt;0,S573,U573&lt;&gt;0,U573,V573&lt;&gt;0,V573),"FALTAN DATOS DE ESCENARIO")</f>
        <v xml:space="preserve">ZLLSM-EB-01 - l'Ebre </v>
      </c>
      <c r="H573" s="255" t="str">
        <f>IF(L573&gt;J573,"SI","NO")</f>
        <v>NO</v>
      </c>
      <c r="I573" s="255" t="s">
        <v>1545</v>
      </c>
      <c r="J573" s="94">
        <v>45277</v>
      </c>
      <c r="K573" s="95">
        <v>0.375</v>
      </c>
      <c r="L573" s="94">
        <v>45277</v>
      </c>
      <c r="M573" s="95">
        <v>0.54166666666666696</v>
      </c>
      <c r="N573" s="27" t="s">
        <v>12</v>
      </c>
      <c r="O573" s="27" t="s">
        <v>8</v>
      </c>
      <c r="P573" s="27">
        <v>25</v>
      </c>
      <c r="Q573" s="27" t="s">
        <v>11</v>
      </c>
      <c r="R573" s="27"/>
      <c r="S573" s="27"/>
      <c r="T573" s="27"/>
      <c r="U573" s="27" t="s">
        <v>40</v>
      </c>
      <c r="V573" s="27"/>
      <c r="W573" s="12" t="str">
        <f>_xlfn.IFNA(VLOOKUP(X573,Municipis!$A$2:$B$118,2,FALSE),"Pendent")</f>
        <v>Flix, Ascó, Móra d'Ebre, Tortosa, Amposta, Deltebre</v>
      </c>
      <c r="X573" s="12" t="str" cm="1">
        <f t="array" ref="X573">_xlfn.IFNA(_xlfn.IFS(R573&lt;&gt;0,R573,S573&lt;&gt;0,S573,U573&lt;&gt;0,U573,V573&lt;&gt;0,V573),"Pendent")</f>
        <v xml:space="preserve">ZLLSM-EB-01 - l'Ebre </v>
      </c>
    </row>
    <row r="574" spans="1:27" ht="15" customHeight="1" x14ac:dyDescent="0.3">
      <c r="A574" s="12">
        <v>5</v>
      </c>
      <c r="C574" s="17" t="s">
        <v>536</v>
      </c>
      <c r="D574" s="49" t="s">
        <v>1065</v>
      </c>
      <c r="E574" s="12" t="e" cm="1" vm="1">
        <f t="array" ref="E574">_xlfn.IFNA(_xlfn.IFS(W574&lt;&gt;"Pendent",SOCIETATS!$N$8,X574&lt;&gt;"Pendent",SOCIETATS!$N$8),SOCIETATS!$N$9)</f>
        <v>#VALUE!</v>
      </c>
      <c r="F574" s="124" t="e" cm="1" vm="1">
        <f t="array" ref="F574">_xlfn.IFNA(_xlfn.IFS(G574&lt;&gt;G575,SOCIETATS!$N$8,J574&lt;&gt;J575,SOCIETATS!$N$8),SOCIETATS!$N$9)</f>
        <v>#VALUE!</v>
      </c>
      <c r="G574" s="23" t="str" cm="1">
        <f t="array" ref="G574">_xlfn.IFNA(_xlfn.IFS(R574&lt;&gt;0,R574,S574&lt;&gt;0,S574,U574&lt;&gt;0,U574,V574&lt;&gt;0,V574),"FALTAN DATOS DE ESCENARIO")</f>
        <v xml:space="preserve">ZPC TE-13 - Viladrau - Sant Segimon - SALM </v>
      </c>
      <c r="H574" s="255" t="s">
        <v>1562</v>
      </c>
      <c r="I574" s="255" t="str">
        <f>IF(J574&gt;L574,"SI","NO")</f>
        <v>NO</v>
      </c>
      <c r="J574" s="21">
        <v>45017</v>
      </c>
      <c r="K574" s="104">
        <v>0.375</v>
      </c>
      <c r="L574" s="21">
        <v>45018</v>
      </c>
      <c r="M574" s="104">
        <v>0.83333333333333404</v>
      </c>
      <c r="N574" s="17" t="s">
        <v>1082</v>
      </c>
      <c r="O574" s="17" t="s">
        <v>8</v>
      </c>
      <c r="P574" s="17">
        <v>20</v>
      </c>
      <c r="Q574" s="17" t="s">
        <v>11</v>
      </c>
      <c r="S574" s="17" t="s">
        <v>138</v>
      </c>
      <c r="W574" s="12" t="str">
        <f>_xlfn.IFNA(VLOOKUP(X574,Municipis!$A$2:$B$118,2,FALSE),"Pendent")</f>
        <v>La Cellera de Ter, Anglès</v>
      </c>
      <c r="X574" s="12" t="str" cm="1">
        <f t="array" ref="X574">_xlfn.IFNA(_xlfn.IFS(R574&lt;&gt;0,R574,S574&lt;&gt;0,S574,U574&lt;&gt;0,U574,V574&lt;&gt;0,V574),"Pendent")</f>
        <v xml:space="preserve">ZPC TE-13 - Viladrau - Sant Segimon - SALM </v>
      </c>
      <c r="Y574" s="23" t="str" cm="1">
        <f t="array" ref="Y574">_xlfn.IFNA(_xlfn.IFS(R574&lt;&gt;0,R574,S574&lt;&gt;0,S574,U574&lt;&gt;0,U574,V574&lt;&gt;0,V574),"FALTAN DATOS DE ESCENARIO")</f>
        <v xml:space="preserve">ZPC TE-13 - Viladrau - Sant Segimon - SALM </v>
      </c>
      <c r="Z574" s="92" t="str">
        <f>IF(IFERROR(FIND("ZPC",X574)&gt;=1,0),"ZPC","ZLLSM")</f>
        <v>ZPC</v>
      </c>
      <c r="AA574" s="92" t="str">
        <f>+IF(OR(U574="Festa Major",U574="Menors d'edat",U574="Federació",Z574="ZLLSM"),"Exempt","Taxa")</f>
        <v>Taxa</v>
      </c>
    </row>
    <row r="575" spans="1:27" ht="15" customHeight="1" x14ac:dyDescent="0.3">
      <c r="A575" s="12">
        <v>54</v>
      </c>
      <c r="C575" s="28" t="s">
        <v>536</v>
      </c>
      <c r="D575" s="49" t="s">
        <v>1066</v>
      </c>
      <c r="E575" s="12" t="e" cm="1" vm="1">
        <f t="array" ref="E575">_xlfn.IFNA(_xlfn.IFS(W575&lt;&gt;"Pendent",SOCIETATS!$N$8,X575&lt;&gt;"Pendent",SOCIETATS!$N$8),SOCIETATS!$N$9)</f>
        <v>#VALUE!</v>
      </c>
      <c r="F575" s="124" t="e" cm="1" vm="1">
        <f t="array" ref="F575">_xlfn.IFNA(_xlfn.IFS(G575&lt;&gt;G576,SOCIETATS!$N$8,J575&lt;&gt;J576,SOCIETATS!$N$8),SOCIETATS!$N$9)</f>
        <v>#VALUE!</v>
      </c>
      <c r="G575" s="23" t="str" cm="1">
        <f t="array" ref="G575">_xlfn.IFNA(_xlfn.IFS(R575&lt;&gt;0,R575,S575&lt;&gt;0,S575,U575&lt;&gt;0,U575,V575&lt;&gt;0,V575),"FALTAN DATOS DE ESCENARIO")</f>
        <v xml:space="preserve">ZPC TE-13 - Viladrau - Sant Segimon - SALM </v>
      </c>
      <c r="H575" s="255" t="s">
        <v>1545</v>
      </c>
      <c r="I575" s="255" t="s">
        <v>1545</v>
      </c>
      <c r="J575" s="21">
        <v>45042</v>
      </c>
      <c r="K575" s="104">
        <v>0.375</v>
      </c>
      <c r="L575" s="21">
        <v>45042</v>
      </c>
      <c r="M575" s="104">
        <v>0.83333333333333404</v>
      </c>
      <c r="N575" s="17" t="s">
        <v>1082</v>
      </c>
      <c r="O575" s="17" t="s">
        <v>15</v>
      </c>
      <c r="P575" s="17">
        <v>26</v>
      </c>
      <c r="Q575" s="17" t="s">
        <v>11</v>
      </c>
      <c r="S575" s="17" t="s">
        <v>138</v>
      </c>
      <c r="W575" s="12" t="str">
        <f>_xlfn.IFNA(VLOOKUP(X575,Municipis!$A$2:$B$118,2,FALSE),"Pendent")</f>
        <v>La Cellera de Ter, Anglès</v>
      </c>
      <c r="X575" s="12" t="str" cm="1">
        <f t="array" ref="X575">_xlfn.IFNA(_xlfn.IFS(R575&lt;&gt;0,R575,S575&lt;&gt;0,S575,U575&lt;&gt;0,U575,V575&lt;&gt;0,V575),"Pendent")</f>
        <v xml:space="preserve">ZPC TE-13 - Viladrau - Sant Segimon - SALM </v>
      </c>
      <c r="Y575" s="23" t="str" cm="1">
        <f t="array" ref="Y575">_xlfn.IFNA(_xlfn.IFS(R575&lt;&gt;0,R575,S575&lt;&gt;0,S575,U575&lt;&gt;0,U575,V575&lt;&gt;0,V575),"FALTAN DATOS DE ESCENARIO")</f>
        <v xml:space="preserve">ZPC TE-13 - Viladrau - Sant Segimon - SALM </v>
      </c>
      <c r="Z575" s="92" t="str">
        <f>IF(IFERROR(FIND("ZPC",X575)&gt;=1,0),"ZPC","ZLLSM")</f>
        <v>ZPC</v>
      </c>
      <c r="AA575" s="92" t="str">
        <f>+IF(OR(U575="Festa Major",U575="Menors d'edat",U575="Federació",Z575="ZLLSM"),"Exempt","Taxa")</f>
        <v>Taxa</v>
      </c>
    </row>
    <row r="576" spans="1:27" ht="15" customHeight="1" x14ac:dyDescent="0.3">
      <c r="A576" s="12">
        <v>80</v>
      </c>
      <c r="C576" s="28" t="s">
        <v>536</v>
      </c>
      <c r="D576" s="49" t="s">
        <v>1067</v>
      </c>
      <c r="E576" s="12" t="e" cm="1" vm="1">
        <f t="array" ref="E576">_xlfn.IFNA(_xlfn.IFS(W576&lt;&gt;"Pendent",SOCIETATS!$N$8,X576&lt;&gt;"Pendent",SOCIETATS!$N$8),SOCIETATS!$N$9)</f>
        <v>#VALUE!</v>
      </c>
      <c r="F576" s="124" t="e" cm="1" vm="1">
        <f t="array" ref="F576">_xlfn.IFNA(_xlfn.IFS(G576&lt;&gt;G577,SOCIETATS!$N$8,J576&lt;&gt;J577,SOCIETATS!$N$8),SOCIETATS!$N$9)</f>
        <v>#VALUE!</v>
      </c>
      <c r="G576" s="23" t="str" cm="1">
        <f t="array" ref="G576">_xlfn.IFNA(_xlfn.IFS(R576&lt;&gt;0,R576,S576&lt;&gt;0,S576,U576&lt;&gt;0,U576,V576&lt;&gt;0,V576),"FALTAN DATOS DE ESCENARIO")</f>
        <v xml:space="preserve">ZPC TE-13 - Viladrau - Sant Segimon - SALM </v>
      </c>
      <c r="H576" s="255" t="s">
        <v>1562</v>
      </c>
      <c r="I576" s="255" t="s">
        <v>1545</v>
      </c>
      <c r="J576" s="21">
        <v>45052</v>
      </c>
      <c r="K576" s="104">
        <v>0.375</v>
      </c>
      <c r="L576" s="21">
        <v>45053</v>
      </c>
      <c r="M576" s="104">
        <v>0.83333333333333404</v>
      </c>
      <c r="N576" s="17" t="s">
        <v>1082</v>
      </c>
      <c r="O576" s="17" t="s">
        <v>8</v>
      </c>
      <c r="P576" s="17">
        <v>20</v>
      </c>
      <c r="Q576" s="17" t="s">
        <v>11</v>
      </c>
      <c r="S576" s="17" t="s">
        <v>138</v>
      </c>
      <c r="W576" s="12" t="str">
        <f>_xlfn.IFNA(VLOOKUP(X576,Municipis!$A$2:$B$119,2,FALSE),"Pendent")</f>
        <v>La Cellera de Ter, Anglès</v>
      </c>
      <c r="X576" s="12" t="str" cm="1">
        <f t="array" ref="X576">_xlfn.IFNA(_xlfn.IFS(R576&lt;&gt;0,R576,S576&lt;&gt;0,S576,U576&lt;&gt;0,U576,V576&lt;&gt;0,V576),"Pendent")</f>
        <v xml:space="preserve">ZPC TE-13 - Viladrau - Sant Segimon - SALM </v>
      </c>
      <c r="Y576" s="23" t="str" cm="1">
        <f t="array" ref="Y576">_xlfn.IFNA(_xlfn.IFS(R576&lt;&gt;0,R576,S576&lt;&gt;0,S576,U576&lt;&gt;0,U576,V576&lt;&gt;0,V576),"FALTAN DATOS DE ESCENARIO")</f>
        <v xml:space="preserve">ZPC TE-13 - Viladrau - Sant Segimon - SALM </v>
      </c>
      <c r="Z576" s="92" t="str">
        <f>IF(IFERROR(FIND("ZPC",X576)&gt;=1,0),"ZPC","ZLLSM")</f>
        <v>ZPC</v>
      </c>
      <c r="AA576" s="92" t="str">
        <f>+IF(OR(U576="Festa Major",U576="Menors d'edat",U576="Federació",Z576="ZLLSM"),"Exempt","Taxa")</f>
        <v>Taxa</v>
      </c>
    </row>
    <row r="577" spans="1:27" ht="15" customHeight="1" x14ac:dyDescent="0.3">
      <c r="A577" s="12">
        <v>401</v>
      </c>
      <c r="C577" s="17" t="s">
        <v>536</v>
      </c>
      <c r="D577" s="49" t="s">
        <v>1068</v>
      </c>
      <c r="E577" s="12" t="e" cm="1" vm="1">
        <f t="array" ref="E577">_xlfn.IFNA(_xlfn.IFS(X577&lt;&gt;"Pendent",SOCIETATS!$N$8),SOCIETATS!$N$9)</f>
        <v>#VALUE!</v>
      </c>
      <c r="F577" s="124" t="e" cm="1" vm="1">
        <f t="array" ref="F577">_xlfn.IFNA(_xlfn.IFS(G577&lt;&gt;G578,SOCIETATS!$N$8,J577&lt;&gt;J578,SOCIETATS!$N$8),SOCIETATS!$N$9)</f>
        <v>#VALUE!</v>
      </c>
      <c r="G577" s="23" t="str" cm="1">
        <f t="array" ref="G577">_xlfn.IFNA(_xlfn.IFS(R577&lt;&gt;0,R577,S577&lt;&gt;0,S577,U577&lt;&gt;0,U577,V577&lt;&gt;0,V577),"FALTAN DATOS DE ESCENARIO")</f>
        <v xml:space="preserve">ZPC TE-15 - Anglès - El Pasteral - INT </v>
      </c>
      <c r="H577" s="255" t="s">
        <v>1545</v>
      </c>
      <c r="I577" s="255" t="s">
        <v>1545</v>
      </c>
      <c r="J577" s="21">
        <v>45186</v>
      </c>
      <c r="K577" s="104">
        <v>0.375</v>
      </c>
      <c r="L577" s="21">
        <v>45186</v>
      </c>
      <c r="M577" s="104">
        <v>0.83333333333333404</v>
      </c>
      <c r="N577" s="17" t="s">
        <v>1082</v>
      </c>
      <c r="O577" s="17" t="s">
        <v>10</v>
      </c>
      <c r="P577" s="17">
        <v>48</v>
      </c>
      <c r="Q577" s="17" t="s">
        <v>11</v>
      </c>
      <c r="S577" s="17" t="s">
        <v>139</v>
      </c>
      <c r="W577" s="12" t="str">
        <f>_xlfn.IFNA(VLOOKUP(X577,Municipis!$A$2:$B$119,2,FALSE),"Pendent")</f>
        <v>Banyoles</v>
      </c>
      <c r="X577" s="12" t="str" cm="1">
        <f t="array" ref="X577">_xlfn.IFNA(_xlfn.IFS(R577&lt;&gt;0,R577,S577&lt;&gt;0,S577,U577&lt;&gt;0,U577,V577&lt;&gt;0,V577),"Pendent")</f>
        <v xml:space="preserve">ZPC TE-15 - Anglès - El Pasteral - INT </v>
      </c>
      <c r="Y577" s="23" t="str" cm="1">
        <f t="array" ref="Y577">_xlfn.IFNA(_xlfn.IFS(R577&lt;&gt;0,R577,S577&lt;&gt;0,S577,U577&lt;&gt;0,U577,V577&lt;&gt;0,V577),"FALTAN DATOS DE ESCENARIO")</f>
        <v xml:space="preserve">ZPC TE-15 - Anglès - El Pasteral - INT </v>
      </c>
      <c r="Z577" s="92" t="str">
        <f>IF(IFERROR(FIND("ZPC",X577)&gt;=1,0),"ZPC","ZLLSM")</f>
        <v>ZPC</v>
      </c>
      <c r="AA577" s="92" t="str">
        <f>+IF(OR(U577="Festa Major",U577="Menors d'edat",U577="Federació",Z577="ZLLSM"),"Exempt","Taxa")</f>
        <v>Taxa</v>
      </c>
    </row>
    <row r="578" spans="1:27" ht="15" customHeight="1" x14ac:dyDescent="0.3">
      <c r="C578" s="17" t="s">
        <v>537</v>
      </c>
      <c r="D578" s="17" t="s">
        <v>8</v>
      </c>
      <c r="E578" s="12" t="e" cm="1" vm="1">
        <f t="array" ref="E578">_xlfn.IFNA(_xlfn.IFS(X578&lt;&gt;"Pendent",SOCIETATS!$N$8),SOCIETATS!$N$9)</f>
        <v>#VALUE!</v>
      </c>
      <c r="F578" s="124" t="e" cm="1" vm="1">
        <f t="array" ref="F578">_xlfn.IFNA(_xlfn.IFS(G578&lt;&gt;G579,SOCIETATS!$N$8,J578&lt;&gt;J579,SOCIETATS!$N$8),SOCIETATS!$N$9)</f>
        <v>#VALUE!</v>
      </c>
      <c r="G578" s="23" t="str" cm="1">
        <f t="array" ref="G578">_xlfn.IFNA(_xlfn.IFS(R578&lt;&gt;0,R578,S578&lt;&gt;0,S578,U578&lt;&gt;0,U578,V578&lt;&gt;0,V578),"FALTAN DATOS DE ESCENARIO")</f>
        <v xml:space="preserve">ZPC LL-24 - Olesa i Esparreguera - CIP </v>
      </c>
      <c r="H578" s="255" t="str">
        <f t="shared" ref="H578:H596" si="50">IF(L578&gt;J578,"SI","NO")</f>
        <v>NO</v>
      </c>
      <c r="I578" s="255" t="s">
        <v>1545</v>
      </c>
      <c r="J578" s="21">
        <v>45032</v>
      </c>
      <c r="K578" s="362">
        <v>0.29166666666666669</v>
      </c>
      <c r="L578" s="21">
        <v>45032</v>
      </c>
      <c r="M578" s="362">
        <v>0.54166666666666663</v>
      </c>
      <c r="N578" s="27" t="s">
        <v>12</v>
      </c>
      <c r="O578" s="17" t="s">
        <v>8</v>
      </c>
      <c r="P578" s="17">
        <v>25</v>
      </c>
      <c r="Q578" s="17" t="s">
        <v>11</v>
      </c>
      <c r="R578" s="27" t="s">
        <v>100</v>
      </c>
      <c r="W578" s="12" t="str">
        <f>_xlfn.IFNA(VLOOKUP(X578,Municipis!$A$2:$B$118,2,FALSE),"Pendent")</f>
        <v>Navàs. Pinós, Cardona</v>
      </c>
      <c r="X578" s="12" t="str" cm="1">
        <f t="array" ref="X578">_xlfn.IFNA(_xlfn.IFS(R578&lt;&gt;0,R578,S578&lt;&gt;0,S578,U578&lt;&gt;0,U578,V578&lt;&gt;0,V578),"Pendent")</f>
        <v xml:space="preserve">ZPC LL-24 - Olesa i Esparreguera - CIP </v>
      </c>
    </row>
    <row r="579" spans="1:27" ht="15" customHeight="1" x14ac:dyDescent="0.3">
      <c r="C579" s="17" t="s">
        <v>537</v>
      </c>
      <c r="D579" s="17" t="s">
        <v>8</v>
      </c>
      <c r="E579" s="12" t="e" cm="1" vm="1">
        <f t="array" ref="E579">_xlfn.IFNA(_xlfn.IFS(X579&lt;&gt;"Pendent",SOCIETATS!$N$8),SOCIETATS!$N$9)</f>
        <v>#VALUE!</v>
      </c>
      <c r="F579" s="124" t="e" cm="1" vm="1">
        <f t="array" ref="F579">_xlfn.IFNA(_xlfn.IFS(G579&lt;&gt;G580,SOCIETATS!$N$8,J579&lt;&gt;J580,SOCIETATS!$N$8),SOCIETATS!$N$9)</f>
        <v>#VALUE!</v>
      </c>
      <c r="G579" s="23" t="str" cm="1">
        <f t="array" ref="G579">_xlfn.IFNA(_xlfn.IFS(R579&lt;&gt;0,R579,S579&lt;&gt;0,S579,U579&lt;&gt;0,U579,V579&lt;&gt;0,V579),"FALTAN DATOS DE ESCENARIO")</f>
        <v xml:space="preserve">ZPC LL-24 - Olesa i Esparreguera - CIP </v>
      </c>
      <c r="H579" s="255" t="str">
        <f t="shared" si="50"/>
        <v>NO</v>
      </c>
      <c r="I579" s="255" t="s">
        <v>1545</v>
      </c>
      <c r="J579" s="21">
        <v>45046</v>
      </c>
      <c r="K579" s="362">
        <v>0.29166666666666669</v>
      </c>
      <c r="L579" s="21">
        <v>45046</v>
      </c>
      <c r="M579" s="362">
        <v>0.54166666666666663</v>
      </c>
      <c r="N579" s="27" t="s">
        <v>12</v>
      </c>
      <c r="O579" s="17" t="s">
        <v>8</v>
      </c>
      <c r="P579" s="17">
        <v>25</v>
      </c>
      <c r="Q579" s="17" t="s">
        <v>11</v>
      </c>
      <c r="R579" s="27" t="s">
        <v>100</v>
      </c>
      <c r="W579" s="12" t="str">
        <f>_xlfn.IFNA(VLOOKUP(X579,Municipis!$A$2:$B$118,2,FALSE),"Pendent")</f>
        <v>Navàs. Pinós, Cardona</v>
      </c>
      <c r="X579" s="12" t="str" cm="1">
        <f t="array" ref="X579">_xlfn.IFNA(_xlfn.IFS(R579&lt;&gt;0,R579,S579&lt;&gt;0,S579,U579&lt;&gt;0,U579,V579&lt;&gt;0,V579),"Pendent")</f>
        <v xml:space="preserve">ZPC LL-24 - Olesa i Esparreguera - CIP </v>
      </c>
    </row>
    <row r="580" spans="1:27" ht="15" customHeight="1" x14ac:dyDescent="0.3">
      <c r="C580" s="17" t="s">
        <v>537</v>
      </c>
      <c r="D580" s="17" t="s">
        <v>8</v>
      </c>
      <c r="E580" s="12" t="e" cm="1" vm="1">
        <f t="array" ref="E580">_xlfn.IFNA(_xlfn.IFS(X580&lt;&gt;"Pendent",SOCIETATS!$N$8),SOCIETATS!$N$9)</f>
        <v>#VALUE!</v>
      </c>
      <c r="F580" s="124" t="e" cm="1" vm="1">
        <f t="array" ref="F580">_xlfn.IFNA(_xlfn.IFS(G580&lt;&gt;G581,SOCIETATS!$N$8,J580&lt;&gt;J581,SOCIETATS!$N$8),SOCIETATS!$N$9)</f>
        <v>#VALUE!</v>
      </c>
      <c r="G580" s="23" t="str" cm="1">
        <f t="array" ref="G580">_xlfn.IFNA(_xlfn.IFS(R580&lt;&gt;0,R580,S580&lt;&gt;0,S580,U580&lt;&gt;0,U580,V580&lt;&gt;0,V580),"FALTAN DATOS DE ESCENARIO")</f>
        <v xml:space="preserve">ZPC LL-24 - Olesa i Esparreguera - CIP </v>
      </c>
      <c r="H580" s="255" t="str">
        <f t="shared" si="50"/>
        <v>NO</v>
      </c>
      <c r="I580" s="255" t="s">
        <v>1545</v>
      </c>
      <c r="J580" s="21">
        <v>45053</v>
      </c>
      <c r="K580" s="362">
        <v>0.29166666666666669</v>
      </c>
      <c r="L580" s="21">
        <v>45053</v>
      </c>
      <c r="M580" s="362">
        <v>0.54166666666666663</v>
      </c>
      <c r="N580" s="27" t="s">
        <v>12</v>
      </c>
      <c r="O580" s="17" t="s">
        <v>8</v>
      </c>
      <c r="P580" s="17">
        <v>25</v>
      </c>
      <c r="Q580" s="17" t="s">
        <v>11</v>
      </c>
      <c r="R580" s="27" t="s">
        <v>100</v>
      </c>
      <c r="W580" s="12" t="str">
        <f>_xlfn.IFNA(VLOOKUP(X580,Municipis!$A$2:$B$118,2,FALSE),"Pendent")</f>
        <v>Navàs. Pinós, Cardona</v>
      </c>
      <c r="X580" s="12" t="str" cm="1">
        <f t="array" ref="X580">_xlfn.IFNA(_xlfn.IFS(R580&lt;&gt;0,R580,S580&lt;&gt;0,S580,U580&lt;&gt;0,U580,V580&lt;&gt;0,V580),"Pendent")</f>
        <v xml:space="preserve">ZPC LL-24 - Olesa i Esparreguera - CIP </v>
      </c>
    </row>
    <row r="581" spans="1:27" ht="15" customHeight="1" x14ac:dyDescent="0.3">
      <c r="C581" s="17" t="s">
        <v>537</v>
      </c>
      <c r="D581" s="17" t="s">
        <v>8</v>
      </c>
      <c r="E581" s="12" t="e" cm="1" vm="1">
        <f t="array" ref="E581">_xlfn.IFNA(_xlfn.IFS(X581&lt;&gt;"Pendent",SOCIETATS!$N$8),SOCIETATS!$N$9)</f>
        <v>#VALUE!</v>
      </c>
      <c r="F581" s="124" t="e" cm="1" vm="1">
        <f t="array" ref="F581">_xlfn.IFNA(_xlfn.IFS(G581&lt;&gt;G582,SOCIETATS!$N$8,J581&lt;&gt;J582,SOCIETATS!$N$8),SOCIETATS!$N$9)</f>
        <v>#VALUE!</v>
      </c>
      <c r="G581" s="23" t="str" cm="1">
        <f t="array" ref="G581">_xlfn.IFNA(_xlfn.IFS(R581&lt;&gt;0,R581,S581&lt;&gt;0,S581,U581&lt;&gt;0,U581,V581&lt;&gt;0,V581),"FALTAN DATOS DE ESCENARIO")</f>
        <v xml:space="preserve">ZPC LL-24 - Olesa i Esparreguera - CIP </v>
      </c>
      <c r="H581" s="255" t="str">
        <f t="shared" si="50"/>
        <v>NO</v>
      </c>
      <c r="I581" s="255" t="s">
        <v>1545</v>
      </c>
      <c r="J581" s="21">
        <v>45067</v>
      </c>
      <c r="K581" s="362">
        <v>0.29166666666666669</v>
      </c>
      <c r="L581" s="21">
        <v>45067</v>
      </c>
      <c r="M581" s="362">
        <v>0.54166666666666663</v>
      </c>
      <c r="N581" s="27" t="s">
        <v>12</v>
      </c>
      <c r="O581" s="17" t="s">
        <v>8</v>
      </c>
      <c r="P581" s="17">
        <v>25</v>
      </c>
      <c r="Q581" s="17" t="s">
        <v>11</v>
      </c>
      <c r="R581" s="27" t="s">
        <v>100</v>
      </c>
      <c r="W581" s="12" t="str">
        <f>_xlfn.IFNA(VLOOKUP(X581,Municipis!$A$2:$B$118,2,FALSE),"Pendent")</f>
        <v>Navàs. Pinós, Cardona</v>
      </c>
      <c r="X581" s="12" t="str" cm="1">
        <f t="array" ref="X581">_xlfn.IFNA(_xlfn.IFS(R581&lt;&gt;0,R581,S581&lt;&gt;0,S581,U581&lt;&gt;0,U581,V581&lt;&gt;0,V581),"Pendent")</f>
        <v xml:space="preserve">ZPC LL-24 - Olesa i Esparreguera - CIP </v>
      </c>
    </row>
    <row r="582" spans="1:27" ht="15" customHeight="1" x14ac:dyDescent="0.3">
      <c r="C582" s="17" t="s">
        <v>537</v>
      </c>
      <c r="D582" s="17" t="s">
        <v>8</v>
      </c>
      <c r="E582" s="12" t="e" cm="1" vm="1">
        <f t="array" ref="E582">_xlfn.IFNA(_xlfn.IFS(X582&lt;&gt;"Pendent",SOCIETATS!$N$8),SOCIETATS!$N$9)</f>
        <v>#VALUE!</v>
      </c>
      <c r="F582" s="124" t="e" cm="1" vm="1">
        <f t="array" ref="F582">_xlfn.IFNA(_xlfn.IFS(G582&lt;&gt;G583,SOCIETATS!$N$8,J582&lt;&gt;J583,SOCIETATS!$N$8),SOCIETATS!$N$9)</f>
        <v>#VALUE!</v>
      </c>
      <c r="G582" s="23" t="str" cm="1">
        <f t="array" ref="G582">_xlfn.IFNA(_xlfn.IFS(R582&lt;&gt;0,R582,S582&lt;&gt;0,S582,U582&lt;&gt;0,U582,V582&lt;&gt;0,V582),"FALTAN DATOS DE ESCENARIO")</f>
        <v xml:space="preserve">ZPC LL-24 - Olesa i Esparreguera - CIP </v>
      </c>
      <c r="H582" s="255" t="str">
        <f t="shared" si="50"/>
        <v>NO</v>
      </c>
      <c r="I582" s="255" t="s">
        <v>1545</v>
      </c>
      <c r="J582" s="21">
        <v>45081</v>
      </c>
      <c r="K582" s="362">
        <v>0.29166666666666669</v>
      </c>
      <c r="L582" s="21">
        <v>45081</v>
      </c>
      <c r="M582" s="362">
        <v>0.54166666666666663</v>
      </c>
      <c r="N582" s="27" t="s">
        <v>12</v>
      </c>
      <c r="O582" s="17" t="s">
        <v>8</v>
      </c>
      <c r="P582" s="17">
        <v>25</v>
      </c>
      <c r="Q582" s="17" t="s">
        <v>11</v>
      </c>
      <c r="R582" s="27" t="s">
        <v>100</v>
      </c>
      <c r="W582" s="12" t="str">
        <f>_xlfn.IFNA(VLOOKUP(X582,Municipis!$A$2:$B$118,2,FALSE),"Pendent")</f>
        <v>Navàs. Pinós, Cardona</v>
      </c>
      <c r="X582" s="12" t="str" cm="1">
        <f t="array" ref="X582">_xlfn.IFNA(_xlfn.IFS(R582&lt;&gt;0,R582,S582&lt;&gt;0,S582,U582&lt;&gt;0,U582,V582&lt;&gt;0,V582),"Pendent")</f>
        <v xml:space="preserve">ZPC LL-24 - Olesa i Esparreguera - CIP </v>
      </c>
    </row>
    <row r="583" spans="1:27" ht="15" customHeight="1" x14ac:dyDescent="0.3">
      <c r="C583" s="17" t="s">
        <v>537</v>
      </c>
      <c r="D583" s="17" t="s">
        <v>8</v>
      </c>
      <c r="E583" s="12" t="e" cm="1" vm="1">
        <f t="array" ref="E583">_xlfn.IFNA(_xlfn.IFS(X583&lt;&gt;"Pendent",SOCIETATS!$N$8),SOCIETATS!$N$9)</f>
        <v>#VALUE!</v>
      </c>
      <c r="F583" s="124" t="e" cm="1" vm="1">
        <f t="array" ref="F583">_xlfn.IFNA(_xlfn.IFS(G583&lt;&gt;G584,SOCIETATS!$N$8,J583&lt;&gt;J584,SOCIETATS!$N$8),SOCIETATS!$N$9)</f>
        <v>#VALUE!</v>
      </c>
      <c r="G583" s="23" t="str" cm="1">
        <f t="array" ref="G583">_xlfn.IFNA(_xlfn.IFS(R583&lt;&gt;0,R583,S583&lt;&gt;0,S583,U583&lt;&gt;0,U583,V583&lt;&gt;0,V583),"FALTAN DATOS DE ESCENARIO")</f>
        <v xml:space="preserve">ZPC LL-24 - Olesa i Esparreguera - CIP </v>
      </c>
      <c r="H583" s="255" t="str">
        <f t="shared" si="50"/>
        <v>NO</v>
      </c>
      <c r="I583" s="255" t="s">
        <v>1545</v>
      </c>
      <c r="J583" s="21">
        <v>45095</v>
      </c>
      <c r="K583" s="362">
        <v>0.29166666666666669</v>
      </c>
      <c r="L583" s="21">
        <v>45095</v>
      </c>
      <c r="M583" s="362">
        <v>0.54166666666666663</v>
      </c>
      <c r="N583" s="27" t="s">
        <v>12</v>
      </c>
      <c r="O583" s="17" t="s">
        <v>8</v>
      </c>
      <c r="P583" s="17">
        <v>25</v>
      </c>
      <c r="Q583" s="17" t="s">
        <v>11</v>
      </c>
      <c r="R583" s="27" t="s">
        <v>100</v>
      </c>
      <c r="W583" s="12" t="str">
        <f>_xlfn.IFNA(VLOOKUP(X583,Municipis!$A$2:$B$118,2,FALSE),"Pendent")</f>
        <v>Navàs. Pinós, Cardona</v>
      </c>
      <c r="X583" s="12" t="str" cm="1">
        <f t="array" ref="X583">_xlfn.IFNA(_xlfn.IFS(R583&lt;&gt;0,R583,S583&lt;&gt;0,S583,U583&lt;&gt;0,U583,V583&lt;&gt;0,V583),"Pendent")</f>
        <v xml:space="preserve">ZPC LL-24 - Olesa i Esparreguera - CIP </v>
      </c>
    </row>
    <row r="584" spans="1:27" ht="15" customHeight="1" x14ac:dyDescent="0.3">
      <c r="C584" s="17" t="s">
        <v>537</v>
      </c>
      <c r="D584" s="17" t="s">
        <v>8</v>
      </c>
      <c r="E584" s="12" t="e" cm="1" vm="1">
        <f t="array" ref="E584">_xlfn.IFNA(_xlfn.IFS(X584&lt;&gt;"Pendent",SOCIETATS!$N$8),SOCIETATS!$N$9)</f>
        <v>#VALUE!</v>
      </c>
      <c r="F584" s="124" t="e" cm="1" vm="1">
        <f t="array" ref="F584">_xlfn.IFNA(_xlfn.IFS(G584&lt;&gt;G585,SOCIETATS!$N$8,J584&lt;&gt;J585,SOCIETATS!$N$8),SOCIETATS!$N$9)</f>
        <v>#VALUE!</v>
      </c>
      <c r="G584" s="23" t="str" cm="1">
        <f t="array" ref="G584">_xlfn.IFNA(_xlfn.IFS(R584&lt;&gt;0,R584,S584&lt;&gt;0,S584,U584&lt;&gt;0,U584,V584&lt;&gt;0,V584),"FALTAN DATOS DE ESCENARIO")</f>
        <v xml:space="preserve">ZPC LL-24 - Olesa i Esparreguera - CIP </v>
      </c>
      <c r="H584" s="255" t="str">
        <f t="shared" si="50"/>
        <v>NO</v>
      </c>
      <c r="I584" s="255" t="s">
        <v>1545</v>
      </c>
      <c r="J584" s="21">
        <v>45116</v>
      </c>
      <c r="K584" s="362">
        <v>0.29166666666666669</v>
      </c>
      <c r="L584" s="21">
        <v>45116</v>
      </c>
      <c r="M584" s="362">
        <v>0.54166666666666663</v>
      </c>
      <c r="N584" s="27" t="s">
        <v>12</v>
      </c>
      <c r="O584" s="17" t="s">
        <v>8</v>
      </c>
      <c r="P584" s="17">
        <v>25</v>
      </c>
      <c r="Q584" s="17" t="s">
        <v>11</v>
      </c>
      <c r="R584" s="27" t="s">
        <v>100</v>
      </c>
      <c r="W584" s="12" t="str">
        <f>_xlfn.IFNA(VLOOKUP(X584,Municipis!$A$2:$B$118,2,FALSE),"Pendent")</f>
        <v>Navàs. Pinós, Cardona</v>
      </c>
      <c r="X584" s="12" t="str" cm="1">
        <f t="array" ref="X584">_xlfn.IFNA(_xlfn.IFS(R584&lt;&gt;0,R584,S584&lt;&gt;0,S584,U584&lt;&gt;0,U584,V584&lt;&gt;0,V584),"Pendent")</f>
        <v xml:space="preserve">ZPC LL-24 - Olesa i Esparreguera - CIP </v>
      </c>
    </row>
    <row r="585" spans="1:27" ht="15" customHeight="1" x14ac:dyDescent="0.3">
      <c r="C585" s="17" t="s">
        <v>537</v>
      </c>
      <c r="D585" s="17" t="s">
        <v>8</v>
      </c>
      <c r="E585" s="12" t="e" cm="1" vm="1">
        <f t="array" ref="E585">_xlfn.IFNA(_xlfn.IFS(X585&lt;&gt;"Pendent",SOCIETATS!$N$8),SOCIETATS!$N$9)</f>
        <v>#VALUE!</v>
      </c>
      <c r="F585" s="124" t="e" cm="1" vm="1">
        <f t="array" ref="F585">_xlfn.IFNA(_xlfn.IFS(G585&lt;&gt;G586,SOCIETATS!$N$8,J585&lt;&gt;J586,SOCIETATS!$N$8),SOCIETATS!$N$9)</f>
        <v>#VALUE!</v>
      </c>
      <c r="G585" s="23" t="str" cm="1">
        <f t="array" ref="G585">_xlfn.IFNA(_xlfn.IFS(R585&lt;&gt;0,R585,S585&lt;&gt;0,S585,U585&lt;&gt;0,U585,V585&lt;&gt;0,V585),"FALTAN DATOS DE ESCENARIO")</f>
        <v xml:space="preserve">ZPC LL-24 - Olesa i Esparreguera - CIP </v>
      </c>
      <c r="H585" s="255" t="str">
        <f t="shared" si="50"/>
        <v>NO</v>
      </c>
      <c r="I585" s="255" t="s">
        <v>1545</v>
      </c>
      <c r="J585" s="21">
        <v>45130</v>
      </c>
      <c r="K585" s="362">
        <v>0.29166666666666669</v>
      </c>
      <c r="L585" s="21">
        <v>45130</v>
      </c>
      <c r="M585" s="362">
        <v>0.54166666666666663</v>
      </c>
      <c r="N585" s="27" t="s">
        <v>12</v>
      </c>
      <c r="O585" s="17" t="s">
        <v>8</v>
      </c>
      <c r="P585" s="17">
        <v>25</v>
      </c>
      <c r="Q585" s="17" t="s">
        <v>11</v>
      </c>
      <c r="R585" s="27" t="s">
        <v>100</v>
      </c>
      <c r="W585" s="12" t="str">
        <f>_xlfn.IFNA(VLOOKUP(X585,Municipis!$A$2:$B$118,2,FALSE),"Pendent")</f>
        <v>Navàs. Pinós, Cardona</v>
      </c>
      <c r="X585" s="12" t="str" cm="1">
        <f t="array" ref="X585">_xlfn.IFNA(_xlfn.IFS(R585&lt;&gt;0,R585,S585&lt;&gt;0,S585,U585&lt;&gt;0,U585,V585&lt;&gt;0,V585),"Pendent")</f>
        <v xml:space="preserve">ZPC LL-24 - Olesa i Esparreguera - CIP </v>
      </c>
    </row>
    <row r="586" spans="1:27" ht="15" customHeight="1" x14ac:dyDescent="0.3">
      <c r="C586" s="17" t="s">
        <v>537</v>
      </c>
      <c r="D586" s="17" t="s">
        <v>8</v>
      </c>
      <c r="E586" s="12" t="e" cm="1" vm="1">
        <f t="array" ref="E586">_xlfn.IFNA(_xlfn.IFS(X586&lt;&gt;"Pendent",SOCIETATS!$N$8),SOCIETATS!$N$9)</f>
        <v>#VALUE!</v>
      </c>
      <c r="F586" s="124" t="e" cm="1" vm="1">
        <f t="array" ref="F586">_xlfn.IFNA(_xlfn.IFS(G586&lt;&gt;G587,SOCIETATS!$N$8,J586&lt;&gt;J587,SOCIETATS!$N$8),SOCIETATS!$N$9)</f>
        <v>#VALUE!</v>
      </c>
      <c r="G586" s="23" t="str" cm="1">
        <f t="array" ref="G586">_xlfn.IFNA(_xlfn.IFS(R586&lt;&gt;0,R586,S586&lt;&gt;0,S586,U586&lt;&gt;0,U586,V586&lt;&gt;0,V586),"FALTAN DATOS DE ESCENARIO")</f>
        <v xml:space="preserve">ZPC LL-24 - Olesa i Esparreguera - CIP </v>
      </c>
      <c r="H586" s="255" t="str">
        <f t="shared" si="50"/>
        <v>NO</v>
      </c>
      <c r="I586" s="255" t="s">
        <v>1545</v>
      </c>
      <c r="J586" s="21">
        <v>45172</v>
      </c>
      <c r="K586" s="362">
        <v>0.29166666666666669</v>
      </c>
      <c r="L586" s="21">
        <v>45172</v>
      </c>
      <c r="M586" s="362">
        <v>0.54166666666666663</v>
      </c>
      <c r="N586" s="27" t="s">
        <v>12</v>
      </c>
      <c r="O586" s="17" t="s">
        <v>8</v>
      </c>
      <c r="P586" s="17">
        <v>25</v>
      </c>
      <c r="Q586" s="17" t="s">
        <v>11</v>
      </c>
      <c r="R586" s="27" t="s">
        <v>100</v>
      </c>
      <c r="W586" s="12" t="str">
        <f>_xlfn.IFNA(VLOOKUP(X586,Municipis!$A$2:$B$118,2,FALSE),"Pendent")</f>
        <v>Navàs. Pinós, Cardona</v>
      </c>
      <c r="X586" s="12" t="str" cm="1">
        <f t="array" ref="X586">_xlfn.IFNA(_xlfn.IFS(R586&lt;&gt;0,R586,S586&lt;&gt;0,S586,U586&lt;&gt;0,U586,V586&lt;&gt;0,V586),"Pendent")</f>
        <v xml:space="preserve">ZPC LL-24 - Olesa i Esparreguera - CIP </v>
      </c>
    </row>
    <row r="587" spans="1:27" ht="15" customHeight="1" x14ac:dyDescent="0.3">
      <c r="C587" s="17" t="s">
        <v>537</v>
      </c>
      <c r="D587" s="17" t="s">
        <v>8</v>
      </c>
      <c r="E587" s="12" t="e" cm="1" vm="1">
        <f t="array" ref="E587">_xlfn.IFNA(_xlfn.IFS(X587&lt;&gt;"Pendent",SOCIETATS!$N$8),SOCIETATS!$N$9)</f>
        <v>#VALUE!</v>
      </c>
      <c r="F587" s="124" t="e" cm="1" vm="1">
        <f t="array" ref="F587">_xlfn.IFNA(_xlfn.IFS(G587&lt;&gt;G588,SOCIETATS!$N$8,J587&lt;&gt;J588,SOCIETATS!$N$8),SOCIETATS!$N$9)</f>
        <v>#VALUE!</v>
      </c>
      <c r="G587" s="23" t="str" cm="1">
        <f t="array" ref="G587">_xlfn.IFNA(_xlfn.IFS(R587&lt;&gt;0,R587,S587&lt;&gt;0,S587,U587&lt;&gt;0,U587,V587&lt;&gt;0,V587),"FALTAN DATOS DE ESCENARIO")</f>
        <v xml:space="preserve">ZPC LL-24 - Olesa i Esparreguera - CIP </v>
      </c>
      <c r="H587" s="255" t="str">
        <f t="shared" si="50"/>
        <v>NO</v>
      </c>
      <c r="I587" s="255" t="s">
        <v>1545</v>
      </c>
      <c r="J587" s="21">
        <v>45186</v>
      </c>
      <c r="K587" s="362">
        <v>0.29166666666666669</v>
      </c>
      <c r="L587" s="21">
        <v>45186</v>
      </c>
      <c r="M587" s="362">
        <v>0.54166666666666663</v>
      </c>
      <c r="N587" s="27" t="s">
        <v>12</v>
      </c>
      <c r="O587" s="17" t="s">
        <v>8</v>
      </c>
      <c r="P587" s="17">
        <v>25</v>
      </c>
      <c r="Q587" s="17" t="s">
        <v>11</v>
      </c>
      <c r="R587" s="27" t="s">
        <v>100</v>
      </c>
      <c r="W587" s="12" t="str">
        <f>_xlfn.IFNA(VLOOKUP(X587,Municipis!$A$2:$B$118,2,FALSE),"Pendent")</f>
        <v>Navàs. Pinós, Cardona</v>
      </c>
      <c r="X587" s="12" t="str" cm="1">
        <f t="array" ref="X587">_xlfn.IFNA(_xlfn.IFS(R587&lt;&gt;0,R587,S587&lt;&gt;0,S587,U587&lt;&gt;0,U587,V587&lt;&gt;0,V587),"Pendent")</f>
        <v xml:space="preserve">ZPC LL-24 - Olesa i Esparreguera - CIP </v>
      </c>
    </row>
    <row r="588" spans="1:27" ht="15" customHeight="1" x14ac:dyDescent="0.3">
      <c r="C588" s="17" t="s">
        <v>537</v>
      </c>
      <c r="D588" s="17" t="s">
        <v>8</v>
      </c>
      <c r="E588" s="12" t="e" cm="1" vm="1">
        <f t="array" ref="E588">_xlfn.IFNA(_xlfn.IFS(X588&lt;&gt;"Pendent",SOCIETATS!$N$8),SOCIETATS!$N$9)</f>
        <v>#VALUE!</v>
      </c>
      <c r="F588" s="124" t="e" cm="1" vm="1">
        <f t="array" ref="F588">_xlfn.IFNA(_xlfn.IFS(G588&lt;&gt;G589,SOCIETATS!$N$8,J588&lt;&gt;J589,SOCIETATS!$N$8),SOCIETATS!$N$9)</f>
        <v>#VALUE!</v>
      </c>
      <c r="G588" s="23" t="str" cm="1">
        <f t="array" ref="G588">_xlfn.IFNA(_xlfn.IFS(R588&lt;&gt;0,R588,S588&lt;&gt;0,S588,U588&lt;&gt;0,U588,V588&lt;&gt;0,V588),"FALTAN DATOS DE ESCENARIO")</f>
        <v xml:space="preserve">ZPC LL-24 - Olesa i Esparreguera - CIP </v>
      </c>
      <c r="H588" s="255" t="str">
        <f t="shared" si="50"/>
        <v>NO</v>
      </c>
      <c r="I588" s="255" t="s">
        <v>1545</v>
      </c>
      <c r="J588" s="21">
        <v>45200</v>
      </c>
      <c r="K588" s="362">
        <v>0.29166666666666669</v>
      </c>
      <c r="L588" s="21">
        <v>45200</v>
      </c>
      <c r="M588" s="362">
        <v>0.54166666666666663</v>
      </c>
      <c r="N588" s="27" t="s">
        <v>12</v>
      </c>
      <c r="O588" s="17" t="s">
        <v>8</v>
      </c>
      <c r="P588" s="17">
        <v>25</v>
      </c>
      <c r="Q588" s="17" t="s">
        <v>11</v>
      </c>
      <c r="R588" s="27" t="s">
        <v>100</v>
      </c>
      <c r="W588" s="12" t="str">
        <f>_xlfn.IFNA(VLOOKUP(X588,Municipis!$A$2:$B$118,2,FALSE),"Pendent")</f>
        <v>Navàs. Pinós, Cardona</v>
      </c>
      <c r="X588" s="12" t="str" cm="1">
        <f t="array" ref="X588">_xlfn.IFNA(_xlfn.IFS(R588&lt;&gt;0,R588,S588&lt;&gt;0,S588,U588&lt;&gt;0,U588,V588&lt;&gt;0,V588),"Pendent")</f>
        <v xml:space="preserve">ZPC LL-24 - Olesa i Esparreguera - CIP </v>
      </c>
    </row>
    <row r="589" spans="1:27" ht="15" customHeight="1" x14ac:dyDescent="0.3">
      <c r="E589" s="12" t="e" cm="1" vm="3">
        <f t="array" ref="E589">_xlfn.IFNA(_xlfn.IFS(X589&lt;&gt;"Pendent",SOCIETATS!$N$8),SOCIETATS!$N$9)</f>
        <v>#VALUE!</v>
      </c>
      <c r="F589" s="124" t="e" cm="1" vm="3">
        <f t="array" ref="F589">_xlfn.IFNA(_xlfn.IFS(G589&lt;&gt;G590,SOCIETATS!$N$8,J589&lt;&gt;J590,SOCIETATS!$N$8),SOCIETATS!$N$9)</f>
        <v>#VALUE!</v>
      </c>
      <c r="H589" s="255" t="str">
        <f t="shared" si="50"/>
        <v>NO</v>
      </c>
      <c r="J589" s="21"/>
      <c r="W589" s="12" t="str">
        <f>_xlfn.IFNA(VLOOKUP(X589,Municipis!$A$2:$B$118,2,FALSE),"Pendent")</f>
        <v>Pendent</v>
      </c>
      <c r="X589" s="12" t="str" cm="1">
        <f t="array" ref="X589">_xlfn.IFNA(_xlfn.IFS(R589&lt;&gt;0,R589,S589&lt;&gt;0,S589,U589&lt;&gt;0,U589,V589&lt;&gt;0,V589),"Pendent")</f>
        <v>Pendent</v>
      </c>
    </row>
    <row r="590" spans="1:27" ht="15" customHeight="1" x14ac:dyDescent="0.3">
      <c r="E590" s="12" t="e" cm="1" vm="3">
        <f t="array" ref="E590">_xlfn.IFNA(_xlfn.IFS(X590&lt;&gt;"Pendent",SOCIETATS!$N$8),SOCIETATS!$N$9)</f>
        <v>#VALUE!</v>
      </c>
      <c r="F590" s="124" t="e" cm="1" vm="3">
        <f t="array" ref="F590">_xlfn.IFNA(_xlfn.IFS(G590&lt;&gt;G591,SOCIETATS!$N$8,J590&lt;&gt;J591,SOCIETATS!$N$8),SOCIETATS!$N$9)</f>
        <v>#VALUE!</v>
      </c>
      <c r="H590" s="255" t="str">
        <f t="shared" si="50"/>
        <v>NO</v>
      </c>
      <c r="J590" s="21"/>
      <c r="W590" s="12" t="str">
        <f>_xlfn.IFNA(VLOOKUP(X590,Municipis!$A$2:$B$118,2,FALSE),"Pendent")</f>
        <v>Pendent</v>
      </c>
      <c r="X590" s="12" t="str" cm="1">
        <f t="array" ref="X590">_xlfn.IFNA(_xlfn.IFS(R590&lt;&gt;0,R590,S590&lt;&gt;0,S590,U590&lt;&gt;0,U590,V590&lt;&gt;0,V590),"Pendent")</f>
        <v>Pendent</v>
      </c>
    </row>
    <row r="591" spans="1:27" ht="15" customHeight="1" x14ac:dyDescent="0.3">
      <c r="E591" s="12" t="e" cm="1" vm="3">
        <f t="array" ref="E591">_xlfn.IFNA(_xlfn.IFS(X591&lt;&gt;"Pendent",SOCIETATS!$N$8),SOCIETATS!$N$9)</f>
        <v>#VALUE!</v>
      </c>
      <c r="F591" s="124" t="e" cm="1" vm="3">
        <f t="array" ref="F591">_xlfn.IFNA(_xlfn.IFS(G591&lt;&gt;G592,SOCIETATS!$N$8,J591&lt;&gt;J592,SOCIETATS!$N$8),SOCIETATS!$N$9)</f>
        <v>#VALUE!</v>
      </c>
      <c r="H591" s="255" t="str">
        <f t="shared" si="50"/>
        <v>NO</v>
      </c>
      <c r="J591" s="21"/>
      <c r="W591" s="12" t="str">
        <f>_xlfn.IFNA(VLOOKUP(X591,Municipis!$A$2:$B$118,2,FALSE),"Pendent")</f>
        <v>Pendent</v>
      </c>
      <c r="X591" s="12" t="str" cm="1">
        <f t="array" ref="X591">_xlfn.IFNA(_xlfn.IFS(R591&lt;&gt;0,R591,S591&lt;&gt;0,S591,U591&lt;&gt;0,U591,V591&lt;&gt;0,V591),"Pendent")</f>
        <v>Pendent</v>
      </c>
    </row>
    <row r="592" spans="1:27" ht="15" customHeight="1" x14ac:dyDescent="0.3">
      <c r="E592" s="12" t="e" cm="1" vm="3">
        <f t="array" ref="E592">_xlfn.IFNA(_xlfn.IFS(X592&lt;&gt;"Pendent",SOCIETATS!$N$8),SOCIETATS!$N$9)</f>
        <v>#VALUE!</v>
      </c>
      <c r="F592" s="124" t="e" cm="1" vm="3">
        <f t="array" ref="F592">_xlfn.IFNA(_xlfn.IFS(G592&lt;&gt;G593,SOCIETATS!$N$8,J592&lt;&gt;J593,SOCIETATS!$N$8),SOCIETATS!$N$9)</f>
        <v>#VALUE!</v>
      </c>
      <c r="H592" s="255" t="str">
        <f t="shared" si="50"/>
        <v>NO</v>
      </c>
      <c r="W592" s="12" t="str">
        <f>_xlfn.IFNA(VLOOKUP(X592,Municipis!$A$2:$B$118,2,FALSE),"Pendent")</f>
        <v>Pendent</v>
      </c>
      <c r="X592" s="12" t="str" cm="1">
        <f t="array" ref="X592">_xlfn.IFNA(_xlfn.IFS(R592&lt;&gt;0,R592,S592&lt;&gt;0,S592,U592&lt;&gt;0,U592,V592&lt;&gt;0,V592),"Pendent")</f>
        <v>Pendent</v>
      </c>
    </row>
    <row r="593" spans="5:24" ht="15" customHeight="1" x14ac:dyDescent="0.3">
      <c r="E593" s="12" t="e" cm="1" vm="3">
        <f t="array" ref="E593">_xlfn.IFNA(_xlfn.IFS(X593&lt;&gt;"Pendent",SOCIETATS!$N$8),SOCIETATS!$N$9)</f>
        <v>#VALUE!</v>
      </c>
      <c r="F593" s="124" t="e" cm="1" vm="3">
        <f t="array" ref="F593">_xlfn.IFNA(_xlfn.IFS(G593&lt;&gt;G594,SOCIETATS!$N$8,J593&lt;&gt;J594,SOCIETATS!$N$8),SOCIETATS!$N$9)</f>
        <v>#VALUE!</v>
      </c>
      <c r="H593" s="255" t="str">
        <f t="shared" si="50"/>
        <v>NO</v>
      </c>
      <c r="W593" s="12" t="str">
        <f>_xlfn.IFNA(VLOOKUP(X593,Municipis!$A$2:$B$118,2,FALSE),"Pendent")</f>
        <v>Pendent</v>
      </c>
      <c r="X593" s="12" t="str" cm="1">
        <f t="array" ref="X593">_xlfn.IFNA(_xlfn.IFS(R593&lt;&gt;0,R593,S593&lt;&gt;0,S593,U593&lt;&gt;0,U593,V593&lt;&gt;0,V593),"Pendent")</f>
        <v>Pendent</v>
      </c>
    </row>
    <row r="594" spans="5:24" ht="15" customHeight="1" x14ac:dyDescent="0.3">
      <c r="F594" s="124" t="e" cm="1" vm="3">
        <f t="array" ref="F594">_xlfn.IFNA(_xlfn.IFS(G594&lt;&gt;G595,SOCIETATS!$N$8,J594&lt;&gt;J595,SOCIETATS!$N$8),SOCIETATS!$N$9)</f>
        <v>#VALUE!</v>
      </c>
      <c r="H594" s="255" t="str">
        <f t="shared" si="50"/>
        <v>NO</v>
      </c>
      <c r="W594" s="12" t="str">
        <f>_xlfn.IFNA(VLOOKUP(X594,Municipis!$A$2:$B$118,2,FALSE),"Pendent")</f>
        <v>Pendent</v>
      </c>
      <c r="X594" s="12" t="str" cm="1">
        <f t="array" ref="X594">_xlfn.IFNA(_xlfn.IFS(R594&lt;&gt;0,R594,S594&lt;&gt;0,S594,U594&lt;&gt;0,U594,V594&lt;&gt;0,V594),"Pendent")</f>
        <v>Pendent</v>
      </c>
    </row>
    <row r="595" spans="5:24" ht="15" customHeight="1" x14ac:dyDescent="0.3">
      <c r="F595" s="124" t="e" cm="1" vm="3">
        <f t="array" ref="F595">_xlfn.IFNA(_xlfn.IFS(G595&lt;&gt;G596,SOCIETATS!$N$8,J595&lt;&gt;J596,SOCIETATS!$N$8),SOCIETATS!$N$9)</f>
        <v>#VALUE!</v>
      </c>
      <c r="H595" s="255" t="str">
        <f t="shared" si="50"/>
        <v>NO</v>
      </c>
      <c r="W595" s="12" t="str">
        <f>_xlfn.IFNA(VLOOKUP(X595,Municipis!$A$2:$B$118,2,FALSE),"Pendent")</f>
        <v>Pendent</v>
      </c>
      <c r="X595" s="12" t="str" cm="1">
        <f t="array" ref="X595">_xlfn.IFNA(_xlfn.IFS(R595&lt;&gt;0,R595,S595&lt;&gt;0,S595,U595&lt;&gt;0,U595,V595&lt;&gt;0,V595),"Pendent")</f>
        <v>Pendent</v>
      </c>
    </row>
    <row r="596" spans="5:24" ht="15" customHeight="1" x14ac:dyDescent="0.3">
      <c r="F596" s="124" t="e" cm="1" vm="3">
        <f t="array" ref="F596">_xlfn.IFNA(_xlfn.IFS(G596&lt;&gt;G597,SOCIETATS!$N$8,J596&lt;&gt;J597,SOCIETATS!$N$8),SOCIETATS!$N$9)</f>
        <v>#VALUE!</v>
      </c>
      <c r="H596" s="255" t="str">
        <f t="shared" si="50"/>
        <v>NO</v>
      </c>
      <c r="W596" s="12" t="str">
        <f>_xlfn.IFNA(VLOOKUP(X596,Municipis!$A$2:$B$118,2,FALSE),"Pendent")</f>
        <v>Pendent</v>
      </c>
      <c r="X596" s="12" t="str" cm="1">
        <f t="array" ref="X596">_xlfn.IFNA(_xlfn.IFS(R596&lt;&gt;0,R596,S596&lt;&gt;0,S596,U596&lt;&gt;0,U596,V596&lt;&gt;0,V596),"Pendent")</f>
        <v>Pendent</v>
      </c>
    </row>
    <row r="597" spans="5:24" ht="15" customHeight="1" x14ac:dyDescent="0.3">
      <c r="F597" s="124" t="e" cm="1" vm="3">
        <f t="array" ref="F597">_xlfn.IFNA(_xlfn.IFS(G597&lt;&gt;G598,SOCIETATS!$N$8,J597&lt;&gt;J598,SOCIETATS!$N$8),SOCIETATS!$N$9)</f>
        <v>#VALUE!</v>
      </c>
      <c r="W597" s="12" t="str">
        <f>_xlfn.IFNA(VLOOKUP(X597,Municipis!$A$2:$B$118,2,FALSE),"Pendent")</f>
        <v>Pendent</v>
      </c>
      <c r="X597" s="12" t="str" cm="1">
        <f t="array" ref="X597">_xlfn.IFNA(_xlfn.IFS(R597&lt;&gt;0,R597,S597&lt;&gt;0,S597,U597&lt;&gt;0,U597,V597&lt;&gt;0,V597),"Pendent")</f>
        <v>Pendent</v>
      </c>
    </row>
    <row r="598" spans="5:24" ht="15" customHeight="1" x14ac:dyDescent="0.3">
      <c r="F598" s="124" t="e" cm="1" vm="3">
        <f t="array" ref="F598">_xlfn.IFNA(_xlfn.IFS(G598&lt;&gt;G599,SOCIETATS!$N$8,J598&lt;&gt;J599,SOCIETATS!$N$8),SOCIETATS!$N$9)</f>
        <v>#VALUE!</v>
      </c>
      <c r="W598" s="12" t="str">
        <f>_xlfn.IFNA(VLOOKUP(X598,Municipis!$A$2:$B$118,2,FALSE),"Pendent")</f>
        <v>Pendent</v>
      </c>
      <c r="X598" s="12" t="str" cm="1">
        <f t="array" ref="X598">_xlfn.IFNA(_xlfn.IFS(R598&lt;&gt;0,R598,S598&lt;&gt;0,S598,U598&lt;&gt;0,U598,V598&lt;&gt;0,V598),"Pendent")</f>
        <v>Pendent</v>
      </c>
    </row>
    <row r="599" spans="5:24" ht="15" customHeight="1" x14ac:dyDescent="0.3">
      <c r="F599" s="124" t="e" cm="1" vm="3">
        <f t="array" ref="F599">_xlfn.IFNA(_xlfn.IFS(G599&lt;&gt;G600,SOCIETATS!$N$8,J599&lt;&gt;J600,SOCIETATS!$N$8),SOCIETATS!$N$9)</f>
        <v>#VALUE!</v>
      </c>
      <c r="W599" s="12" t="str">
        <f>_xlfn.IFNA(VLOOKUP(X599,Municipis!$A$2:$B$118,2,FALSE),"Pendent")</f>
        <v>Pendent</v>
      </c>
      <c r="X599" s="12" t="str" cm="1">
        <f t="array" ref="X599">_xlfn.IFNA(_xlfn.IFS(R599&lt;&gt;0,R599,S599&lt;&gt;0,S599,U599&lt;&gt;0,U599,V599&lt;&gt;0,V599),"Pendent")</f>
        <v>Pendent</v>
      </c>
    </row>
    <row r="600" spans="5:24" ht="15" customHeight="1" x14ac:dyDescent="0.3">
      <c r="F600" s="124" t="e" cm="1" vm="3">
        <f t="array" ref="F600">_xlfn.IFNA(_xlfn.IFS(G600&lt;&gt;G601,SOCIETATS!$N$8,J600&lt;&gt;J601,SOCIETATS!$N$8),SOCIETATS!$N$9)</f>
        <v>#VALUE!</v>
      </c>
      <c r="W600" s="12" t="str">
        <f>_xlfn.IFNA(VLOOKUP(X600,Municipis!$A$2:$B$118,2,FALSE),"Pendent")</f>
        <v>Pendent</v>
      </c>
      <c r="X600" s="12" t="str" cm="1">
        <f t="array" ref="X600">_xlfn.IFNA(_xlfn.IFS(R600&lt;&gt;0,R600,S600&lt;&gt;0,S600,U600&lt;&gt;0,U600,V600&lt;&gt;0,V600),"Pendent")</f>
        <v>Pendent</v>
      </c>
    </row>
    <row r="601" spans="5:24" ht="15" customHeight="1" x14ac:dyDescent="0.3">
      <c r="F601" s="124" t="e" cm="1" vm="3">
        <f t="array" ref="F601">_xlfn.IFNA(_xlfn.IFS(G601&lt;&gt;G602,SOCIETATS!$N$8,J601&lt;&gt;J602,SOCIETATS!$N$8),SOCIETATS!$N$9)</f>
        <v>#VALUE!</v>
      </c>
      <c r="W601" s="12" t="str">
        <f>_xlfn.IFNA(VLOOKUP(X601,Municipis!$A$2:$B$118,2,FALSE),"Pendent")</f>
        <v>Pendent</v>
      </c>
      <c r="X601" s="12" t="str" cm="1">
        <f t="array" ref="X601">_xlfn.IFNA(_xlfn.IFS(R601&lt;&gt;0,R601,S601&lt;&gt;0,S601,U601&lt;&gt;0,U601,V601&lt;&gt;0,V601),"Pendent")</f>
        <v>Pendent</v>
      </c>
    </row>
    <row r="602" spans="5:24" ht="15" customHeight="1" x14ac:dyDescent="0.3">
      <c r="F602" s="124" t="e" cm="1" vm="3">
        <f t="array" ref="F602">_xlfn.IFNA(_xlfn.IFS(G602&lt;&gt;G603,SOCIETATS!$N$8,J602&lt;&gt;J603,SOCIETATS!$N$8),SOCIETATS!$N$9)</f>
        <v>#VALUE!</v>
      </c>
      <c r="W602" s="12" t="str">
        <f>_xlfn.IFNA(VLOOKUP(X602,Municipis!$A$2:$B$118,2,FALSE),"Pendent")</f>
        <v>Pendent</v>
      </c>
      <c r="X602" s="12" t="str" cm="1">
        <f t="array" ref="X602">_xlfn.IFNA(_xlfn.IFS(R602&lt;&gt;0,R602,S602&lt;&gt;0,S602,U602&lt;&gt;0,U602,V602&lt;&gt;0,V602),"Pendent")</f>
        <v>Pendent</v>
      </c>
    </row>
    <row r="603" spans="5:24" ht="15" customHeight="1" x14ac:dyDescent="0.3">
      <c r="F603" s="124" t="e" cm="1" vm="3">
        <f t="array" ref="F603">_xlfn.IFNA(_xlfn.IFS(G603&lt;&gt;G604,SOCIETATS!$N$8,J603&lt;&gt;J604,SOCIETATS!$N$8),SOCIETATS!$N$9)</f>
        <v>#VALUE!</v>
      </c>
      <c r="W603" s="12" t="str">
        <f>_xlfn.IFNA(VLOOKUP(X603,Municipis!$A$2:$B$118,2,FALSE),"Pendent")</f>
        <v>Pendent</v>
      </c>
      <c r="X603" s="12" t="str" cm="1">
        <f t="array" ref="X603">_xlfn.IFNA(_xlfn.IFS(R603&lt;&gt;0,R603,S603&lt;&gt;0,S603,U603&lt;&gt;0,U603,V603&lt;&gt;0,V603),"Pendent")</f>
        <v>Pendent</v>
      </c>
    </row>
    <row r="604" spans="5:24" ht="15" customHeight="1" x14ac:dyDescent="0.3">
      <c r="F604" s="124" t="e" cm="1" vm="3">
        <f t="array" ref="F604">_xlfn.IFNA(_xlfn.IFS(G604&lt;&gt;G605,SOCIETATS!$N$8,J604&lt;&gt;J605,SOCIETATS!$N$8),SOCIETATS!$N$9)</f>
        <v>#VALUE!</v>
      </c>
      <c r="W604" s="12" t="str">
        <f>_xlfn.IFNA(VLOOKUP(X604,Municipis!$A$2:$B$118,2,FALSE),"Pendent")</f>
        <v>Pendent</v>
      </c>
      <c r="X604" s="12" t="str" cm="1">
        <f t="array" ref="X604">_xlfn.IFNA(_xlfn.IFS(R604&lt;&gt;0,R604,S604&lt;&gt;0,S604,U604&lt;&gt;0,U604,V604&lt;&gt;0,V604),"Pendent")</f>
        <v>Pendent</v>
      </c>
    </row>
    <row r="605" spans="5:24" ht="15" customHeight="1" x14ac:dyDescent="0.3">
      <c r="F605" s="124" t="e" cm="1" vm="3">
        <f t="array" ref="F605">_xlfn.IFNA(_xlfn.IFS(G605&lt;&gt;G606,SOCIETATS!$N$8,J605&lt;&gt;J606,SOCIETATS!$N$8),SOCIETATS!$N$9)</f>
        <v>#VALUE!</v>
      </c>
      <c r="W605" s="12" t="str">
        <f>_xlfn.IFNA(VLOOKUP(X605,Municipis!$A$2:$B$118,2,FALSE),"Pendent")</f>
        <v>Pendent</v>
      </c>
      <c r="X605" s="12" t="str" cm="1">
        <f t="array" ref="X605">_xlfn.IFNA(_xlfn.IFS(R605&lt;&gt;0,R605,S605&lt;&gt;0,S605,U605&lt;&gt;0,U605,V605&lt;&gt;0,V605),"Pendent")</f>
        <v>Pendent</v>
      </c>
    </row>
    <row r="606" spans="5:24" ht="15" customHeight="1" x14ac:dyDescent="0.3">
      <c r="F606" s="124" t="e" cm="1" vm="3">
        <f t="array" ref="F606">_xlfn.IFNA(_xlfn.IFS(G606&lt;&gt;G607,SOCIETATS!$N$8,J606&lt;&gt;J607,SOCIETATS!$N$8),SOCIETATS!$N$9)</f>
        <v>#VALUE!</v>
      </c>
      <c r="W606" s="12" t="str">
        <f>_xlfn.IFNA(VLOOKUP(X606,Municipis!$A$2:$B$118,2,FALSE),"Pendent")</f>
        <v>Pendent</v>
      </c>
      <c r="X606" s="12" t="str" cm="1">
        <f t="array" ref="X606">_xlfn.IFNA(_xlfn.IFS(R606&lt;&gt;0,R606,S606&lt;&gt;0,S606,U606&lt;&gt;0,U606,V606&lt;&gt;0,V606),"Pendent")</f>
        <v>Pendent</v>
      </c>
    </row>
    <row r="607" spans="5:24" ht="15" customHeight="1" x14ac:dyDescent="0.3">
      <c r="F607" s="124" t="e" cm="1" vm="3">
        <f t="array" ref="F607">_xlfn.IFNA(_xlfn.IFS(G607&lt;&gt;G608,SOCIETATS!$N$8,J607&lt;&gt;J608,SOCIETATS!$N$8),SOCIETATS!$N$9)</f>
        <v>#VALUE!</v>
      </c>
      <c r="W607" s="12" t="str">
        <f>_xlfn.IFNA(VLOOKUP(X607,Municipis!$A$2:$B$118,2,FALSE),"Pendent")</f>
        <v>Pendent</v>
      </c>
      <c r="X607" s="12" t="str" cm="1">
        <f t="array" ref="X607">_xlfn.IFNA(_xlfn.IFS(R607&lt;&gt;0,R607,S607&lt;&gt;0,S607,U607&lt;&gt;0,U607,V607&lt;&gt;0,V607),"Pendent")</f>
        <v>Pendent</v>
      </c>
    </row>
    <row r="608" spans="5:24" ht="15" customHeight="1" x14ac:dyDescent="0.3">
      <c r="F608" s="124" t="e" cm="1" vm="3">
        <f t="array" ref="F608">_xlfn.IFNA(_xlfn.IFS(G608&lt;&gt;G609,SOCIETATS!$N$8,J608&lt;&gt;J609,SOCIETATS!$N$8),SOCIETATS!$N$9)</f>
        <v>#VALUE!</v>
      </c>
      <c r="W608" s="12" t="str">
        <f>_xlfn.IFNA(VLOOKUP(X608,Municipis!$A$2:$B$118,2,FALSE),"Pendent")</f>
        <v>Pendent</v>
      </c>
      <c r="X608" s="12" t="str" cm="1">
        <f t="array" ref="X608">_xlfn.IFNA(_xlfn.IFS(R608&lt;&gt;0,R608,S608&lt;&gt;0,S608,U608&lt;&gt;0,U608,V608&lt;&gt;0,V608),"Pendent")</f>
        <v>Pendent</v>
      </c>
    </row>
    <row r="609" spans="6:24" ht="15" customHeight="1" x14ac:dyDescent="0.3">
      <c r="F609" s="124" t="e" cm="1" vm="3">
        <f t="array" ref="F609">_xlfn.IFNA(_xlfn.IFS(G609&lt;&gt;G610,SOCIETATS!$N$8,J609&lt;&gt;J610,SOCIETATS!$N$8),SOCIETATS!$N$9)</f>
        <v>#VALUE!</v>
      </c>
      <c r="W609" s="12" t="str">
        <f>_xlfn.IFNA(VLOOKUP(X609,Municipis!$A$2:$B$118,2,FALSE),"Pendent")</f>
        <v>Pendent</v>
      </c>
      <c r="X609" s="12" t="str" cm="1">
        <f t="array" ref="X609">_xlfn.IFNA(_xlfn.IFS(R609&lt;&gt;0,R609,S609&lt;&gt;0,S609,U609&lt;&gt;0,U609,V609&lt;&gt;0,V609),"Pendent")</f>
        <v>Pendent</v>
      </c>
    </row>
    <row r="610" spans="6:24" ht="15" customHeight="1" x14ac:dyDescent="0.3">
      <c r="F610" s="124" t="e" cm="1" vm="3">
        <f t="array" ref="F610">_xlfn.IFNA(_xlfn.IFS(G610&lt;&gt;G611,SOCIETATS!$N$8,J610&lt;&gt;J611,SOCIETATS!$N$8),SOCIETATS!$N$9)</f>
        <v>#VALUE!</v>
      </c>
      <c r="W610" s="12" t="str">
        <f>_xlfn.IFNA(VLOOKUP(X610,Municipis!$A$2:$B$118,2,FALSE),"Pendent")</f>
        <v>Pendent</v>
      </c>
      <c r="X610" s="12" t="str" cm="1">
        <f t="array" ref="X610">_xlfn.IFNA(_xlfn.IFS(R610&lt;&gt;0,R610,S610&lt;&gt;0,S610,U610&lt;&gt;0,U610,V610&lt;&gt;0,V610),"Pendent")</f>
        <v>Pendent</v>
      </c>
    </row>
    <row r="611" spans="6:24" ht="15" customHeight="1" x14ac:dyDescent="0.3">
      <c r="F611" s="124" t="e" cm="1" vm="3">
        <f t="array" ref="F611">_xlfn.IFNA(_xlfn.IFS(G611&lt;&gt;G612,SOCIETATS!$N$8,J611&lt;&gt;J612,SOCIETATS!$N$8),SOCIETATS!$N$9)</f>
        <v>#VALUE!</v>
      </c>
      <c r="W611" s="12" t="str">
        <f>_xlfn.IFNA(VLOOKUP(X611,Municipis!$A$2:$B$118,2,FALSE),"Pendent")</f>
        <v>Pendent</v>
      </c>
      <c r="X611" s="12" t="str" cm="1">
        <f t="array" ref="X611">_xlfn.IFNA(_xlfn.IFS(R611&lt;&gt;0,R611,S611&lt;&gt;0,S611,U611&lt;&gt;0,U611,V611&lt;&gt;0,V611),"Pendent")</f>
        <v>Pendent</v>
      </c>
    </row>
    <row r="612" spans="6:24" ht="15" customHeight="1" x14ac:dyDescent="0.3">
      <c r="F612" s="124" t="e" cm="1" vm="3">
        <f t="array" ref="F612">_xlfn.IFNA(_xlfn.IFS(G612&lt;&gt;G613,SOCIETATS!$N$8,J612&lt;&gt;J613,SOCIETATS!$N$8),SOCIETATS!$N$9)</f>
        <v>#VALUE!</v>
      </c>
      <c r="W612" s="12" t="str">
        <f>_xlfn.IFNA(VLOOKUP(X612,Municipis!$A$2:$B$118,2,FALSE),"Pendent")</f>
        <v>Pendent</v>
      </c>
      <c r="X612" s="12" t="str" cm="1">
        <f t="array" ref="X612">_xlfn.IFNA(_xlfn.IFS(R612&lt;&gt;0,R612,S612&lt;&gt;0,S612,U612&lt;&gt;0,U612,V612&lt;&gt;0,V612),"Pendent")</f>
        <v>Pendent</v>
      </c>
    </row>
    <row r="613" spans="6:24" ht="15" customHeight="1" x14ac:dyDescent="0.3">
      <c r="F613" s="124" t="e" cm="1" vm="3">
        <f t="array" ref="F613">_xlfn.IFNA(_xlfn.IFS(G613&lt;&gt;G614,SOCIETATS!$N$8,J613&lt;&gt;J614,SOCIETATS!$N$8),SOCIETATS!$N$9)</f>
        <v>#VALUE!</v>
      </c>
      <c r="W613" s="12" t="str">
        <f>_xlfn.IFNA(VLOOKUP(X613,Municipis!$A$2:$B$118,2,FALSE),"Pendent")</f>
        <v>Pendent</v>
      </c>
      <c r="X613" s="12" t="str" cm="1">
        <f t="array" ref="X613">_xlfn.IFNA(_xlfn.IFS(R613&lt;&gt;0,R613,S613&lt;&gt;0,S613,U613&lt;&gt;0,U613,V613&lt;&gt;0,V613),"Pendent")</f>
        <v>Pendent</v>
      </c>
    </row>
    <row r="614" spans="6:24" ht="15" customHeight="1" x14ac:dyDescent="0.3">
      <c r="F614" s="124" t="e" cm="1" vm="3">
        <f t="array" ref="F614">_xlfn.IFNA(_xlfn.IFS(G614&lt;&gt;G615,SOCIETATS!$N$8,J614&lt;&gt;J615,SOCIETATS!$N$8),SOCIETATS!$N$9)</f>
        <v>#VALUE!</v>
      </c>
      <c r="W614" s="12" t="str">
        <f>_xlfn.IFNA(VLOOKUP(X614,Municipis!$A$2:$B$118,2,FALSE),"Pendent")</f>
        <v>Pendent</v>
      </c>
      <c r="X614" s="12" t="str" cm="1">
        <f t="array" ref="X614">_xlfn.IFNA(_xlfn.IFS(R614&lt;&gt;0,R614,S614&lt;&gt;0,S614,U614&lt;&gt;0,U614,V614&lt;&gt;0,V614),"Pendent")</f>
        <v>Pendent</v>
      </c>
    </row>
    <row r="615" spans="6:24" ht="15" customHeight="1" x14ac:dyDescent="0.3">
      <c r="F615" s="124" t="e" cm="1" vm="3">
        <f t="array" ref="F615">_xlfn.IFNA(_xlfn.IFS(G615&lt;&gt;G616,SOCIETATS!$N$8,J615&lt;&gt;J616,SOCIETATS!$N$8),SOCIETATS!$N$9)</f>
        <v>#VALUE!</v>
      </c>
      <c r="W615" s="12" t="str">
        <f>_xlfn.IFNA(VLOOKUP(X615,Municipis!$A$2:$B$118,2,FALSE),"Pendent")</f>
        <v>Pendent</v>
      </c>
      <c r="X615" s="12" t="str" cm="1">
        <f t="array" ref="X615">_xlfn.IFNA(_xlfn.IFS(R615&lt;&gt;0,R615,S615&lt;&gt;0,S615,U615&lt;&gt;0,U615,V615&lt;&gt;0,V615),"Pendent")</f>
        <v>Pendent</v>
      </c>
    </row>
    <row r="616" spans="6:24" ht="15" customHeight="1" x14ac:dyDescent="0.3">
      <c r="F616" s="124" t="e" cm="1" vm="3">
        <f t="array" ref="F616">_xlfn.IFNA(_xlfn.IFS(G616&lt;&gt;G617,SOCIETATS!$N$8,J616&lt;&gt;J617,SOCIETATS!$N$8),SOCIETATS!$N$9)</f>
        <v>#VALUE!</v>
      </c>
      <c r="W616" s="12" t="str">
        <f>_xlfn.IFNA(VLOOKUP(X616,Municipis!$A$2:$B$118,2,FALSE),"Pendent")</f>
        <v>Pendent</v>
      </c>
      <c r="X616" s="12" t="str" cm="1">
        <f t="array" ref="X616">_xlfn.IFNA(_xlfn.IFS(R616&lt;&gt;0,R616,S616&lt;&gt;0,S616,U616&lt;&gt;0,U616,V616&lt;&gt;0,V616),"Pendent")</f>
        <v>Pendent</v>
      </c>
    </row>
    <row r="617" spans="6:24" ht="15" customHeight="1" x14ac:dyDescent="0.3">
      <c r="F617" s="124" t="e" cm="1" vm="3">
        <f t="array" ref="F617">_xlfn.IFNA(_xlfn.IFS(G617&lt;&gt;G618,SOCIETATS!$N$8,J617&lt;&gt;J618,SOCIETATS!$N$8),SOCIETATS!$N$9)</f>
        <v>#VALUE!</v>
      </c>
      <c r="W617" s="12" t="str">
        <f>_xlfn.IFNA(VLOOKUP(X617,Municipis!$A$2:$B$118,2,FALSE),"Pendent")</f>
        <v>Pendent</v>
      </c>
      <c r="X617" s="12" t="str" cm="1">
        <f t="array" ref="X617">_xlfn.IFNA(_xlfn.IFS(R617&lt;&gt;0,R617,S617&lt;&gt;0,S617,U617&lt;&gt;0,U617,V617&lt;&gt;0,V617),"Pendent")</f>
        <v>Pendent</v>
      </c>
    </row>
    <row r="618" spans="6:24" ht="15" customHeight="1" x14ac:dyDescent="0.3">
      <c r="F618" s="124" t="e" cm="1" vm="3">
        <f t="array" ref="F618">_xlfn.IFNA(_xlfn.IFS(G618&lt;&gt;G619,SOCIETATS!$N$8,J618&lt;&gt;J619,SOCIETATS!$N$8),SOCIETATS!$N$9)</f>
        <v>#VALUE!</v>
      </c>
      <c r="W618" s="12" t="str">
        <f>_xlfn.IFNA(VLOOKUP(X618,Municipis!$A$2:$B$118,2,FALSE),"Pendent")</f>
        <v>Pendent</v>
      </c>
      <c r="X618" s="12" t="str" cm="1">
        <f t="array" ref="X618">_xlfn.IFNA(_xlfn.IFS(R618&lt;&gt;0,R618,S618&lt;&gt;0,S618,U618&lt;&gt;0,U618,V618&lt;&gt;0,V618),"Pendent")</f>
        <v>Pendent</v>
      </c>
    </row>
    <row r="619" spans="6:24" ht="15" customHeight="1" x14ac:dyDescent="0.3">
      <c r="W619" s="12" t="str">
        <f>_xlfn.IFNA(VLOOKUP(X619,Municipis!$A$2:$B$118,2,FALSE),"Pendent")</f>
        <v>Pendent</v>
      </c>
      <c r="X619" s="12" t="str" cm="1">
        <f t="array" ref="X619">_xlfn.IFNA(_xlfn.IFS(R619&lt;&gt;0,R619,S619&lt;&gt;0,S619,U619&lt;&gt;0,U619,V619&lt;&gt;0,V619),"Pendent")</f>
        <v>Pendent</v>
      </c>
    </row>
    <row r="620" spans="6:24" ht="15" customHeight="1" x14ac:dyDescent="0.3">
      <c r="W620" s="12" t="str">
        <f>_xlfn.IFNA(VLOOKUP(X620,Municipis!$A$2:$B$118,2,FALSE),"Pendent")</f>
        <v>Pendent</v>
      </c>
      <c r="X620" s="12" t="str" cm="1">
        <f t="array" ref="X620">_xlfn.IFNA(_xlfn.IFS(R620&lt;&gt;0,R620,S620&lt;&gt;0,S620,U620&lt;&gt;0,U620,V620&lt;&gt;0,V620),"Pendent")</f>
        <v>Pendent</v>
      </c>
    </row>
    <row r="621" spans="6:24" ht="15" customHeight="1" x14ac:dyDescent="0.3">
      <c r="W621" s="12" t="str">
        <f>_xlfn.IFNA(VLOOKUP(X621,Municipis!$A$2:$B$118,2,FALSE),"Pendent")</f>
        <v>Pendent</v>
      </c>
      <c r="X621" s="12" t="str" cm="1">
        <f t="array" ref="X621">_xlfn.IFNA(_xlfn.IFS(R621&lt;&gt;0,R621,S621&lt;&gt;0,S621,U621&lt;&gt;0,U621,V621&lt;&gt;0,V621),"Pendent")</f>
        <v>Pendent</v>
      </c>
    </row>
    <row r="622" spans="6:24" ht="15" customHeight="1" x14ac:dyDescent="0.3">
      <c r="W622" s="12" t="str">
        <f>_xlfn.IFNA(VLOOKUP(X622,Municipis!$A$2:$B$118,2,FALSE),"Pendent")</f>
        <v>Pendent</v>
      </c>
      <c r="X622" s="12" t="str" cm="1">
        <f t="array" ref="X622">_xlfn.IFNA(_xlfn.IFS(R622&lt;&gt;0,R622,S622&lt;&gt;0,S622,U622&lt;&gt;0,U622,V622&lt;&gt;0,V622),"Pendent")</f>
        <v>Pendent</v>
      </c>
    </row>
  </sheetData>
  <sortState xmlns:xlrd2="http://schemas.microsoft.com/office/spreadsheetml/2017/richdata2" ref="A8:AO622">
    <sortCondition ref="C265:C622"/>
  </sortState>
  <mergeCells count="2">
    <mergeCell ref="K5:N5"/>
    <mergeCell ref="K6:N6"/>
  </mergeCells>
  <phoneticPr fontId="10" type="noConversion"/>
  <conditionalFormatting sqref="E5">
    <cfRule type="cellIs" dxfId="46" priority="30" operator="equal">
      <formula>#REF!</formula>
    </cfRule>
  </conditionalFormatting>
  <conditionalFormatting sqref="E5:E593">
    <cfRule type="cellIs" dxfId="45" priority="24" operator="equal">
      <formula>"Pendiente"</formula>
    </cfRule>
    <cfRule type="cellIs" dxfId="44" priority="25" operator="equal">
      <formula>$Y$29</formula>
    </cfRule>
  </conditionalFormatting>
  <conditionalFormatting sqref="E6:E7">
    <cfRule type="cellIs" dxfId="43" priority="26" operator="equal">
      <formula>#REF!</formula>
    </cfRule>
  </conditionalFormatting>
  <conditionalFormatting sqref="E7:E593">
    <cfRule type="cellIs" dxfId="41" priority="38" operator="equal">
      <formula>#REF!</formula>
    </cfRule>
  </conditionalFormatting>
  <conditionalFormatting sqref="E7:F511 F512:F618 E512:E593">
    <cfRule type="cellIs" dxfId="40" priority="42" operator="greaterThan">
      <formula>1</formula>
    </cfRule>
  </conditionalFormatting>
  <conditionalFormatting sqref="E5:I7">
    <cfRule type="cellIs" dxfId="39" priority="27" operator="greaterThan">
      <formula>1</formula>
    </cfRule>
  </conditionalFormatting>
  <conditionalFormatting sqref="F7:I7 F8:H481 F482:G511 F512:F618 H482:H596 G512:G588">
    <cfRule type="cellIs" dxfId="36" priority="44" operator="equal">
      <formula>#REF!</formula>
    </cfRule>
  </conditionalFormatting>
  <conditionalFormatting sqref="G7 G96:G588">
    <cfRule type="containsText" dxfId="35" priority="40" operator="containsText" text="FALTAN DATOS DE ESCENARIO">
      <formula>NOT(ISERROR(SEARCH("FALTAN DATOS DE ESCENARIO",G7)))</formula>
    </cfRule>
  </conditionalFormatting>
  <conditionalFormatting sqref="G5:I7 Y8:Y248">
    <cfRule type="cellIs" dxfId="34" priority="35" operator="equal">
      <formula>#REF!</formula>
    </cfRule>
  </conditionalFormatting>
  <conditionalFormatting sqref="G7:I7 Y8:Y248 G8:H481 G482:G588 H482:H596">
    <cfRule type="containsText" dxfId="33" priority="41" operator="containsText" text="Pendiente">
      <formula>NOT(ISERROR(SEARCH("Pendiente",G7)))</formula>
    </cfRule>
  </conditionalFormatting>
  <conditionalFormatting sqref="I509:I557">
    <cfRule type="containsText" dxfId="32" priority="1" operator="containsText" text="Pendiente">
      <formula>NOT(ISERROR(SEARCH("Pendiente",I509)))</formula>
    </cfRule>
    <cfRule type="cellIs" dxfId="31" priority="2" operator="equal">
      <formula>#REF!</formula>
    </cfRule>
  </conditionalFormatting>
  <conditionalFormatting sqref="W7:X622">
    <cfRule type="containsText" dxfId="30" priority="3" operator="containsText" text="Pendent">
      <formula>NOT(ISERROR(SEARCH("Pendent",W7)))</formula>
    </cfRule>
    <cfRule type="cellIs" dxfId="29" priority="4" operator="equal">
      <formula>"""Pendent"""</formula>
    </cfRule>
  </conditionalFormatting>
  <pageMargins left="0.7" right="0.7" top="0.75" bottom="0.75" header="0.3" footer="0.3"/>
  <pageSetup paperSize="9" scale="55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1" operator="equal" id="{275972A2-AFA2-407B-B83E-443D86D8B691}">
            <xm:f>SOCIETATS!$N$9</xm:f>
            <x14:dxf>
              <fill>
                <patternFill>
                  <bgColor rgb="FFFF0000"/>
                </patternFill>
              </fill>
              <border>
                <left style="dotted">
                  <color theme="1"/>
                </left>
                <right style="dotted">
                  <color theme="1"/>
                </right>
                <top style="dotted">
                  <color theme="1"/>
                </top>
                <bottom style="dotted">
                  <color theme="1"/>
                </bottom>
                <vertical/>
                <horizontal/>
              </border>
            </x14:dxf>
          </x14:cfRule>
          <xm:sqref>E7:E593</xm:sqref>
        </x14:conditionalFormatting>
        <x14:conditionalFormatting xmlns:xm="http://schemas.microsoft.com/office/excel/2006/main">
          <x14:cfRule type="cellIs" priority="22" operator="equal" id="{C462FB14-1236-4ADC-85FC-F8D1C91B1BAD}">
            <xm:f>SOCIETATS!$N$9</xm:f>
            <x14:dxf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cellIs" priority="23" operator="equal" id="{D9CF1CDE-C857-45F3-A0FA-6BAF58971737}">
            <xm:f>SOCIETATS!$N$9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F7:F618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errorTitle="VALOR NO PERMITIDO" error="Debe seleccionar la zona de la lista desplegable o dejarla en blanco." xr:uid="{60A29F7B-B00E-41C6-92AF-7C3E7D53C5AB}">
          <x14:formula1>
            <xm:f>Datos!$G$2:$G$54</xm:f>
          </x14:formula1>
          <xm:sqref>R55:R57 R8:R20 R34 R47:R53</xm:sqref>
        </x14:dataValidation>
        <x14:dataValidation type="list" allowBlank="1" showInputMessage="1" showErrorMessage="1" errorTitle="VALOR NO PERMITIDO" error="Debe seleccionar la fecha en la lista desplegable" xr:uid="{D86D8C12-B2B0-451D-9B22-5175B2BF9D31}">
          <x14:formula1>
            <xm:f>Datos!$Q$2:$Q$366</xm:f>
          </x14:formula1>
          <xm:sqref>J55:J57 J47:J48 L8:L20 J8:J20 L47:L48 L52:L53 J52:J53 L55:L57</xm:sqref>
        </x14:dataValidation>
        <x14:dataValidation type="list" allowBlank="1" showInputMessage="1" showErrorMessage="1" errorTitle="Valor no permitido" error="Seleccione la hora del desplegable" xr:uid="{7A3AF937-03CF-4C1C-B56A-D6D87CD4ACB6}">
          <x14:formula1>
            <xm:f>Datos!$B$2:$B$25</xm:f>
          </x14:formula1>
          <xm:sqref>K55:K57 K47:K48 M55:M57 M8:M20 M47:M48 M34 K34 M52:M53 K52:K53 K8:K21</xm:sqref>
        </x14:dataValidation>
        <x14:dataValidation type="list" allowBlank="1" showInputMessage="1" showErrorMessage="1" errorTitle="Valor incorrecto" error="Solo números enteros._x000a__x000a_Mínimo 10, máximo 200" xr:uid="{F64A2274-140C-4C52-983A-19C836931626}">
          <x14:formula1>
            <xm:f>Datos!$R$2:$R$192</xm:f>
          </x14:formula1>
          <xm:sqref>P47:P48 P8:P20 P34 P52:P53 P55:P57</xm:sqref>
        </x14:dataValidation>
        <x14:dataValidation type="list" allowBlank="1" showInputMessage="1" showErrorMessage="1" errorTitle="VALOR INCORRECTO" error="Seleccione la opción del desplegable." xr:uid="{A345B394-6F15-445B-8C0C-AB5F108ED505}">
          <x14:formula1>
            <xm:f>Datos!$D$2:$D$9</xm:f>
          </x14:formula1>
          <xm:sqref>O47:O48 O8:O20 O34 O52:O53 O55:O57</xm:sqref>
        </x14:dataValidation>
        <x14:dataValidation type="list" allowBlank="1" showInputMessage="1" showErrorMessage="1" errorTitle="VALOR INCORRECTO" error="Seleccione la opción del desplegable." xr:uid="{55CA398F-52C4-48BF-AEB2-1BECC0EDB4EE}">
          <x14:formula1>
            <xm:f>Datos!$E$2:$E$3</xm:f>
          </x14:formula1>
          <xm:sqref>Q47:Q48 Q8:Q20 Q34 Q52:Q53 Q55:Q57</xm:sqref>
        </x14:dataValidation>
        <x14:dataValidation type="list" allowBlank="1" showInputMessage="1" showErrorMessage="1" errorTitle="VALOR NO PERMITIDO" error="Debe seleccionar la zona de la lista desplegable o dejarla en blanco." xr:uid="{B3BED2BB-645A-4B5A-B0C6-3A8AEAF259E7}">
          <x14:formula1>
            <xm:f>Datos!$H$2:$H$21</xm:f>
          </x14:formula1>
          <xm:sqref>S121:S124 S8:S20 S34:S68 S85:S99</xm:sqref>
        </x14:dataValidation>
        <x14:dataValidation type="list" allowBlank="1" showInputMessage="1" showErrorMessage="1" errorTitle="VALOR NO PERMITIDO" error="Debe seleccionar la opción de la lista desplegable o dejarla en blanco." xr:uid="{63A8232F-1DBD-4B90-82BA-E097DE17E959}">
          <x14:formula1>
            <xm:f>Datos!$F$2:$F$3</xm:f>
          </x14:formula1>
          <xm:sqref>T121:T124 T8:T20 T34:T68 T85:T99</xm:sqref>
        </x14:dataValidation>
        <x14:dataValidation type="list" allowBlank="1" showInputMessage="1" showErrorMessage="1" errorTitle="VALOR NO PERMITIDO" error="Debe seleccionar la zona de la lista desplegable o dejarla en blanco." xr:uid="{EE26D4DD-1413-4395-BC86-266887B622CD}">
          <x14:formula1>
            <xm:f>Datos!$I$2:$I$32</xm:f>
          </x14:formula1>
          <xm:sqref>U120:U124 U8:U20 U34:U68 U85:U99</xm:sqref>
        </x14:dataValidation>
        <x14:dataValidation type="list" allowBlank="1" showInputMessage="1" showErrorMessage="1" errorTitle="VALOR NO PERMITIDO" error="Debe seleccionar la zona de la lista desplegable o dejarla en blanco." xr:uid="{E601C8A3-094C-4FC8-AED0-CD9348DAECA1}">
          <x14:formula1>
            <xm:f>Datos!$J$2:$J$13</xm:f>
          </x14:formula1>
          <xm:sqref>V120:V124 V8:V20 V34:V68 V85:V99</xm:sqref>
        </x14:dataValidation>
        <x14:dataValidation type="list" allowBlank="1" showInputMessage="1" showErrorMessage="1" errorTitle="VALOR INCORRECTO" error="Seleccione la opción del desplegable." xr:uid="{05726996-CDD4-4759-91E4-0F63F007E9FA}">
          <x14:formula1>
            <xm:f>Datos!$C$2:$C$18</xm:f>
          </x14:formula1>
          <xm:sqref>N8:N20 N34 N47:N53 N55:N57</xm:sqref>
        </x14:dataValidation>
        <x14:dataValidation type="list" allowBlank="1" showInputMessage="1" showErrorMessage="1" xr:uid="{6BA17A80-F147-40A4-B8AB-3B37ADFC88B8}">
          <x14:formula1>
            <xm:f>Municipis!$B$2:$B$119</xm:f>
          </x14:formula1>
          <xm:sqref>W8:W20 W425:W433 W445:W622 W34:W405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EB17-AAC3-49F4-816D-DEB0DA01C6E3}">
  <dimension ref="B5:Z445"/>
  <sheetViews>
    <sheetView topLeftCell="A4" workbookViewId="0">
      <selection activeCell="T6" sqref="T6"/>
    </sheetView>
  </sheetViews>
  <sheetFormatPr baseColWidth="10" defaultRowHeight="14.4" x14ac:dyDescent="0.3"/>
  <cols>
    <col min="3" max="3" width="17.109375" customWidth="1"/>
    <col min="4" max="4" width="29" customWidth="1"/>
    <col min="6" max="6" width="57.88671875" customWidth="1"/>
    <col min="7" max="7" width="6.5546875" customWidth="1"/>
    <col min="8" max="8" width="5.88671875" customWidth="1"/>
    <col min="9" max="10" width="61.5546875" customWidth="1"/>
    <col min="11" max="11" width="9.44140625" customWidth="1"/>
    <col min="24" max="24" width="38.44140625" customWidth="1"/>
  </cols>
  <sheetData>
    <row r="5" spans="2:26" ht="101.4" thickBot="1" x14ac:dyDescent="0.35">
      <c r="B5" s="47" t="s">
        <v>6</v>
      </c>
      <c r="C5" s="48" t="s">
        <v>1035</v>
      </c>
      <c r="D5" s="50" t="s">
        <v>18</v>
      </c>
      <c r="E5" s="46" t="s">
        <v>539</v>
      </c>
      <c r="F5" s="51" t="s">
        <v>994</v>
      </c>
      <c r="G5" s="51" t="s">
        <v>997</v>
      </c>
      <c r="H5" s="51" t="s">
        <v>544</v>
      </c>
      <c r="I5" s="51" t="s">
        <v>545</v>
      </c>
      <c r="J5" s="74"/>
      <c r="K5" s="80" t="s">
        <v>1320</v>
      </c>
      <c r="L5" s="51" t="s">
        <v>1337</v>
      </c>
      <c r="M5" s="51" t="s">
        <v>1315</v>
      </c>
      <c r="N5" s="51" t="s">
        <v>1338</v>
      </c>
      <c r="O5" s="51" t="s">
        <v>1316</v>
      </c>
      <c r="P5" s="51" t="s">
        <v>1339</v>
      </c>
      <c r="Q5" s="45" t="s">
        <v>1340</v>
      </c>
      <c r="R5" s="45" t="s">
        <v>16</v>
      </c>
      <c r="S5" s="45" t="s">
        <v>1341</v>
      </c>
      <c r="T5" s="74" t="s">
        <v>1622</v>
      </c>
      <c r="U5" s="74"/>
      <c r="W5" t="s">
        <v>1321</v>
      </c>
    </row>
    <row r="6" spans="2:26" x14ac:dyDescent="0.3">
      <c r="B6" s="53">
        <v>1</v>
      </c>
      <c r="C6" s="54" t="s">
        <v>438</v>
      </c>
      <c r="D6" s="55" t="s">
        <v>1106</v>
      </c>
      <c r="E6" s="56">
        <v>20</v>
      </c>
      <c r="F6" s="56" t="s">
        <v>113</v>
      </c>
      <c r="G6" s="56"/>
      <c r="H6" s="56"/>
      <c r="I6" s="56"/>
      <c r="J6" s="23" t="str" cm="1">
        <f t="array" ref="J6">_xlfn.IFNA(_xlfn.IFS(S6&lt;&gt;0,S6,T6&lt;&gt;0,T6,V6&lt;&gt;0,V6,W6&lt;&gt;0,W6),"FALTAN DATOS DE ESCENARIO")</f>
        <v>FALTAN DATOS DE ESCENARIO</v>
      </c>
      <c r="K6" s="80" t="str">
        <f t="shared" ref="K6:K69" si="0">IF(IFERROR(FIND("ZPC",H6)&gt;=1,0),"ZPC","ZLLSM")</f>
        <v>ZLLSM</v>
      </c>
      <c r="L6" s="57"/>
      <c r="M6" s="57"/>
      <c r="N6" s="57"/>
      <c r="O6" s="57">
        <v>1</v>
      </c>
      <c r="P6" s="57"/>
      <c r="Q6" s="62"/>
      <c r="R6" s="62"/>
      <c r="S6" s="62"/>
      <c r="T6" s="75"/>
      <c r="U6" s="75"/>
    </row>
    <row r="7" spans="2:26" x14ac:dyDescent="0.3">
      <c r="B7" s="58">
        <v>2</v>
      </c>
      <c r="C7" s="59" t="s">
        <v>438</v>
      </c>
      <c r="D7" s="60" t="s">
        <v>1107</v>
      </c>
      <c r="E7" s="61">
        <v>32</v>
      </c>
      <c r="F7" s="61"/>
      <c r="G7" s="61"/>
      <c r="H7" s="61"/>
      <c r="I7" s="61" t="s">
        <v>36</v>
      </c>
      <c r="J7" s="83"/>
      <c r="K7" s="80" t="str">
        <f t="shared" si="0"/>
        <v>ZLLSM</v>
      </c>
      <c r="L7" s="62"/>
      <c r="M7" s="62"/>
      <c r="N7" s="62"/>
      <c r="O7" s="62"/>
      <c r="P7" s="62"/>
      <c r="Q7" s="62">
        <v>1</v>
      </c>
      <c r="R7" s="62"/>
      <c r="S7" s="62"/>
      <c r="T7" s="75"/>
      <c r="U7" s="75"/>
      <c r="W7" s="45" t="s">
        <v>1317</v>
      </c>
      <c r="X7" s="17" t="s">
        <v>1332</v>
      </c>
      <c r="Y7" s="17" t="s">
        <v>1329</v>
      </c>
      <c r="Z7" s="17">
        <v>69.5</v>
      </c>
    </row>
    <row r="8" spans="2:26" x14ac:dyDescent="0.3">
      <c r="B8" s="58">
        <v>3</v>
      </c>
      <c r="C8" s="59" t="s">
        <v>438</v>
      </c>
      <c r="D8" s="60" t="s">
        <v>1106</v>
      </c>
      <c r="E8" s="61">
        <v>20</v>
      </c>
      <c r="F8" s="61" t="s">
        <v>113</v>
      </c>
      <c r="G8" s="61"/>
      <c r="H8" s="61"/>
      <c r="I8" s="61"/>
      <c r="J8" s="83"/>
      <c r="K8" s="80" t="str">
        <f t="shared" si="0"/>
        <v>ZLLSM</v>
      </c>
      <c r="L8" s="62"/>
      <c r="M8" s="62"/>
      <c r="N8" s="62"/>
      <c r="O8" s="62">
        <v>1</v>
      </c>
      <c r="P8" s="62"/>
      <c r="Q8" s="62"/>
      <c r="R8" s="62"/>
      <c r="S8" s="62"/>
      <c r="T8" s="75"/>
      <c r="U8" s="75"/>
      <c r="W8" s="45" t="s">
        <v>1334</v>
      </c>
      <c r="X8" s="17"/>
      <c r="Y8" s="17" t="s">
        <v>1330</v>
      </c>
      <c r="Z8" s="17">
        <v>143.44999999999999</v>
      </c>
    </row>
    <row r="9" spans="2:26" x14ac:dyDescent="0.3">
      <c r="B9" s="58">
        <v>4</v>
      </c>
      <c r="C9" s="59" t="s">
        <v>438</v>
      </c>
      <c r="D9" s="60" t="s">
        <v>1108</v>
      </c>
      <c r="E9" s="61">
        <v>32</v>
      </c>
      <c r="F9" s="61"/>
      <c r="G9" s="61"/>
      <c r="H9" s="61"/>
      <c r="I9" s="61" t="s">
        <v>36</v>
      </c>
      <c r="J9" s="83"/>
      <c r="K9" s="80" t="str">
        <f t="shared" si="0"/>
        <v>ZLLSM</v>
      </c>
      <c r="L9" s="62"/>
      <c r="M9" s="62"/>
      <c r="N9" s="62"/>
      <c r="O9" s="62"/>
      <c r="P9" s="62"/>
      <c r="Q9" s="62">
        <v>1</v>
      </c>
      <c r="R9" s="62"/>
      <c r="S9" s="62"/>
      <c r="T9" s="75"/>
      <c r="U9" s="75"/>
      <c r="W9" s="45" t="s">
        <v>1318</v>
      </c>
      <c r="X9" s="17" t="s">
        <v>1331</v>
      </c>
      <c r="Y9" s="17" t="s">
        <v>1329</v>
      </c>
      <c r="Z9" s="17">
        <v>46.4</v>
      </c>
    </row>
    <row r="10" spans="2:26" x14ac:dyDescent="0.3">
      <c r="B10" s="58">
        <v>5</v>
      </c>
      <c r="C10" s="59" t="s">
        <v>438</v>
      </c>
      <c r="D10" s="60" t="s">
        <v>1109</v>
      </c>
      <c r="E10" s="61">
        <v>20</v>
      </c>
      <c r="F10" s="61" t="s">
        <v>117</v>
      </c>
      <c r="G10" s="61"/>
      <c r="H10" s="61"/>
      <c r="I10" s="61"/>
      <c r="J10" s="83"/>
      <c r="K10" s="80" t="str">
        <f t="shared" si="0"/>
        <v>ZLLSM</v>
      </c>
      <c r="L10" s="62"/>
      <c r="M10" s="62"/>
      <c r="N10" s="62"/>
      <c r="O10" s="62">
        <v>1</v>
      </c>
      <c r="P10" s="62"/>
      <c r="Q10" s="62"/>
      <c r="R10" s="62"/>
      <c r="S10" s="62"/>
      <c r="T10" s="75"/>
      <c r="U10" s="75"/>
      <c r="W10" s="45" t="s">
        <v>1335</v>
      </c>
      <c r="X10" s="17"/>
      <c r="Y10" s="17" t="s">
        <v>1330</v>
      </c>
      <c r="Z10" s="17">
        <v>95.95</v>
      </c>
    </row>
    <row r="11" spans="2:26" x14ac:dyDescent="0.3">
      <c r="B11" s="58">
        <v>6</v>
      </c>
      <c r="C11" s="59" t="s">
        <v>438</v>
      </c>
      <c r="D11" s="60" t="s">
        <v>1110</v>
      </c>
      <c r="E11" s="61">
        <v>32</v>
      </c>
      <c r="F11" s="61"/>
      <c r="G11" s="61"/>
      <c r="H11" s="61"/>
      <c r="I11" s="61" t="s">
        <v>36</v>
      </c>
      <c r="J11" s="83"/>
      <c r="K11" s="80" t="str">
        <f t="shared" si="0"/>
        <v>ZLLSM</v>
      </c>
      <c r="L11" s="62"/>
      <c r="M11" s="62"/>
      <c r="N11" s="62"/>
      <c r="O11" s="62"/>
      <c r="P11" s="62">
        <v>1</v>
      </c>
      <c r="Q11" s="62">
        <v>1</v>
      </c>
      <c r="R11" s="62"/>
      <c r="S11" s="62"/>
      <c r="T11" s="75"/>
      <c r="U11" s="75"/>
      <c r="W11" s="45" t="s">
        <v>1319</v>
      </c>
      <c r="X11" s="17" t="s">
        <v>1333</v>
      </c>
      <c r="Y11" s="17" t="s">
        <v>1329</v>
      </c>
      <c r="Z11" s="17">
        <v>46.4</v>
      </c>
    </row>
    <row r="12" spans="2:26" x14ac:dyDescent="0.3">
      <c r="B12" s="58">
        <v>7</v>
      </c>
      <c r="C12" s="59" t="s">
        <v>438</v>
      </c>
      <c r="D12" s="60" t="s">
        <v>1111</v>
      </c>
      <c r="E12" s="61">
        <v>20</v>
      </c>
      <c r="F12" s="61" t="s">
        <v>125</v>
      </c>
      <c r="G12" s="61"/>
      <c r="H12" s="61"/>
      <c r="I12" s="61"/>
      <c r="J12" s="83"/>
      <c r="K12" s="80" t="str">
        <f t="shared" si="0"/>
        <v>ZLLSM</v>
      </c>
      <c r="L12" s="62"/>
      <c r="M12" s="62"/>
      <c r="N12" s="62"/>
      <c r="O12" s="62">
        <v>1</v>
      </c>
      <c r="P12" s="62"/>
      <c r="Q12" s="62"/>
      <c r="R12" s="62"/>
      <c r="S12" s="62"/>
      <c r="T12" s="75"/>
      <c r="U12" s="75"/>
      <c r="W12" s="45" t="s">
        <v>1336</v>
      </c>
      <c r="X12" s="17"/>
      <c r="Y12" s="17" t="s">
        <v>1330</v>
      </c>
      <c r="Z12" s="17">
        <v>95.95</v>
      </c>
    </row>
    <row r="13" spans="2:26" x14ac:dyDescent="0.3">
      <c r="B13" s="58">
        <v>8</v>
      </c>
      <c r="C13" s="59" t="s">
        <v>438</v>
      </c>
      <c r="D13" s="60" t="s">
        <v>1112</v>
      </c>
      <c r="E13" s="61">
        <v>32</v>
      </c>
      <c r="F13" s="61" t="s">
        <v>117</v>
      </c>
      <c r="G13" s="61"/>
      <c r="H13" s="61"/>
      <c r="I13" s="61"/>
      <c r="J13" s="83"/>
      <c r="K13" s="80" t="str">
        <f t="shared" si="0"/>
        <v>ZLLSM</v>
      </c>
      <c r="L13" s="62"/>
      <c r="M13" s="62"/>
      <c r="N13" s="62"/>
      <c r="O13" s="62"/>
      <c r="P13" s="62"/>
      <c r="Q13" s="62"/>
      <c r="R13" s="62"/>
      <c r="S13" s="62"/>
      <c r="T13" s="75"/>
      <c r="U13" s="75"/>
      <c r="W13" s="74"/>
    </row>
    <row r="14" spans="2:26" x14ac:dyDescent="0.3">
      <c r="B14" s="58">
        <v>9</v>
      </c>
      <c r="C14" s="59" t="s">
        <v>438</v>
      </c>
      <c r="D14" s="60" t="s">
        <v>1113</v>
      </c>
      <c r="E14" s="61">
        <v>20</v>
      </c>
      <c r="F14" s="61" t="s">
        <v>123</v>
      </c>
      <c r="G14" s="61"/>
      <c r="H14" s="61"/>
      <c r="I14" s="61"/>
      <c r="J14" s="83"/>
      <c r="K14" s="80" t="str">
        <f t="shared" si="0"/>
        <v>ZLLSM</v>
      </c>
      <c r="L14" s="62"/>
      <c r="M14" s="62"/>
      <c r="N14" s="62"/>
      <c r="O14" s="62">
        <v>1</v>
      </c>
      <c r="P14" s="62"/>
      <c r="Q14" s="62"/>
      <c r="R14" s="62"/>
      <c r="S14" s="62"/>
      <c r="T14" s="75"/>
      <c r="U14" s="75"/>
      <c r="W14" s="74"/>
    </row>
    <row r="15" spans="2:26" x14ac:dyDescent="0.3">
      <c r="B15" s="58">
        <v>10</v>
      </c>
      <c r="C15" s="59" t="s">
        <v>438</v>
      </c>
      <c r="D15" s="60" t="s">
        <v>16</v>
      </c>
      <c r="E15" s="61">
        <v>25</v>
      </c>
      <c r="F15" s="61"/>
      <c r="G15" s="61"/>
      <c r="H15" s="61"/>
      <c r="I15" s="61" t="s">
        <v>36</v>
      </c>
      <c r="J15" s="83"/>
      <c r="K15" s="80" t="str">
        <f t="shared" si="0"/>
        <v>ZLLSM</v>
      </c>
      <c r="L15" s="62"/>
      <c r="M15" s="62"/>
      <c r="N15" s="62"/>
      <c r="O15" s="62"/>
      <c r="P15" s="62"/>
      <c r="Q15" s="62"/>
      <c r="R15" s="62">
        <v>1</v>
      </c>
      <c r="S15" s="62"/>
      <c r="T15" s="75"/>
      <c r="U15" s="75"/>
      <c r="W15" s="74"/>
    </row>
    <row r="16" spans="2:26" x14ac:dyDescent="0.3">
      <c r="B16" s="58">
        <v>11</v>
      </c>
      <c r="C16" s="59" t="s">
        <v>438</v>
      </c>
      <c r="D16" s="60" t="s">
        <v>1114</v>
      </c>
      <c r="E16" s="61">
        <v>20</v>
      </c>
      <c r="F16" s="61" t="s">
        <v>1033</v>
      </c>
      <c r="G16" s="61"/>
      <c r="H16" s="61"/>
      <c r="I16" s="61"/>
      <c r="J16" s="83"/>
      <c r="K16" s="80" t="str">
        <f t="shared" si="0"/>
        <v>ZLLSM</v>
      </c>
      <c r="L16" s="62"/>
      <c r="M16" s="62"/>
      <c r="N16" s="62"/>
      <c r="O16" s="62">
        <v>1</v>
      </c>
      <c r="P16" s="62"/>
      <c r="Q16" s="62"/>
      <c r="R16" s="62"/>
      <c r="S16" s="62"/>
      <c r="T16" s="75"/>
      <c r="U16" s="75"/>
    </row>
    <row r="17" spans="2:24" x14ac:dyDescent="0.3">
      <c r="B17" s="58">
        <v>12</v>
      </c>
      <c r="C17" s="59" t="s">
        <v>438</v>
      </c>
      <c r="D17" s="60" t="s">
        <v>1115</v>
      </c>
      <c r="E17" s="61">
        <v>30</v>
      </c>
      <c r="F17" s="61" t="s">
        <v>72</v>
      </c>
      <c r="G17" s="61"/>
      <c r="H17" s="61"/>
      <c r="I17" s="61"/>
      <c r="J17" s="83"/>
      <c r="K17" s="80" t="str">
        <f t="shared" si="0"/>
        <v>ZLLSM</v>
      </c>
      <c r="L17" s="62"/>
      <c r="M17" s="62"/>
      <c r="N17" s="62"/>
      <c r="O17" s="62"/>
      <c r="P17" s="62">
        <v>1</v>
      </c>
      <c r="Q17" s="62"/>
      <c r="R17" s="62"/>
      <c r="S17" s="62"/>
      <c r="T17" s="75"/>
      <c r="U17" s="75"/>
    </row>
    <row r="18" spans="2:24" x14ac:dyDescent="0.3">
      <c r="B18" s="58">
        <v>13</v>
      </c>
      <c r="C18" s="59" t="s">
        <v>438</v>
      </c>
      <c r="D18" s="60" t="s">
        <v>1109</v>
      </c>
      <c r="E18" s="61">
        <v>20</v>
      </c>
      <c r="F18" s="61" t="s">
        <v>117</v>
      </c>
      <c r="G18" s="61"/>
      <c r="H18" s="61"/>
      <c r="I18" s="61"/>
      <c r="J18" s="83"/>
      <c r="K18" s="80" t="str">
        <f t="shared" si="0"/>
        <v>ZLLSM</v>
      </c>
      <c r="L18" s="62"/>
      <c r="M18" s="62"/>
      <c r="N18" s="62"/>
      <c r="O18" s="62">
        <v>1</v>
      </c>
      <c r="P18" s="62"/>
      <c r="Q18" s="62"/>
      <c r="R18" s="62"/>
      <c r="S18" s="62"/>
      <c r="T18" s="75"/>
      <c r="U18" s="75"/>
    </row>
    <row r="19" spans="2:24" x14ac:dyDescent="0.3">
      <c r="B19" s="58">
        <v>14</v>
      </c>
      <c r="C19" s="59" t="s">
        <v>438</v>
      </c>
      <c r="D19" s="60" t="s">
        <v>1115</v>
      </c>
      <c r="E19" s="61">
        <v>30</v>
      </c>
      <c r="F19" s="61" t="s">
        <v>72</v>
      </c>
      <c r="G19" s="61"/>
      <c r="H19" s="61"/>
      <c r="I19" s="61"/>
      <c r="J19" s="83"/>
      <c r="K19" s="80" t="str">
        <f t="shared" si="0"/>
        <v>ZLLSM</v>
      </c>
      <c r="L19" s="62"/>
      <c r="M19" s="62"/>
      <c r="N19" s="62"/>
      <c r="O19" s="62"/>
      <c r="P19" s="62">
        <v>1</v>
      </c>
      <c r="Q19" s="62"/>
      <c r="R19" s="62"/>
      <c r="S19" s="62"/>
      <c r="T19" s="75"/>
      <c r="U19" s="75"/>
    </row>
    <row r="20" spans="2:24" ht="15" thickBot="1" x14ac:dyDescent="0.35">
      <c r="B20" s="58">
        <v>15</v>
      </c>
      <c r="C20" s="63" t="s">
        <v>438</v>
      </c>
      <c r="D20" s="64" t="s">
        <v>1116</v>
      </c>
      <c r="E20" s="65">
        <v>32</v>
      </c>
      <c r="F20" s="65"/>
      <c r="G20" s="65"/>
      <c r="H20" s="65"/>
      <c r="I20" s="65" t="s">
        <v>36</v>
      </c>
      <c r="J20" s="83"/>
      <c r="K20" s="81" t="str">
        <f t="shared" si="0"/>
        <v>ZLLSM</v>
      </c>
      <c r="L20" s="66"/>
      <c r="M20" s="66"/>
      <c r="N20" s="66"/>
      <c r="O20" s="66"/>
      <c r="P20" s="66"/>
      <c r="Q20" s="62">
        <v>1</v>
      </c>
      <c r="R20" s="62"/>
      <c r="S20" s="62"/>
      <c r="T20" s="75"/>
      <c r="U20" s="75"/>
    </row>
    <row r="21" spans="2:24" x14ac:dyDescent="0.3">
      <c r="B21" s="69"/>
      <c r="C21" s="70"/>
      <c r="D21" s="71"/>
      <c r="E21" s="72"/>
      <c r="F21" s="72"/>
      <c r="G21" s="72"/>
      <c r="H21" s="72"/>
      <c r="I21" s="72"/>
      <c r="J21" s="83"/>
      <c r="K21" s="80" t="str">
        <f t="shared" si="0"/>
        <v>ZLLSM</v>
      </c>
      <c r="L21" s="73"/>
      <c r="M21" s="73"/>
      <c r="N21" s="73"/>
      <c r="O21" s="73"/>
      <c r="P21" s="73"/>
    </row>
    <row r="22" spans="2:24" x14ac:dyDescent="0.3">
      <c r="B22" s="52">
        <v>1</v>
      </c>
      <c r="C22" s="35" t="s">
        <v>437</v>
      </c>
      <c r="D22" s="67" t="s">
        <v>1300</v>
      </c>
      <c r="E22" s="68">
        <v>24</v>
      </c>
      <c r="F22" s="68"/>
      <c r="G22" s="68" t="s">
        <v>116</v>
      </c>
      <c r="H22" s="68"/>
      <c r="I22" s="68"/>
      <c r="J22" s="84"/>
      <c r="K22" s="80" t="str">
        <f t="shared" si="0"/>
        <v>ZLLSM</v>
      </c>
      <c r="L22" s="35"/>
      <c r="M22" s="35"/>
      <c r="N22" s="35"/>
      <c r="O22" s="35"/>
      <c r="P22" s="35"/>
    </row>
    <row r="23" spans="2:24" x14ac:dyDescent="0.3">
      <c r="B23" s="12">
        <v>317</v>
      </c>
      <c r="C23" s="17" t="s">
        <v>437</v>
      </c>
      <c r="D23" s="16" t="s">
        <v>1301</v>
      </c>
      <c r="E23" s="27">
        <v>24</v>
      </c>
      <c r="F23" s="27"/>
      <c r="G23" s="27" t="s">
        <v>116</v>
      </c>
      <c r="H23" s="27"/>
      <c r="I23" s="27"/>
      <c r="J23" s="84"/>
      <c r="K23" s="80" t="str">
        <f t="shared" si="0"/>
        <v>ZLLSM</v>
      </c>
      <c r="L23" s="17"/>
      <c r="M23" s="17"/>
      <c r="N23" s="17"/>
      <c r="O23" s="17"/>
      <c r="P23" s="17"/>
    </row>
    <row r="24" spans="2:24" x14ac:dyDescent="0.3">
      <c r="B24" s="12">
        <v>318</v>
      </c>
      <c r="C24" s="17" t="s">
        <v>437</v>
      </c>
      <c r="D24" s="16" t="s">
        <v>1302</v>
      </c>
      <c r="E24" s="27">
        <v>48</v>
      </c>
      <c r="F24" s="27"/>
      <c r="G24" s="27" t="s">
        <v>116</v>
      </c>
      <c r="H24" s="27"/>
      <c r="I24" s="27"/>
      <c r="J24" s="84"/>
      <c r="K24" s="80" t="str">
        <f t="shared" si="0"/>
        <v>ZLLSM</v>
      </c>
      <c r="L24" s="17"/>
      <c r="M24" s="17"/>
      <c r="N24" s="17"/>
      <c r="O24" s="17"/>
      <c r="P24" s="17"/>
    </row>
    <row r="25" spans="2:24" x14ac:dyDescent="0.3">
      <c r="B25" s="12">
        <v>319</v>
      </c>
      <c r="C25" s="17" t="s">
        <v>437</v>
      </c>
      <c r="D25" s="16" t="s">
        <v>1303</v>
      </c>
      <c r="E25" s="27">
        <v>16</v>
      </c>
      <c r="F25" s="27"/>
      <c r="G25" s="27" t="s">
        <v>116</v>
      </c>
      <c r="H25" s="27"/>
      <c r="I25" s="27"/>
      <c r="J25" s="84"/>
      <c r="K25" s="80" t="str">
        <f t="shared" si="0"/>
        <v>ZLLSM</v>
      </c>
      <c r="L25" s="17"/>
      <c r="M25" s="17"/>
      <c r="N25" s="17"/>
      <c r="O25" s="17"/>
      <c r="P25" s="17"/>
    </row>
    <row r="26" spans="2:24" x14ac:dyDescent="0.3">
      <c r="B26" s="12">
        <v>322</v>
      </c>
      <c r="C26" s="17" t="s">
        <v>490</v>
      </c>
      <c r="D26" s="38" t="s">
        <v>1306</v>
      </c>
      <c r="E26" s="39">
        <v>16</v>
      </c>
      <c r="F26" s="39"/>
      <c r="G26" s="39"/>
      <c r="H26" s="17"/>
      <c r="I26" s="17"/>
      <c r="K26" s="80" t="str">
        <f t="shared" si="0"/>
        <v>ZLLSM</v>
      </c>
      <c r="L26" s="17"/>
      <c r="M26" s="17"/>
      <c r="N26" s="17"/>
      <c r="O26" s="17"/>
      <c r="P26" s="17"/>
    </row>
    <row r="27" spans="2:24" x14ac:dyDescent="0.3">
      <c r="B27" s="12">
        <v>324</v>
      </c>
      <c r="C27" s="17" t="s">
        <v>490</v>
      </c>
      <c r="D27" s="38" t="s">
        <v>1307</v>
      </c>
      <c r="E27" s="39">
        <v>16</v>
      </c>
      <c r="F27" s="39"/>
      <c r="G27" s="39" t="s">
        <v>111</v>
      </c>
      <c r="H27" s="17"/>
      <c r="I27" s="17"/>
      <c r="K27" s="80" t="str">
        <f t="shared" si="0"/>
        <v>ZLLSM</v>
      </c>
      <c r="L27" s="17"/>
      <c r="M27" s="17"/>
      <c r="N27" s="17"/>
      <c r="O27" s="17"/>
      <c r="P27" s="17"/>
    </row>
    <row r="28" spans="2:24" x14ac:dyDescent="0.3">
      <c r="B28" s="12">
        <v>320</v>
      </c>
      <c r="C28" s="17" t="s">
        <v>490</v>
      </c>
      <c r="D28" s="38" t="s">
        <v>1304</v>
      </c>
      <c r="E28" s="39">
        <v>20</v>
      </c>
      <c r="F28" s="39"/>
      <c r="G28" s="39" t="s">
        <v>111</v>
      </c>
      <c r="H28" s="17"/>
      <c r="I28" s="17"/>
      <c r="K28" s="80" t="str">
        <f t="shared" si="0"/>
        <v>ZLLSM</v>
      </c>
      <c r="L28" s="17"/>
      <c r="M28" s="17"/>
      <c r="N28" s="17"/>
      <c r="O28" s="17"/>
      <c r="P28" s="17"/>
      <c r="X28" t="s">
        <v>1322</v>
      </c>
    </row>
    <row r="29" spans="2:24" x14ac:dyDescent="0.3">
      <c r="B29" s="12">
        <v>321</v>
      </c>
      <c r="C29" s="17" t="s">
        <v>490</v>
      </c>
      <c r="D29" s="38" t="s">
        <v>1305</v>
      </c>
      <c r="E29" s="39">
        <v>50</v>
      </c>
      <c r="F29" s="39"/>
      <c r="G29" s="39" t="s">
        <v>111</v>
      </c>
      <c r="H29" s="17"/>
      <c r="I29" s="17"/>
      <c r="J29" s="85"/>
      <c r="K29" s="81" t="str">
        <f t="shared" si="0"/>
        <v>ZLLSM</v>
      </c>
      <c r="L29" s="17"/>
      <c r="M29" s="17"/>
      <c r="N29" s="17"/>
      <c r="O29" s="17"/>
      <c r="P29" s="17"/>
      <c r="X29" t="s">
        <v>1323</v>
      </c>
    </row>
    <row r="30" spans="2:24" x14ac:dyDescent="0.3">
      <c r="B30" s="12">
        <v>323</v>
      </c>
      <c r="C30" s="17" t="s">
        <v>490</v>
      </c>
      <c r="D30" s="38" t="s">
        <v>1306</v>
      </c>
      <c r="E30" s="39">
        <v>12</v>
      </c>
      <c r="F30" s="39"/>
      <c r="G30" s="39" t="s">
        <v>111</v>
      </c>
      <c r="H30" s="17"/>
      <c r="I30" s="17"/>
      <c r="K30" s="80" t="str">
        <f t="shared" si="0"/>
        <v>ZLLSM</v>
      </c>
      <c r="L30" s="17"/>
      <c r="M30" s="17"/>
      <c r="N30" s="17"/>
      <c r="O30" s="17"/>
      <c r="P30" s="17"/>
      <c r="X30" t="s">
        <v>1324</v>
      </c>
    </row>
    <row r="31" spans="2:24" x14ac:dyDescent="0.3">
      <c r="B31" s="12">
        <v>5</v>
      </c>
      <c r="C31" s="49" t="s">
        <v>450</v>
      </c>
      <c r="D31" s="49" t="s">
        <v>1055</v>
      </c>
      <c r="E31" s="17">
        <v>50</v>
      </c>
      <c r="F31" s="17" t="s">
        <v>109</v>
      </c>
      <c r="G31" s="17"/>
      <c r="H31" s="17"/>
      <c r="I31" s="17"/>
      <c r="K31" s="80" t="str">
        <f t="shared" si="0"/>
        <v>ZLLSM</v>
      </c>
      <c r="L31" s="17"/>
      <c r="M31" s="17"/>
      <c r="N31" s="17"/>
      <c r="O31" s="17"/>
      <c r="P31" s="17"/>
      <c r="X31" t="s">
        <v>1323</v>
      </c>
    </row>
    <row r="32" spans="2:24" x14ac:dyDescent="0.3">
      <c r="B32" s="12">
        <v>9</v>
      </c>
      <c r="C32" s="49" t="s">
        <v>450</v>
      </c>
      <c r="D32" s="49" t="s">
        <v>1056</v>
      </c>
      <c r="E32" s="17">
        <v>25</v>
      </c>
      <c r="F32" s="17" t="s">
        <v>112</v>
      </c>
      <c r="G32" s="17"/>
      <c r="H32" s="17"/>
      <c r="I32" s="17"/>
      <c r="K32" s="80" t="str">
        <f t="shared" si="0"/>
        <v>ZLLSM</v>
      </c>
      <c r="L32" s="17"/>
      <c r="M32" s="17"/>
      <c r="N32" s="17"/>
      <c r="O32" s="17"/>
      <c r="P32" s="17"/>
      <c r="X32" t="s">
        <v>1325</v>
      </c>
    </row>
    <row r="33" spans="2:24" x14ac:dyDescent="0.3">
      <c r="B33" s="12">
        <v>14</v>
      </c>
      <c r="C33" s="49" t="s">
        <v>450</v>
      </c>
      <c r="D33" s="49" t="s">
        <v>1054</v>
      </c>
      <c r="E33" s="17">
        <v>50</v>
      </c>
      <c r="F33" s="17" t="s">
        <v>109</v>
      </c>
      <c r="G33" s="17"/>
      <c r="H33" s="17"/>
      <c r="I33" s="17"/>
      <c r="J33" s="85"/>
      <c r="K33" s="81" t="str">
        <f t="shared" si="0"/>
        <v>ZLLSM</v>
      </c>
      <c r="L33" s="17"/>
      <c r="M33" s="17"/>
      <c r="N33" s="17"/>
      <c r="O33" s="17"/>
      <c r="P33" s="17"/>
      <c r="X33" t="s">
        <v>1326</v>
      </c>
    </row>
    <row r="34" spans="2:24" x14ac:dyDescent="0.3">
      <c r="B34" s="12">
        <v>19</v>
      </c>
      <c r="C34" s="49" t="s">
        <v>450</v>
      </c>
      <c r="D34" s="49" t="s">
        <v>1054</v>
      </c>
      <c r="E34" s="17">
        <v>50</v>
      </c>
      <c r="F34" s="17" t="s">
        <v>109</v>
      </c>
      <c r="G34" s="17"/>
      <c r="H34" s="17"/>
      <c r="I34" s="17"/>
      <c r="K34" s="80" t="str">
        <f t="shared" si="0"/>
        <v>ZLLSM</v>
      </c>
      <c r="L34" s="17"/>
      <c r="M34" s="17"/>
      <c r="N34" s="17"/>
      <c r="O34" s="17"/>
      <c r="P34" s="17"/>
      <c r="X34" t="s">
        <v>1327</v>
      </c>
    </row>
    <row r="35" spans="2:24" x14ac:dyDescent="0.3">
      <c r="B35" s="12">
        <v>31</v>
      </c>
      <c r="C35" s="49" t="s">
        <v>450</v>
      </c>
      <c r="D35" s="49" t="s">
        <v>1009</v>
      </c>
      <c r="E35" s="17">
        <v>25</v>
      </c>
      <c r="F35" s="17" t="s">
        <v>113</v>
      </c>
      <c r="G35" s="17"/>
      <c r="H35" s="17"/>
      <c r="I35" s="17"/>
      <c r="K35" s="80" t="str">
        <f t="shared" si="0"/>
        <v>ZLLSM</v>
      </c>
      <c r="L35" s="17"/>
      <c r="M35" s="17"/>
      <c r="N35" s="17"/>
      <c r="O35" s="17"/>
      <c r="P35" s="17"/>
      <c r="X35" t="s">
        <v>1328</v>
      </c>
    </row>
    <row r="36" spans="2:24" x14ac:dyDescent="0.3">
      <c r="B36" s="12">
        <v>53</v>
      </c>
      <c r="C36" s="49" t="s">
        <v>450</v>
      </c>
      <c r="D36" s="49" t="s">
        <v>1009</v>
      </c>
      <c r="E36" s="17">
        <v>25</v>
      </c>
      <c r="F36" s="17" t="s">
        <v>102</v>
      </c>
      <c r="G36" s="17"/>
      <c r="H36" s="17"/>
      <c r="I36" s="17"/>
      <c r="J36" s="85"/>
      <c r="K36" s="81" t="str">
        <f t="shared" si="0"/>
        <v>ZLLSM</v>
      </c>
      <c r="L36" s="17"/>
      <c r="M36" s="17"/>
      <c r="N36" s="17"/>
      <c r="O36" s="17"/>
      <c r="P36" s="17"/>
    </row>
    <row r="37" spans="2:24" x14ac:dyDescent="0.3">
      <c r="B37" s="12">
        <v>75</v>
      </c>
      <c r="C37" s="49" t="s">
        <v>450</v>
      </c>
      <c r="D37" s="49" t="s">
        <v>1009</v>
      </c>
      <c r="E37" s="17">
        <v>25</v>
      </c>
      <c r="F37" s="17" t="s">
        <v>89</v>
      </c>
      <c r="G37" s="17"/>
      <c r="H37" s="17"/>
      <c r="I37" s="17"/>
      <c r="K37" s="80" t="str">
        <f t="shared" si="0"/>
        <v>ZLLSM</v>
      </c>
      <c r="L37" s="17"/>
      <c r="M37" s="17"/>
      <c r="N37" s="17"/>
      <c r="O37" s="17"/>
      <c r="P37" s="17"/>
    </row>
    <row r="38" spans="2:24" x14ac:dyDescent="0.3">
      <c r="B38" s="12">
        <v>95</v>
      </c>
      <c r="C38" s="49" t="s">
        <v>450</v>
      </c>
      <c r="D38" s="49" t="s">
        <v>1056</v>
      </c>
      <c r="E38" s="17">
        <v>25</v>
      </c>
      <c r="F38" s="17" t="s">
        <v>112</v>
      </c>
      <c r="G38" s="17"/>
      <c r="H38" s="17"/>
      <c r="I38" s="17"/>
      <c r="K38" s="80" t="str">
        <f t="shared" si="0"/>
        <v>ZLLSM</v>
      </c>
      <c r="L38" s="17"/>
      <c r="M38" s="17"/>
      <c r="N38" s="17"/>
      <c r="O38" s="17"/>
      <c r="P38" s="17"/>
    </row>
    <row r="39" spans="2:24" x14ac:dyDescent="0.3">
      <c r="B39" s="12">
        <v>103</v>
      </c>
      <c r="C39" s="49" t="s">
        <v>450</v>
      </c>
      <c r="D39" s="49" t="s">
        <v>1054</v>
      </c>
      <c r="E39" s="17">
        <v>50</v>
      </c>
      <c r="F39" s="17" t="s">
        <v>109</v>
      </c>
      <c r="G39" s="17"/>
      <c r="H39" s="17"/>
      <c r="I39" s="17"/>
      <c r="K39" s="80" t="str">
        <f t="shared" si="0"/>
        <v>ZLLSM</v>
      </c>
      <c r="L39" s="17"/>
      <c r="M39" s="17"/>
      <c r="N39" s="17"/>
      <c r="O39" s="17"/>
      <c r="P39" s="17"/>
    </row>
    <row r="40" spans="2:24" x14ac:dyDescent="0.3">
      <c r="B40" s="12">
        <v>108</v>
      </c>
      <c r="C40" s="49" t="s">
        <v>450</v>
      </c>
      <c r="D40" s="49" t="s">
        <v>1054</v>
      </c>
      <c r="E40" s="17">
        <v>50</v>
      </c>
      <c r="F40" s="17" t="s">
        <v>109</v>
      </c>
      <c r="G40" s="17"/>
      <c r="H40" s="17"/>
      <c r="I40" s="17"/>
      <c r="K40" s="80" t="str">
        <f t="shared" si="0"/>
        <v>ZLLSM</v>
      </c>
      <c r="L40" s="17"/>
      <c r="M40" s="17"/>
      <c r="N40" s="17"/>
      <c r="O40" s="17"/>
      <c r="P40" s="17"/>
    </row>
    <row r="41" spans="2:24" x14ac:dyDescent="0.3">
      <c r="B41" s="12">
        <v>112</v>
      </c>
      <c r="C41" s="49" t="s">
        <v>450</v>
      </c>
      <c r="D41" s="49" t="s">
        <v>1061</v>
      </c>
      <c r="E41" s="17">
        <v>50</v>
      </c>
      <c r="F41" s="17" t="s">
        <v>72</v>
      </c>
      <c r="G41" s="17"/>
      <c r="H41" s="17"/>
      <c r="I41" s="17"/>
      <c r="K41" s="80" t="str">
        <f t="shared" si="0"/>
        <v>ZLLSM</v>
      </c>
      <c r="L41" s="17"/>
      <c r="M41" s="17"/>
      <c r="N41" s="17"/>
      <c r="O41" s="17"/>
      <c r="P41" s="17"/>
    </row>
    <row r="42" spans="2:24" x14ac:dyDescent="0.3">
      <c r="B42" s="12">
        <v>129</v>
      </c>
      <c r="C42" s="49" t="s">
        <v>450</v>
      </c>
      <c r="D42" s="49" t="s">
        <v>1060</v>
      </c>
      <c r="E42" s="17">
        <v>50</v>
      </c>
      <c r="F42" s="17" t="s">
        <v>109</v>
      </c>
      <c r="G42" s="17"/>
      <c r="H42" s="17"/>
      <c r="I42" s="17"/>
      <c r="K42" s="80" t="str">
        <f t="shared" si="0"/>
        <v>ZLLSM</v>
      </c>
      <c r="L42" s="17"/>
      <c r="M42" s="17"/>
      <c r="N42" s="17"/>
      <c r="O42" s="17"/>
      <c r="P42" s="17"/>
    </row>
    <row r="43" spans="2:24" x14ac:dyDescent="0.3">
      <c r="B43" s="12">
        <v>157</v>
      </c>
      <c r="C43" s="49" t="s">
        <v>450</v>
      </c>
      <c r="D43" s="49" t="s">
        <v>1056</v>
      </c>
      <c r="E43" s="17">
        <v>25</v>
      </c>
      <c r="F43" s="17"/>
      <c r="G43" s="17"/>
      <c r="H43" s="17" t="s">
        <v>42</v>
      </c>
      <c r="I43" s="17"/>
      <c r="K43" s="80" t="str">
        <f t="shared" si="0"/>
        <v>ZLLSM</v>
      </c>
      <c r="L43" s="17"/>
      <c r="M43" s="17"/>
      <c r="N43" s="17"/>
      <c r="O43" s="17"/>
      <c r="P43" s="17"/>
    </row>
    <row r="44" spans="2:24" x14ac:dyDescent="0.3">
      <c r="B44" s="12">
        <v>159</v>
      </c>
      <c r="C44" s="49" t="s">
        <v>450</v>
      </c>
      <c r="D44" s="49" t="s">
        <v>1055</v>
      </c>
      <c r="E44" s="17">
        <v>25</v>
      </c>
      <c r="F44" s="17"/>
      <c r="G44" s="17"/>
      <c r="H44" s="17" t="s">
        <v>42</v>
      </c>
      <c r="I44" s="17"/>
      <c r="K44" s="80" t="str">
        <f t="shared" si="0"/>
        <v>ZLLSM</v>
      </c>
      <c r="L44" s="17"/>
      <c r="M44" s="17"/>
      <c r="N44" s="17"/>
      <c r="O44" s="17"/>
      <c r="P44" s="17"/>
    </row>
    <row r="45" spans="2:24" x14ac:dyDescent="0.3">
      <c r="B45" s="12">
        <v>167</v>
      </c>
      <c r="C45" s="49" t="s">
        <v>450</v>
      </c>
      <c r="D45" s="49" t="s">
        <v>1054</v>
      </c>
      <c r="E45" s="17">
        <v>50</v>
      </c>
      <c r="F45" s="17" t="s">
        <v>72</v>
      </c>
      <c r="G45" s="17"/>
      <c r="H45" s="17"/>
      <c r="I45" s="17"/>
      <c r="J45" s="85"/>
      <c r="K45" s="81" t="str">
        <f t="shared" si="0"/>
        <v>ZLLSM</v>
      </c>
      <c r="L45" s="17"/>
      <c r="M45" s="17"/>
      <c r="N45" s="17"/>
      <c r="O45" s="17"/>
      <c r="P45" s="17"/>
    </row>
    <row r="46" spans="2:24" x14ac:dyDescent="0.3">
      <c r="B46" s="12">
        <v>169</v>
      </c>
      <c r="C46" s="49" t="s">
        <v>450</v>
      </c>
      <c r="D46" s="49" t="s">
        <v>1054</v>
      </c>
      <c r="E46" s="17">
        <v>50</v>
      </c>
      <c r="F46" s="17" t="s">
        <v>72</v>
      </c>
      <c r="G46" s="17"/>
      <c r="H46" s="17"/>
      <c r="I46" s="17"/>
      <c r="K46" s="80" t="str">
        <f t="shared" si="0"/>
        <v>ZLLSM</v>
      </c>
      <c r="L46" s="17"/>
      <c r="M46" s="17"/>
      <c r="N46" s="17"/>
      <c r="O46" s="17"/>
      <c r="P46" s="17"/>
    </row>
    <row r="47" spans="2:24" x14ac:dyDescent="0.3">
      <c r="B47" s="12">
        <v>181</v>
      </c>
      <c r="C47" s="49" t="s">
        <v>450</v>
      </c>
      <c r="D47" s="49" t="s">
        <v>1056</v>
      </c>
      <c r="E47" s="17">
        <v>25</v>
      </c>
      <c r="F47" s="17" t="s">
        <v>113</v>
      </c>
      <c r="G47" s="17"/>
      <c r="H47" s="17"/>
      <c r="I47" s="17"/>
      <c r="K47" s="80" t="str">
        <f t="shared" si="0"/>
        <v>ZLLSM</v>
      </c>
      <c r="L47" s="17"/>
      <c r="M47" s="17"/>
      <c r="N47" s="17"/>
      <c r="O47" s="17"/>
      <c r="P47" s="17"/>
    </row>
    <row r="48" spans="2:24" x14ac:dyDescent="0.3">
      <c r="B48" s="12">
        <v>199</v>
      </c>
      <c r="C48" s="49" t="s">
        <v>450</v>
      </c>
      <c r="D48" s="49" t="s">
        <v>1055</v>
      </c>
      <c r="E48" s="17">
        <v>25</v>
      </c>
      <c r="F48" s="17" t="s">
        <v>109</v>
      </c>
      <c r="G48" s="17"/>
      <c r="H48" s="17"/>
      <c r="I48" s="17"/>
      <c r="K48" s="80" t="str">
        <f t="shared" si="0"/>
        <v>ZLLSM</v>
      </c>
      <c r="L48" s="17"/>
      <c r="M48" s="17"/>
      <c r="N48" s="17"/>
      <c r="O48" s="17"/>
      <c r="P48" s="17"/>
    </row>
    <row r="49" spans="2:16" x14ac:dyDescent="0.3">
      <c r="B49" s="12">
        <v>203</v>
      </c>
      <c r="C49" s="49" t="s">
        <v>450</v>
      </c>
      <c r="D49" s="49" t="s">
        <v>1054</v>
      </c>
      <c r="E49" s="17">
        <v>50</v>
      </c>
      <c r="F49" s="17" t="s">
        <v>112</v>
      </c>
      <c r="G49" s="17"/>
      <c r="H49" s="17"/>
      <c r="I49" s="17"/>
      <c r="K49" s="80" t="str">
        <f t="shared" si="0"/>
        <v>ZLLSM</v>
      </c>
      <c r="L49" s="17"/>
      <c r="M49" s="17"/>
      <c r="N49" s="17"/>
      <c r="O49" s="17"/>
      <c r="P49" s="17"/>
    </row>
    <row r="50" spans="2:16" x14ac:dyDescent="0.3">
      <c r="B50" s="12">
        <v>205</v>
      </c>
      <c r="C50" s="49" t="s">
        <v>450</v>
      </c>
      <c r="D50" s="49" t="s">
        <v>1054</v>
      </c>
      <c r="E50" s="17">
        <v>50</v>
      </c>
      <c r="F50" s="17" t="s">
        <v>112</v>
      </c>
      <c r="G50" s="17"/>
      <c r="H50" s="17"/>
      <c r="I50" s="17"/>
      <c r="K50" s="80" t="str">
        <f t="shared" si="0"/>
        <v>ZLLSM</v>
      </c>
      <c r="L50" s="17"/>
      <c r="M50" s="17"/>
      <c r="N50" s="17"/>
      <c r="O50" s="17"/>
      <c r="P50" s="17"/>
    </row>
    <row r="51" spans="2:16" x14ac:dyDescent="0.3">
      <c r="B51" s="12">
        <v>212</v>
      </c>
      <c r="C51" s="49" t="s">
        <v>450</v>
      </c>
      <c r="D51" s="49" t="s">
        <v>1009</v>
      </c>
      <c r="E51" s="17">
        <v>25</v>
      </c>
      <c r="F51" s="17" t="s">
        <v>72</v>
      </c>
      <c r="G51" s="17"/>
      <c r="H51" s="17"/>
      <c r="I51" s="17"/>
      <c r="K51" s="80" t="str">
        <f t="shared" si="0"/>
        <v>ZLLSM</v>
      </c>
      <c r="L51" s="17"/>
      <c r="M51" s="17"/>
      <c r="N51" s="17"/>
      <c r="O51" s="17"/>
      <c r="P51" s="17"/>
    </row>
    <row r="52" spans="2:16" x14ac:dyDescent="0.3">
      <c r="B52" s="12">
        <v>218</v>
      </c>
      <c r="C52" s="49" t="s">
        <v>450</v>
      </c>
      <c r="D52" s="49" t="s">
        <v>1057</v>
      </c>
      <c r="E52" s="17">
        <v>50</v>
      </c>
      <c r="F52" s="17" t="s">
        <v>109</v>
      </c>
      <c r="G52" s="17"/>
      <c r="H52" s="17"/>
      <c r="I52" s="17"/>
      <c r="K52" s="80" t="str">
        <f t="shared" si="0"/>
        <v>ZLLSM</v>
      </c>
      <c r="L52" s="17"/>
      <c r="M52" s="17"/>
      <c r="N52" s="17"/>
      <c r="O52" s="17"/>
      <c r="P52" s="17"/>
    </row>
    <row r="53" spans="2:16" x14ac:dyDescent="0.3">
      <c r="B53" s="12">
        <v>229</v>
      </c>
      <c r="C53" s="49" t="s">
        <v>450</v>
      </c>
      <c r="D53" s="49" t="s">
        <v>1055</v>
      </c>
      <c r="E53" s="17">
        <v>25</v>
      </c>
      <c r="F53" s="17" t="s">
        <v>109</v>
      </c>
      <c r="G53" s="17"/>
      <c r="H53" s="17"/>
      <c r="I53" s="17"/>
      <c r="K53" s="80" t="str">
        <f t="shared" si="0"/>
        <v>ZLLSM</v>
      </c>
      <c r="L53" s="17"/>
      <c r="M53" s="17"/>
      <c r="N53" s="17"/>
      <c r="O53" s="17"/>
      <c r="P53" s="17"/>
    </row>
    <row r="54" spans="2:16" x14ac:dyDescent="0.3">
      <c r="B54" s="12">
        <v>233</v>
      </c>
      <c r="C54" s="49" t="s">
        <v>450</v>
      </c>
      <c r="D54" s="49" t="s">
        <v>1054</v>
      </c>
      <c r="E54" s="17">
        <v>50</v>
      </c>
      <c r="F54" s="17" t="s">
        <v>109</v>
      </c>
      <c r="G54" s="17"/>
      <c r="H54" s="17"/>
      <c r="I54" s="17"/>
      <c r="K54" s="80" t="str">
        <f t="shared" si="0"/>
        <v>ZLLSM</v>
      </c>
      <c r="L54" s="17"/>
      <c r="M54" s="17"/>
      <c r="N54" s="17"/>
      <c r="O54" s="17"/>
      <c r="P54" s="17"/>
    </row>
    <row r="55" spans="2:16" x14ac:dyDescent="0.3">
      <c r="B55" s="12">
        <v>236</v>
      </c>
      <c r="C55" s="49" t="s">
        <v>450</v>
      </c>
      <c r="D55" s="49" t="s">
        <v>1054</v>
      </c>
      <c r="E55" s="17">
        <v>50</v>
      </c>
      <c r="F55" s="17" t="s">
        <v>109</v>
      </c>
      <c r="G55" s="17"/>
      <c r="H55" s="17"/>
      <c r="I55" s="17"/>
      <c r="K55" s="80" t="str">
        <f t="shared" si="0"/>
        <v>ZLLSM</v>
      </c>
      <c r="L55" s="17"/>
      <c r="M55" s="17"/>
      <c r="N55" s="17"/>
      <c r="O55" s="17"/>
      <c r="P55" s="17"/>
    </row>
    <row r="56" spans="2:16" x14ac:dyDescent="0.3">
      <c r="B56" s="12">
        <v>239</v>
      </c>
      <c r="C56" s="49" t="s">
        <v>450</v>
      </c>
      <c r="D56" s="49" t="s">
        <v>1058</v>
      </c>
      <c r="E56" s="17">
        <v>50</v>
      </c>
      <c r="F56" s="17" t="s">
        <v>72</v>
      </c>
      <c r="G56" s="17"/>
      <c r="H56" s="17"/>
      <c r="I56" s="17"/>
      <c r="K56" s="80" t="str">
        <f t="shared" si="0"/>
        <v>ZLLSM</v>
      </c>
      <c r="L56" s="17"/>
      <c r="M56" s="17"/>
      <c r="N56" s="17"/>
      <c r="O56" s="17"/>
      <c r="P56" s="17"/>
    </row>
    <row r="57" spans="2:16" x14ac:dyDescent="0.3">
      <c r="B57" s="12">
        <v>246</v>
      </c>
      <c r="C57" s="49" t="s">
        <v>450</v>
      </c>
      <c r="D57" s="49" t="s">
        <v>1059</v>
      </c>
      <c r="E57" s="17">
        <v>50</v>
      </c>
      <c r="F57" s="17" t="s">
        <v>113</v>
      </c>
      <c r="G57" s="17"/>
      <c r="H57" s="17"/>
      <c r="I57" s="17"/>
      <c r="K57" s="80" t="str">
        <f t="shared" si="0"/>
        <v>ZLLSM</v>
      </c>
      <c r="L57" s="17"/>
      <c r="M57" s="17"/>
      <c r="N57" s="17"/>
      <c r="O57" s="17"/>
      <c r="P57" s="17"/>
    </row>
    <row r="58" spans="2:16" x14ac:dyDescent="0.3">
      <c r="B58" s="12">
        <v>325</v>
      </c>
      <c r="C58" s="17" t="s">
        <v>436</v>
      </c>
      <c r="D58" s="41" t="s">
        <v>1308</v>
      </c>
      <c r="E58" s="42">
        <v>18</v>
      </c>
      <c r="F58" s="42" t="s">
        <v>132</v>
      </c>
      <c r="G58" s="42"/>
      <c r="H58" s="42"/>
      <c r="I58" s="42"/>
      <c r="J58" s="86"/>
      <c r="K58" s="80" t="str">
        <f t="shared" si="0"/>
        <v>ZLLSM</v>
      </c>
      <c r="L58" s="17"/>
      <c r="M58" s="17"/>
      <c r="N58" s="17"/>
      <c r="O58" s="17"/>
      <c r="P58" s="17"/>
    </row>
    <row r="59" spans="2:16" x14ac:dyDescent="0.3">
      <c r="B59" s="12">
        <v>326</v>
      </c>
      <c r="C59" s="17" t="s">
        <v>436</v>
      </c>
      <c r="D59" s="41" t="s">
        <v>1308</v>
      </c>
      <c r="E59" s="42">
        <v>18</v>
      </c>
      <c r="F59" s="42" t="s">
        <v>132</v>
      </c>
      <c r="G59" s="42"/>
      <c r="H59" s="42"/>
      <c r="I59" s="42"/>
      <c r="J59" s="86"/>
      <c r="K59" s="80" t="str">
        <f t="shared" si="0"/>
        <v>ZLLSM</v>
      </c>
      <c r="L59" s="17"/>
      <c r="M59" s="17"/>
      <c r="N59" s="17"/>
      <c r="O59" s="17"/>
      <c r="P59" s="17"/>
    </row>
    <row r="60" spans="2:16" x14ac:dyDescent="0.3">
      <c r="B60" s="12">
        <v>327</v>
      </c>
      <c r="C60" s="17" t="s">
        <v>436</v>
      </c>
      <c r="D60" s="41" t="s">
        <v>1308</v>
      </c>
      <c r="E60" s="42">
        <v>19</v>
      </c>
      <c r="F60" s="42" t="s">
        <v>132</v>
      </c>
      <c r="G60" s="42"/>
      <c r="H60" s="42"/>
      <c r="I60" s="42"/>
      <c r="J60" s="86"/>
      <c r="K60" s="80" t="str">
        <f t="shared" si="0"/>
        <v>ZLLSM</v>
      </c>
      <c r="L60" s="17"/>
      <c r="M60" s="17"/>
      <c r="N60" s="17"/>
      <c r="O60" s="17"/>
      <c r="P60" s="17"/>
    </row>
    <row r="61" spans="2:16" x14ac:dyDescent="0.3">
      <c r="B61" s="12">
        <v>328</v>
      </c>
      <c r="C61" s="17" t="s">
        <v>436</v>
      </c>
      <c r="D61" s="41" t="s">
        <v>1309</v>
      </c>
      <c r="E61" s="42">
        <v>19</v>
      </c>
      <c r="F61" s="42" t="s">
        <v>132</v>
      </c>
      <c r="G61" s="42"/>
      <c r="H61" s="42"/>
      <c r="I61" s="42"/>
      <c r="J61" s="86"/>
      <c r="K61" s="80" t="str">
        <f t="shared" si="0"/>
        <v>ZLLSM</v>
      </c>
      <c r="L61" s="17"/>
      <c r="M61" s="17"/>
      <c r="N61" s="17"/>
      <c r="O61" s="17"/>
      <c r="P61" s="17"/>
    </row>
    <row r="62" spans="2:16" x14ac:dyDescent="0.3">
      <c r="B62" s="12">
        <v>329</v>
      </c>
      <c r="C62" s="17" t="s">
        <v>436</v>
      </c>
      <c r="D62" s="41" t="s">
        <v>1308</v>
      </c>
      <c r="E62" s="42">
        <v>18</v>
      </c>
      <c r="F62" s="42" t="s">
        <v>132</v>
      </c>
      <c r="G62" s="42"/>
      <c r="H62" s="42"/>
      <c r="I62" s="42"/>
      <c r="J62" s="86"/>
      <c r="K62" s="80" t="str">
        <f t="shared" si="0"/>
        <v>ZLLSM</v>
      </c>
      <c r="L62" s="17"/>
      <c r="M62" s="17"/>
      <c r="N62" s="17"/>
      <c r="O62" s="17"/>
      <c r="P62" s="17"/>
    </row>
    <row r="63" spans="2:16" x14ac:dyDescent="0.3">
      <c r="B63" s="12">
        <v>330</v>
      </c>
      <c r="C63" s="17" t="s">
        <v>436</v>
      </c>
      <c r="D63" s="41" t="s">
        <v>1310</v>
      </c>
      <c r="E63" s="42">
        <v>18</v>
      </c>
      <c r="F63" s="42" t="s">
        <v>132</v>
      </c>
      <c r="G63" s="42"/>
      <c r="H63" s="42"/>
      <c r="I63" s="42"/>
      <c r="J63" s="86"/>
      <c r="K63" s="80" t="str">
        <f t="shared" si="0"/>
        <v>ZLLSM</v>
      </c>
      <c r="L63" s="17"/>
      <c r="M63" s="17"/>
      <c r="N63" s="17"/>
      <c r="O63" s="17"/>
      <c r="P63" s="17"/>
    </row>
    <row r="64" spans="2:16" x14ac:dyDescent="0.3">
      <c r="B64" s="12">
        <v>331</v>
      </c>
      <c r="C64" s="17" t="s">
        <v>436</v>
      </c>
      <c r="D64" s="41" t="s">
        <v>1311</v>
      </c>
      <c r="E64" s="42">
        <v>20</v>
      </c>
      <c r="F64" s="42" t="s">
        <v>132</v>
      </c>
      <c r="G64" s="42"/>
      <c r="H64" s="42"/>
      <c r="I64" s="42"/>
      <c r="J64" s="86"/>
      <c r="K64" s="80" t="str">
        <f t="shared" si="0"/>
        <v>ZLLSM</v>
      </c>
      <c r="L64" s="17"/>
      <c r="M64" s="17"/>
      <c r="N64" s="17"/>
      <c r="O64" s="17"/>
      <c r="P64" s="17"/>
    </row>
    <row r="65" spans="2:16" x14ac:dyDescent="0.3">
      <c r="B65" s="12">
        <v>332</v>
      </c>
      <c r="C65" s="17" t="s">
        <v>436</v>
      </c>
      <c r="D65" s="41" t="s">
        <v>1308</v>
      </c>
      <c r="E65" s="42">
        <v>18</v>
      </c>
      <c r="F65" s="42"/>
      <c r="G65" s="42"/>
      <c r="H65" s="42" t="s">
        <v>47</v>
      </c>
      <c r="I65" s="42"/>
      <c r="J65" s="86"/>
      <c r="K65" s="80" t="str">
        <f t="shared" si="0"/>
        <v>ZLLSM</v>
      </c>
      <c r="L65" s="17"/>
      <c r="M65" s="17"/>
      <c r="N65" s="17"/>
      <c r="O65" s="17"/>
      <c r="P65" s="17"/>
    </row>
    <row r="66" spans="2:16" x14ac:dyDescent="0.3">
      <c r="B66" s="12">
        <v>17</v>
      </c>
      <c r="C66" s="49" t="s">
        <v>479</v>
      </c>
      <c r="D66" s="49" t="s">
        <v>1036</v>
      </c>
      <c r="E66" s="17">
        <v>20</v>
      </c>
      <c r="F66" s="17" t="s">
        <v>73</v>
      </c>
      <c r="G66" s="17"/>
      <c r="H66" s="17"/>
      <c r="I66" s="17"/>
      <c r="K66" s="80" t="str">
        <f t="shared" si="0"/>
        <v>ZLLSM</v>
      </c>
      <c r="L66" s="17"/>
      <c r="M66" s="17"/>
      <c r="N66" s="17"/>
      <c r="O66" s="17"/>
      <c r="P66" s="17"/>
    </row>
    <row r="67" spans="2:16" x14ac:dyDescent="0.3">
      <c r="B67" s="12">
        <v>43</v>
      </c>
      <c r="C67" s="49" t="s">
        <v>479</v>
      </c>
      <c r="D67" s="49" t="s">
        <v>1036</v>
      </c>
      <c r="E67" s="17">
        <v>20</v>
      </c>
      <c r="F67" s="17"/>
      <c r="G67" s="17"/>
      <c r="H67" s="17"/>
      <c r="I67" s="17" t="s">
        <v>29</v>
      </c>
      <c r="K67" s="80" t="str">
        <f t="shared" si="0"/>
        <v>ZLLSM</v>
      </c>
      <c r="L67" s="17"/>
      <c r="M67" s="17"/>
      <c r="N67" s="17"/>
      <c r="O67" s="17"/>
      <c r="P67" s="17"/>
    </row>
    <row r="68" spans="2:16" x14ac:dyDescent="0.3">
      <c r="B68" s="12">
        <v>73</v>
      </c>
      <c r="C68" s="49" t="s">
        <v>479</v>
      </c>
      <c r="D68" s="49" t="s">
        <v>1036</v>
      </c>
      <c r="E68" s="17">
        <v>20</v>
      </c>
      <c r="F68" s="17" t="s">
        <v>73</v>
      </c>
      <c r="G68" s="17"/>
      <c r="H68" s="17"/>
      <c r="I68" s="17"/>
      <c r="K68" s="80" t="str">
        <f t="shared" si="0"/>
        <v>ZLLSM</v>
      </c>
      <c r="L68" s="17"/>
      <c r="M68" s="17"/>
      <c r="N68" s="17"/>
      <c r="O68" s="17"/>
      <c r="P68" s="17"/>
    </row>
    <row r="69" spans="2:16" x14ac:dyDescent="0.3">
      <c r="B69" s="12">
        <v>104</v>
      </c>
      <c r="C69" s="49" t="s">
        <v>479</v>
      </c>
      <c r="D69" s="49" t="s">
        <v>1036</v>
      </c>
      <c r="E69" s="17">
        <v>20</v>
      </c>
      <c r="F69" s="17"/>
      <c r="G69" s="17"/>
      <c r="H69" s="17"/>
      <c r="I69" s="17" t="s">
        <v>29</v>
      </c>
      <c r="K69" s="80" t="str">
        <f t="shared" si="0"/>
        <v>ZLLSM</v>
      </c>
      <c r="L69" s="17"/>
      <c r="M69" s="17"/>
      <c r="N69" s="17"/>
      <c r="O69" s="17"/>
      <c r="P69" s="17"/>
    </row>
    <row r="70" spans="2:16" x14ac:dyDescent="0.3">
      <c r="B70" s="12">
        <v>121</v>
      </c>
      <c r="C70" s="49" t="s">
        <v>479</v>
      </c>
      <c r="D70" s="49" t="s">
        <v>1036</v>
      </c>
      <c r="E70" s="17">
        <v>20</v>
      </c>
      <c r="F70" s="17" t="s">
        <v>73</v>
      </c>
      <c r="G70" s="17"/>
      <c r="H70" s="17"/>
      <c r="I70" s="17"/>
      <c r="K70" s="80" t="str">
        <f t="shared" ref="K70:K133" si="1">IF(IFERROR(FIND("ZPC",H70)&gt;=1,0),"ZPC","ZLLSM")</f>
        <v>ZLLSM</v>
      </c>
      <c r="L70" s="17"/>
      <c r="M70" s="17"/>
      <c r="N70" s="17"/>
      <c r="O70" s="17"/>
      <c r="P70" s="17"/>
    </row>
    <row r="71" spans="2:16" x14ac:dyDescent="0.3">
      <c r="B71" s="12">
        <v>133</v>
      </c>
      <c r="C71" s="49" t="s">
        <v>479</v>
      </c>
      <c r="D71" s="49" t="s">
        <v>1036</v>
      </c>
      <c r="E71" s="17">
        <v>20</v>
      </c>
      <c r="F71" s="17"/>
      <c r="G71" s="17"/>
      <c r="H71" s="17"/>
      <c r="I71" s="17" t="s">
        <v>29</v>
      </c>
      <c r="K71" s="80" t="str">
        <f t="shared" si="1"/>
        <v>ZLLSM</v>
      </c>
      <c r="L71" s="17"/>
      <c r="M71" s="17"/>
      <c r="N71" s="17"/>
      <c r="O71" s="17"/>
      <c r="P71" s="17"/>
    </row>
    <row r="72" spans="2:16" x14ac:dyDescent="0.3">
      <c r="B72" s="12">
        <v>178</v>
      </c>
      <c r="C72" s="49" t="s">
        <v>479</v>
      </c>
      <c r="D72" s="49" t="s">
        <v>1036</v>
      </c>
      <c r="E72" s="17">
        <v>20</v>
      </c>
      <c r="F72" s="17" t="s">
        <v>73</v>
      </c>
      <c r="G72" s="17"/>
      <c r="H72" s="17"/>
      <c r="I72" s="17"/>
      <c r="K72" s="80" t="str">
        <f t="shared" si="1"/>
        <v>ZLLSM</v>
      </c>
      <c r="L72" s="17"/>
      <c r="M72" s="17"/>
      <c r="N72" s="17"/>
      <c r="O72" s="17"/>
      <c r="P72" s="17"/>
    </row>
    <row r="73" spans="2:16" x14ac:dyDescent="0.3">
      <c r="B73" s="12">
        <v>188</v>
      </c>
      <c r="C73" s="49" t="s">
        <v>479</v>
      </c>
      <c r="D73" s="49" t="s">
        <v>1036</v>
      </c>
      <c r="E73" s="17">
        <v>20</v>
      </c>
      <c r="F73" s="17" t="s">
        <v>73</v>
      </c>
      <c r="G73" s="17"/>
      <c r="H73" s="17"/>
      <c r="I73" s="17"/>
      <c r="K73" s="80" t="str">
        <f t="shared" si="1"/>
        <v>ZLLSM</v>
      </c>
      <c r="L73" s="17"/>
      <c r="M73" s="17"/>
      <c r="N73" s="17"/>
      <c r="O73" s="17"/>
      <c r="P73" s="17"/>
    </row>
    <row r="74" spans="2:16" x14ac:dyDescent="0.3">
      <c r="B74" s="12">
        <v>210</v>
      </c>
      <c r="C74" s="49" t="s">
        <v>479</v>
      </c>
      <c r="D74" s="49" t="s">
        <v>1036</v>
      </c>
      <c r="E74" s="17">
        <v>20</v>
      </c>
      <c r="F74" s="17"/>
      <c r="G74" s="17"/>
      <c r="H74" s="17"/>
      <c r="I74" s="17" t="s">
        <v>29</v>
      </c>
      <c r="K74" s="80" t="str">
        <f t="shared" si="1"/>
        <v>ZLLSM</v>
      </c>
      <c r="L74" s="17"/>
      <c r="M74" s="17"/>
      <c r="N74" s="17"/>
      <c r="O74" s="17"/>
      <c r="P74" s="17"/>
    </row>
    <row r="75" spans="2:16" x14ac:dyDescent="0.3">
      <c r="B75" s="12">
        <v>240</v>
      </c>
      <c r="C75" s="49" t="s">
        <v>479</v>
      </c>
      <c r="D75" s="49" t="s">
        <v>1037</v>
      </c>
      <c r="E75" s="17">
        <v>20</v>
      </c>
      <c r="F75" s="17"/>
      <c r="G75" s="17"/>
      <c r="H75" s="17"/>
      <c r="I75" s="17" t="s">
        <v>29</v>
      </c>
      <c r="K75" s="80" t="str">
        <f t="shared" si="1"/>
        <v>ZLLSM</v>
      </c>
      <c r="L75" s="17"/>
      <c r="M75" s="17"/>
      <c r="N75" s="17"/>
      <c r="O75" s="17"/>
      <c r="P75" s="17"/>
    </row>
    <row r="76" spans="2:16" x14ac:dyDescent="0.3">
      <c r="B76" s="12">
        <v>64</v>
      </c>
      <c r="C76" s="28" t="s">
        <v>419</v>
      </c>
      <c r="D76" s="30" t="s">
        <v>1139</v>
      </c>
      <c r="E76" s="31">
        <v>25</v>
      </c>
      <c r="F76" s="31" t="s">
        <v>119</v>
      </c>
      <c r="G76" s="27"/>
      <c r="H76" s="27"/>
      <c r="I76" s="27"/>
      <c r="J76" s="84"/>
      <c r="K76" s="80" t="str">
        <f t="shared" si="1"/>
        <v>ZLLSM</v>
      </c>
      <c r="L76" s="17"/>
      <c r="M76" s="17"/>
      <c r="N76" s="17"/>
      <c r="O76" s="17"/>
      <c r="P76" s="17"/>
    </row>
    <row r="77" spans="2:16" x14ac:dyDescent="0.3">
      <c r="B77" s="12">
        <v>152</v>
      </c>
      <c r="C77" s="28" t="s">
        <v>419</v>
      </c>
      <c r="D77" s="30" t="s">
        <v>1140</v>
      </c>
      <c r="E77" s="31">
        <v>25</v>
      </c>
      <c r="F77" s="31" t="s">
        <v>133</v>
      </c>
      <c r="G77" s="27"/>
      <c r="H77" s="27"/>
      <c r="I77" s="27"/>
      <c r="J77" s="87"/>
      <c r="K77" s="81" t="str">
        <f t="shared" si="1"/>
        <v>ZLLSM</v>
      </c>
      <c r="L77" s="17"/>
      <c r="M77" s="17"/>
      <c r="N77" s="17"/>
      <c r="O77" s="17"/>
      <c r="P77" s="17"/>
    </row>
    <row r="78" spans="2:16" x14ac:dyDescent="0.3">
      <c r="B78" s="12">
        <v>173</v>
      </c>
      <c r="C78" s="28" t="s">
        <v>419</v>
      </c>
      <c r="D78" s="30" t="s">
        <v>1141</v>
      </c>
      <c r="E78" s="31">
        <v>25</v>
      </c>
      <c r="F78" s="31" t="s">
        <v>133</v>
      </c>
      <c r="G78" s="27"/>
      <c r="H78" s="27"/>
      <c r="I78" s="27"/>
      <c r="J78" s="84"/>
      <c r="K78" s="80" t="str">
        <f t="shared" si="1"/>
        <v>ZLLSM</v>
      </c>
      <c r="L78" s="17"/>
      <c r="M78" s="17"/>
      <c r="N78" s="17"/>
      <c r="O78" s="17"/>
      <c r="P78" s="17"/>
    </row>
    <row r="79" spans="2:16" x14ac:dyDescent="0.3">
      <c r="B79" s="12">
        <v>295</v>
      </c>
      <c r="C79" s="17" t="s">
        <v>496</v>
      </c>
      <c r="D79" s="16" t="s">
        <v>1291</v>
      </c>
      <c r="E79" s="27">
        <v>20</v>
      </c>
      <c r="F79" s="27" t="s">
        <v>95</v>
      </c>
      <c r="G79" s="27"/>
      <c r="H79" s="27"/>
      <c r="I79" s="27"/>
      <c r="J79" s="87"/>
      <c r="K79" s="81" t="str">
        <f t="shared" si="1"/>
        <v>ZLLSM</v>
      </c>
      <c r="L79" s="17"/>
      <c r="M79" s="17"/>
      <c r="N79" s="17"/>
      <c r="O79" s="17"/>
      <c r="P79" s="17"/>
    </row>
    <row r="80" spans="2:16" x14ac:dyDescent="0.3">
      <c r="B80" s="12">
        <v>296</v>
      </c>
      <c r="C80" s="17" t="s">
        <v>496</v>
      </c>
      <c r="D80" s="16" t="s">
        <v>1256</v>
      </c>
      <c r="E80" s="27">
        <v>20</v>
      </c>
      <c r="F80" s="27" t="s">
        <v>95</v>
      </c>
      <c r="G80" s="27"/>
      <c r="H80" s="27"/>
      <c r="I80" s="27"/>
      <c r="J80" s="84"/>
      <c r="K80" s="80" t="str">
        <f t="shared" si="1"/>
        <v>ZLLSM</v>
      </c>
      <c r="L80" s="17"/>
      <c r="M80" s="17"/>
      <c r="N80" s="17"/>
      <c r="O80" s="17"/>
      <c r="P80" s="17"/>
    </row>
    <row r="81" spans="2:16" x14ac:dyDescent="0.3">
      <c r="B81" s="12">
        <v>297</v>
      </c>
      <c r="C81" s="17" t="s">
        <v>496</v>
      </c>
      <c r="D81" s="16" t="s">
        <v>1257</v>
      </c>
      <c r="E81" s="27">
        <v>20</v>
      </c>
      <c r="F81" s="27"/>
      <c r="G81" s="27"/>
      <c r="H81" s="27"/>
      <c r="I81" s="27" t="s">
        <v>29</v>
      </c>
      <c r="J81" s="84"/>
      <c r="K81" s="80" t="str">
        <f t="shared" si="1"/>
        <v>ZLLSM</v>
      </c>
      <c r="L81" s="17"/>
      <c r="M81" s="17"/>
      <c r="N81" s="17"/>
      <c r="O81" s="17"/>
      <c r="P81" s="17"/>
    </row>
    <row r="82" spans="2:16" x14ac:dyDescent="0.3">
      <c r="B82" s="12">
        <v>298</v>
      </c>
      <c r="C82" s="17" t="s">
        <v>496</v>
      </c>
      <c r="D82" s="16" t="s">
        <v>1168</v>
      </c>
      <c r="E82" s="27">
        <v>20</v>
      </c>
      <c r="F82" s="27" t="s">
        <v>95</v>
      </c>
      <c r="G82" s="27"/>
      <c r="H82" s="27"/>
      <c r="I82" s="27"/>
      <c r="J82" s="84"/>
      <c r="K82" s="80" t="str">
        <f t="shared" si="1"/>
        <v>ZLLSM</v>
      </c>
      <c r="L82" s="17"/>
      <c r="M82" s="17"/>
      <c r="N82" s="17"/>
      <c r="O82" s="17"/>
      <c r="P82" s="17"/>
    </row>
    <row r="83" spans="2:16" x14ac:dyDescent="0.3">
      <c r="B83" s="12">
        <v>299</v>
      </c>
      <c r="C83" s="17" t="s">
        <v>496</v>
      </c>
      <c r="D83" s="16" t="s">
        <v>1292</v>
      </c>
      <c r="E83" s="27">
        <v>20</v>
      </c>
      <c r="F83" s="27"/>
      <c r="G83" s="27"/>
      <c r="H83" s="27"/>
      <c r="I83" s="27" t="s">
        <v>29</v>
      </c>
      <c r="J83" s="84"/>
      <c r="K83" s="80" t="str">
        <f t="shared" si="1"/>
        <v>ZLLSM</v>
      </c>
      <c r="L83" s="17"/>
      <c r="M83" s="17"/>
      <c r="N83" s="17"/>
      <c r="O83" s="17"/>
      <c r="P83" s="17"/>
    </row>
    <row r="84" spans="2:16" x14ac:dyDescent="0.3">
      <c r="B84" s="12">
        <v>300</v>
      </c>
      <c r="C84" s="17" t="s">
        <v>496</v>
      </c>
      <c r="D84" s="16" t="s">
        <v>1086</v>
      </c>
      <c r="E84" s="27">
        <v>20</v>
      </c>
      <c r="F84" s="27" t="s">
        <v>95</v>
      </c>
      <c r="G84" s="27"/>
      <c r="H84" s="27"/>
      <c r="I84" s="27"/>
      <c r="J84" s="84"/>
      <c r="K84" s="80" t="str">
        <f t="shared" si="1"/>
        <v>ZLLSM</v>
      </c>
      <c r="L84" s="17"/>
      <c r="M84" s="17"/>
      <c r="N84" s="17"/>
      <c r="O84" s="17"/>
      <c r="P84" s="17"/>
    </row>
    <row r="85" spans="2:16" x14ac:dyDescent="0.3">
      <c r="B85" s="12">
        <v>301</v>
      </c>
      <c r="C85" s="17" t="s">
        <v>496</v>
      </c>
      <c r="D85" s="16" t="s">
        <v>1087</v>
      </c>
      <c r="E85" s="27">
        <v>20</v>
      </c>
      <c r="F85" s="27"/>
      <c r="G85" s="27"/>
      <c r="H85" s="27"/>
      <c r="I85" s="27" t="s">
        <v>29</v>
      </c>
      <c r="J85" s="84"/>
      <c r="K85" s="80" t="str">
        <f t="shared" si="1"/>
        <v>ZLLSM</v>
      </c>
      <c r="L85" s="17"/>
      <c r="M85" s="17"/>
      <c r="N85" s="17"/>
      <c r="O85" s="17"/>
      <c r="P85" s="17"/>
    </row>
    <row r="86" spans="2:16" x14ac:dyDescent="0.3">
      <c r="B86" s="12">
        <v>302</v>
      </c>
      <c r="C86" s="17" t="s">
        <v>496</v>
      </c>
      <c r="D86" s="16" t="s">
        <v>1293</v>
      </c>
      <c r="E86" s="27">
        <v>30</v>
      </c>
      <c r="F86" s="27" t="s">
        <v>95</v>
      </c>
      <c r="G86" s="27"/>
      <c r="H86" s="27"/>
      <c r="I86" s="27"/>
      <c r="J86" s="84"/>
      <c r="K86" s="80" t="str">
        <f t="shared" si="1"/>
        <v>ZLLSM</v>
      </c>
      <c r="L86" s="17"/>
      <c r="M86" s="17"/>
      <c r="N86" s="17"/>
      <c r="O86" s="17"/>
      <c r="P86" s="17"/>
    </row>
    <row r="87" spans="2:16" x14ac:dyDescent="0.3">
      <c r="B87" s="12">
        <v>303</v>
      </c>
      <c r="C87" s="17" t="s">
        <v>496</v>
      </c>
      <c r="D87" s="16" t="s">
        <v>1294</v>
      </c>
      <c r="E87" s="27">
        <v>30</v>
      </c>
      <c r="F87" s="27" t="s">
        <v>95</v>
      </c>
      <c r="G87" s="27"/>
      <c r="H87" s="27"/>
      <c r="I87" s="27"/>
      <c r="J87" s="84"/>
      <c r="K87" s="80" t="str">
        <f t="shared" si="1"/>
        <v>ZLLSM</v>
      </c>
      <c r="L87" s="17"/>
      <c r="M87" s="17"/>
      <c r="N87" s="17"/>
      <c r="O87" s="17"/>
      <c r="P87" s="17"/>
    </row>
    <row r="88" spans="2:16" x14ac:dyDescent="0.3">
      <c r="B88" s="12">
        <v>304</v>
      </c>
      <c r="C88" s="17" t="s">
        <v>496</v>
      </c>
      <c r="D88" s="16" t="s">
        <v>1295</v>
      </c>
      <c r="E88" s="27">
        <v>30</v>
      </c>
      <c r="F88" s="27" t="s">
        <v>117</v>
      </c>
      <c r="G88" s="27"/>
      <c r="H88" s="27"/>
      <c r="I88" s="27"/>
      <c r="J88" s="84"/>
      <c r="K88" s="80" t="str">
        <f t="shared" si="1"/>
        <v>ZLLSM</v>
      </c>
      <c r="L88" s="17"/>
      <c r="M88" s="17"/>
      <c r="N88" s="17"/>
      <c r="O88" s="17"/>
      <c r="P88" s="17"/>
    </row>
    <row r="89" spans="2:16" x14ac:dyDescent="0.3">
      <c r="B89" s="12">
        <v>305</v>
      </c>
      <c r="C89" s="17" t="s">
        <v>496</v>
      </c>
      <c r="D89" s="16" t="s">
        <v>1088</v>
      </c>
      <c r="E89" s="27">
        <v>20</v>
      </c>
      <c r="F89" s="27" t="s">
        <v>95</v>
      </c>
      <c r="G89" s="27"/>
      <c r="H89" s="27"/>
      <c r="I89" s="27"/>
      <c r="J89" s="84"/>
      <c r="K89" s="80" t="str">
        <f t="shared" si="1"/>
        <v>ZLLSM</v>
      </c>
      <c r="L89" s="17"/>
      <c r="M89" s="17"/>
      <c r="N89" s="17"/>
      <c r="O89" s="17"/>
      <c r="P89" s="17"/>
    </row>
    <row r="90" spans="2:16" x14ac:dyDescent="0.3">
      <c r="B90" s="12">
        <v>306</v>
      </c>
      <c r="C90" s="17" t="s">
        <v>496</v>
      </c>
      <c r="D90" s="16" t="s">
        <v>1089</v>
      </c>
      <c r="E90" s="27">
        <v>20</v>
      </c>
      <c r="F90" s="27" t="s">
        <v>95</v>
      </c>
      <c r="G90" s="27"/>
      <c r="H90" s="27"/>
      <c r="I90" s="27"/>
      <c r="J90" s="84"/>
      <c r="K90" s="80" t="str">
        <f t="shared" si="1"/>
        <v>ZLLSM</v>
      </c>
      <c r="L90" s="17"/>
      <c r="M90" s="17"/>
      <c r="N90" s="17"/>
      <c r="O90" s="17"/>
      <c r="P90" s="17"/>
    </row>
    <row r="91" spans="2:16" x14ac:dyDescent="0.3">
      <c r="B91" s="12">
        <v>307</v>
      </c>
      <c r="C91" s="17" t="s">
        <v>496</v>
      </c>
      <c r="D91" s="16" t="s">
        <v>1296</v>
      </c>
      <c r="E91" s="27">
        <v>30</v>
      </c>
      <c r="F91" s="27"/>
      <c r="G91" s="27"/>
      <c r="H91" s="27"/>
      <c r="I91" s="27" t="s">
        <v>29</v>
      </c>
      <c r="J91" s="84"/>
      <c r="K91" s="80" t="str">
        <f t="shared" si="1"/>
        <v>ZLLSM</v>
      </c>
      <c r="L91" s="17"/>
      <c r="M91" s="17"/>
      <c r="N91" s="17"/>
      <c r="O91" s="17"/>
      <c r="P91" s="17"/>
    </row>
    <row r="92" spans="2:16" x14ac:dyDescent="0.3">
      <c r="B92" s="12">
        <v>308</v>
      </c>
      <c r="C92" s="17" t="s">
        <v>496</v>
      </c>
      <c r="D92" s="16" t="s">
        <v>1091</v>
      </c>
      <c r="E92" s="27">
        <v>20</v>
      </c>
      <c r="F92" s="27" t="s">
        <v>95</v>
      </c>
      <c r="G92" s="27"/>
      <c r="H92" s="27"/>
      <c r="I92" s="27"/>
      <c r="J92" s="84"/>
      <c r="K92" s="80" t="str">
        <f t="shared" si="1"/>
        <v>ZLLSM</v>
      </c>
      <c r="L92" s="17"/>
      <c r="M92" s="17"/>
      <c r="N92" s="17"/>
      <c r="O92" s="17"/>
      <c r="P92" s="17"/>
    </row>
    <row r="93" spans="2:16" x14ac:dyDescent="0.3">
      <c r="B93" s="12">
        <v>309</v>
      </c>
      <c r="C93" s="17" t="s">
        <v>496</v>
      </c>
      <c r="D93" s="16" t="s">
        <v>1092</v>
      </c>
      <c r="E93" s="27">
        <v>20</v>
      </c>
      <c r="F93" s="27" t="s">
        <v>95</v>
      </c>
      <c r="G93" s="27"/>
      <c r="H93" s="27"/>
      <c r="I93" s="27"/>
      <c r="J93" s="84"/>
      <c r="K93" s="80" t="str">
        <f t="shared" si="1"/>
        <v>ZLLSM</v>
      </c>
      <c r="L93" s="17"/>
      <c r="M93" s="17"/>
      <c r="N93" s="17"/>
      <c r="O93" s="17"/>
      <c r="P93" s="17"/>
    </row>
    <row r="94" spans="2:16" x14ac:dyDescent="0.3">
      <c r="B94" s="12">
        <v>310</v>
      </c>
      <c r="C94" s="17" t="s">
        <v>496</v>
      </c>
      <c r="D94" s="16" t="s">
        <v>1297</v>
      </c>
      <c r="E94" s="27">
        <v>30</v>
      </c>
      <c r="F94" s="27"/>
      <c r="G94" s="27"/>
      <c r="H94" s="27"/>
      <c r="I94" s="27" t="s">
        <v>29</v>
      </c>
      <c r="J94" s="84"/>
      <c r="K94" s="80" t="str">
        <f t="shared" si="1"/>
        <v>ZLLSM</v>
      </c>
      <c r="L94" s="17"/>
      <c r="M94" s="17"/>
      <c r="N94" s="17"/>
      <c r="O94" s="17"/>
      <c r="P94" s="17"/>
    </row>
    <row r="95" spans="2:16" x14ac:dyDescent="0.3">
      <c r="B95" s="12">
        <v>311</v>
      </c>
      <c r="C95" s="17" t="s">
        <v>496</v>
      </c>
      <c r="D95" s="16" t="s">
        <v>1262</v>
      </c>
      <c r="E95" s="27">
        <v>20</v>
      </c>
      <c r="F95" s="27" t="s">
        <v>95</v>
      </c>
      <c r="G95" s="27"/>
      <c r="H95" s="27"/>
      <c r="I95" s="27"/>
      <c r="J95" s="84"/>
      <c r="K95" s="80" t="str">
        <f t="shared" si="1"/>
        <v>ZLLSM</v>
      </c>
      <c r="L95" s="17"/>
      <c r="M95" s="17"/>
      <c r="N95" s="17"/>
      <c r="O95" s="17"/>
      <c r="P95" s="17"/>
    </row>
    <row r="96" spans="2:16" x14ac:dyDescent="0.3">
      <c r="B96" s="12">
        <v>312</v>
      </c>
      <c r="C96" s="17" t="s">
        <v>496</v>
      </c>
      <c r="D96" s="16" t="s">
        <v>1298</v>
      </c>
      <c r="E96" s="27">
        <v>30</v>
      </c>
      <c r="F96" s="27"/>
      <c r="G96" s="27"/>
      <c r="H96" s="27"/>
      <c r="I96" s="27" t="s">
        <v>29</v>
      </c>
      <c r="J96" s="84"/>
      <c r="K96" s="80" t="str">
        <f t="shared" si="1"/>
        <v>ZLLSM</v>
      </c>
      <c r="L96" s="17"/>
      <c r="M96" s="17"/>
      <c r="N96" s="17"/>
      <c r="O96" s="17"/>
      <c r="P96" s="17"/>
    </row>
    <row r="97" spans="2:16" x14ac:dyDescent="0.3">
      <c r="B97" s="12">
        <v>313</v>
      </c>
      <c r="C97" s="17" t="s">
        <v>496</v>
      </c>
      <c r="D97" s="16" t="s">
        <v>1263</v>
      </c>
      <c r="E97" s="27">
        <v>20</v>
      </c>
      <c r="F97" s="27" t="s">
        <v>95</v>
      </c>
      <c r="G97" s="27"/>
      <c r="H97" s="27"/>
      <c r="I97" s="27"/>
      <c r="J97" s="84"/>
      <c r="K97" s="80" t="str">
        <f t="shared" si="1"/>
        <v>ZLLSM</v>
      </c>
      <c r="L97" s="17"/>
      <c r="M97" s="17"/>
      <c r="N97" s="17"/>
      <c r="O97" s="17"/>
      <c r="P97" s="17"/>
    </row>
    <row r="98" spans="2:16" x14ac:dyDescent="0.3">
      <c r="B98" s="12">
        <v>314</v>
      </c>
      <c r="C98" s="17" t="s">
        <v>496</v>
      </c>
      <c r="D98" s="16" t="s">
        <v>1264</v>
      </c>
      <c r="E98" s="27">
        <v>20</v>
      </c>
      <c r="F98" s="27" t="s">
        <v>95</v>
      </c>
      <c r="G98" s="27"/>
      <c r="H98" s="27"/>
      <c r="I98" s="27"/>
      <c r="J98" s="84"/>
      <c r="K98" s="80" t="str">
        <f t="shared" si="1"/>
        <v>ZLLSM</v>
      </c>
      <c r="L98" s="17"/>
      <c r="M98" s="17"/>
      <c r="N98" s="17"/>
      <c r="O98" s="17"/>
      <c r="P98" s="17"/>
    </row>
    <row r="99" spans="2:16" x14ac:dyDescent="0.3">
      <c r="B99" s="12">
        <v>315</v>
      </c>
      <c r="C99" s="17" t="s">
        <v>496</v>
      </c>
      <c r="D99" s="16" t="s">
        <v>1299</v>
      </c>
      <c r="E99" s="27">
        <v>30</v>
      </c>
      <c r="F99" s="27"/>
      <c r="G99" s="27"/>
      <c r="H99" s="27"/>
      <c r="I99" s="27" t="s">
        <v>29</v>
      </c>
      <c r="J99" s="84"/>
      <c r="K99" s="80" t="str">
        <f t="shared" si="1"/>
        <v>ZLLSM</v>
      </c>
      <c r="L99" s="17"/>
      <c r="M99" s="17"/>
      <c r="N99" s="17"/>
      <c r="O99" s="17"/>
      <c r="P99" s="17"/>
    </row>
    <row r="100" spans="2:16" x14ac:dyDescent="0.3">
      <c r="B100" s="12"/>
      <c r="C100" s="28" t="s">
        <v>521</v>
      </c>
      <c r="D100" s="43" t="s">
        <v>1288</v>
      </c>
      <c r="E100" s="44">
        <v>48</v>
      </c>
      <c r="F100" s="17" t="s">
        <v>1034</v>
      </c>
      <c r="G100" s="27"/>
      <c r="H100" s="27"/>
      <c r="I100" s="27"/>
      <c r="J100" s="84"/>
      <c r="K100" s="80" t="str">
        <f t="shared" si="1"/>
        <v>ZLLSM</v>
      </c>
      <c r="L100" s="17"/>
      <c r="M100" s="17"/>
      <c r="N100" s="17"/>
      <c r="O100" s="17"/>
      <c r="P100" s="17"/>
    </row>
    <row r="101" spans="2:16" x14ac:dyDescent="0.3">
      <c r="B101" s="12"/>
      <c r="C101" s="28" t="s">
        <v>521</v>
      </c>
      <c r="D101" s="43" t="s">
        <v>1289</v>
      </c>
      <c r="E101" s="44">
        <v>48</v>
      </c>
      <c r="F101" s="17" t="s">
        <v>1034</v>
      </c>
      <c r="G101" s="27"/>
      <c r="H101" s="27"/>
      <c r="I101" s="27"/>
      <c r="J101" s="84"/>
      <c r="K101" s="80" t="str">
        <f t="shared" si="1"/>
        <v>ZLLSM</v>
      </c>
      <c r="L101" s="17"/>
      <c r="M101" s="17"/>
      <c r="N101" s="17"/>
      <c r="O101" s="17"/>
      <c r="P101" s="17"/>
    </row>
    <row r="102" spans="2:16" x14ac:dyDescent="0.3">
      <c r="B102" s="12">
        <v>97</v>
      </c>
      <c r="C102" s="28" t="s">
        <v>521</v>
      </c>
      <c r="D102" s="30" t="s">
        <v>1172</v>
      </c>
      <c r="E102" s="31">
        <v>26</v>
      </c>
      <c r="F102" s="17" t="s">
        <v>1034</v>
      </c>
      <c r="G102" s="27"/>
      <c r="H102" s="27"/>
      <c r="I102" s="27"/>
      <c r="J102" s="84"/>
      <c r="K102" s="80" t="str">
        <f t="shared" si="1"/>
        <v>ZLLSM</v>
      </c>
      <c r="L102" s="17"/>
      <c r="M102" s="17"/>
      <c r="N102" s="17"/>
      <c r="O102" s="17"/>
      <c r="P102" s="17"/>
    </row>
    <row r="103" spans="2:16" x14ac:dyDescent="0.3">
      <c r="B103" s="12">
        <v>131</v>
      </c>
      <c r="C103" s="28" t="s">
        <v>521</v>
      </c>
      <c r="D103" s="30" t="s">
        <v>1173</v>
      </c>
      <c r="E103" s="31">
        <v>26</v>
      </c>
      <c r="F103" s="17" t="s">
        <v>1034</v>
      </c>
      <c r="G103" s="27"/>
      <c r="H103" s="27"/>
      <c r="I103" s="27"/>
      <c r="J103" s="84"/>
      <c r="K103" s="80" t="str">
        <f t="shared" si="1"/>
        <v>ZLLSM</v>
      </c>
      <c r="L103" s="17"/>
      <c r="M103" s="17"/>
      <c r="N103" s="17"/>
      <c r="O103" s="17"/>
      <c r="P103" s="17"/>
    </row>
    <row r="104" spans="2:16" x14ac:dyDescent="0.3">
      <c r="B104" s="12"/>
      <c r="C104" s="28" t="s">
        <v>521</v>
      </c>
      <c r="D104" s="43" t="s">
        <v>1287</v>
      </c>
      <c r="E104" s="44">
        <v>26</v>
      </c>
      <c r="F104" s="17" t="s">
        <v>1034</v>
      </c>
      <c r="G104" s="27"/>
      <c r="H104" s="27"/>
      <c r="I104" s="27"/>
      <c r="J104" s="84"/>
      <c r="K104" s="80" t="str">
        <f t="shared" si="1"/>
        <v>ZLLSM</v>
      </c>
      <c r="L104" s="17"/>
      <c r="M104" s="17"/>
      <c r="N104" s="17"/>
      <c r="O104" s="17"/>
      <c r="P104" s="17"/>
    </row>
    <row r="105" spans="2:16" x14ac:dyDescent="0.3">
      <c r="B105" s="12">
        <v>4</v>
      </c>
      <c r="C105" s="36" t="s">
        <v>522</v>
      </c>
      <c r="D105" s="37" t="s">
        <v>8</v>
      </c>
      <c r="E105" s="17">
        <v>40</v>
      </c>
      <c r="F105" s="17" t="s">
        <v>100</v>
      </c>
      <c r="G105" s="17"/>
      <c r="H105" s="17"/>
      <c r="I105" s="17"/>
      <c r="K105" s="80" t="str">
        <f t="shared" si="1"/>
        <v>ZLLSM</v>
      </c>
      <c r="L105" s="17"/>
      <c r="M105" s="17"/>
      <c r="N105" s="17"/>
      <c r="O105" s="17"/>
      <c r="P105" s="17"/>
    </row>
    <row r="106" spans="2:16" x14ac:dyDescent="0.3">
      <c r="B106" s="12">
        <v>18</v>
      </c>
      <c r="C106" s="36" t="s">
        <v>522</v>
      </c>
      <c r="D106" s="37" t="s">
        <v>8</v>
      </c>
      <c r="E106" s="17">
        <v>40</v>
      </c>
      <c r="F106" s="17" t="s">
        <v>100</v>
      </c>
      <c r="G106" s="17"/>
      <c r="H106" s="17"/>
      <c r="I106" s="17"/>
      <c r="K106" s="80" t="str">
        <f t="shared" si="1"/>
        <v>ZLLSM</v>
      </c>
      <c r="L106" s="17"/>
      <c r="M106" s="17"/>
      <c r="N106" s="17"/>
      <c r="O106" s="17"/>
      <c r="P106" s="17"/>
    </row>
    <row r="107" spans="2:16" x14ac:dyDescent="0.3">
      <c r="B107" s="12">
        <v>30</v>
      </c>
      <c r="C107" s="36" t="s">
        <v>522</v>
      </c>
      <c r="D107" s="37" t="s">
        <v>8</v>
      </c>
      <c r="E107" s="17">
        <v>40</v>
      </c>
      <c r="F107" s="17" t="s">
        <v>100</v>
      </c>
      <c r="G107" s="17"/>
      <c r="H107" s="17"/>
      <c r="I107" s="17"/>
      <c r="K107" s="80" t="str">
        <f t="shared" si="1"/>
        <v>ZLLSM</v>
      </c>
      <c r="L107" s="17"/>
      <c r="M107" s="17"/>
      <c r="N107" s="17"/>
      <c r="O107" s="17"/>
      <c r="P107" s="17"/>
    </row>
    <row r="108" spans="2:16" x14ac:dyDescent="0.3">
      <c r="B108" s="12">
        <v>32</v>
      </c>
      <c r="C108" s="36" t="s">
        <v>522</v>
      </c>
      <c r="D108" s="37" t="s">
        <v>1048</v>
      </c>
      <c r="E108" s="17">
        <v>40</v>
      </c>
      <c r="F108" s="17" t="s">
        <v>100</v>
      </c>
      <c r="G108" s="17"/>
      <c r="H108" s="17"/>
      <c r="I108" s="17"/>
      <c r="J108" s="85"/>
      <c r="K108" s="81" t="str">
        <f t="shared" si="1"/>
        <v>ZLLSM</v>
      </c>
      <c r="L108" s="17"/>
      <c r="M108" s="17"/>
      <c r="N108" s="17"/>
      <c r="O108" s="17"/>
      <c r="P108" s="17"/>
    </row>
    <row r="109" spans="2:16" x14ac:dyDescent="0.3">
      <c r="B109" s="12">
        <v>46</v>
      </c>
      <c r="C109" s="36" t="s">
        <v>522</v>
      </c>
      <c r="D109" s="37" t="s">
        <v>8</v>
      </c>
      <c r="E109" s="17">
        <v>40</v>
      </c>
      <c r="F109" s="17" t="s">
        <v>100</v>
      </c>
      <c r="G109" s="17"/>
      <c r="H109" s="17"/>
      <c r="I109" s="17"/>
      <c r="K109" s="80" t="str">
        <f t="shared" si="1"/>
        <v>ZLLSM</v>
      </c>
      <c r="L109" s="17"/>
      <c r="M109" s="17"/>
      <c r="N109" s="17"/>
      <c r="O109" s="17"/>
      <c r="P109" s="17"/>
    </row>
    <row r="110" spans="2:16" x14ac:dyDescent="0.3">
      <c r="B110" s="12">
        <v>60</v>
      </c>
      <c r="C110" s="36" t="s">
        <v>522</v>
      </c>
      <c r="D110" s="37" t="s">
        <v>8</v>
      </c>
      <c r="E110" s="17">
        <v>40</v>
      </c>
      <c r="F110" s="17" t="s">
        <v>100</v>
      </c>
      <c r="G110" s="17"/>
      <c r="H110" s="17"/>
      <c r="I110" s="17"/>
      <c r="K110" s="80" t="str">
        <f t="shared" si="1"/>
        <v>ZLLSM</v>
      </c>
      <c r="L110" s="17"/>
      <c r="M110" s="17"/>
      <c r="N110" s="17"/>
      <c r="O110" s="17"/>
      <c r="P110" s="17"/>
    </row>
    <row r="111" spans="2:16" x14ac:dyDescent="0.3">
      <c r="B111" s="12">
        <v>77</v>
      </c>
      <c r="C111" s="36" t="s">
        <v>522</v>
      </c>
      <c r="D111" s="37" t="s">
        <v>8</v>
      </c>
      <c r="E111" s="17">
        <v>40</v>
      </c>
      <c r="F111" s="17" t="s">
        <v>100</v>
      </c>
      <c r="G111" s="17"/>
      <c r="H111" s="17"/>
      <c r="I111" s="17"/>
      <c r="K111" s="80" t="str">
        <f t="shared" si="1"/>
        <v>ZLLSM</v>
      </c>
      <c r="L111" s="17"/>
      <c r="M111" s="17"/>
      <c r="N111" s="17"/>
      <c r="O111" s="17"/>
      <c r="P111" s="17"/>
    </row>
    <row r="112" spans="2:16" x14ac:dyDescent="0.3">
      <c r="B112" s="12">
        <v>88</v>
      </c>
      <c r="C112" s="36" t="s">
        <v>522</v>
      </c>
      <c r="D112" s="37" t="s">
        <v>8</v>
      </c>
      <c r="E112" s="17">
        <v>40</v>
      </c>
      <c r="F112" s="17" t="s">
        <v>100</v>
      </c>
      <c r="G112" s="17"/>
      <c r="H112" s="17"/>
      <c r="I112" s="17"/>
      <c r="K112" s="80" t="str">
        <f t="shared" si="1"/>
        <v>ZLLSM</v>
      </c>
      <c r="L112" s="17"/>
      <c r="M112" s="17"/>
      <c r="N112" s="17"/>
      <c r="O112" s="17"/>
      <c r="P112" s="17"/>
    </row>
    <row r="113" spans="2:16" x14ac:dyDescent="0.3">
      <c r="B113" s="12">
        <v>102</v>
      </c>
      <c r="C113" s="36" t="s">
        <v>522</v>
      </c>
      <c r="D113" s="37" t="s">
        <v>1049</v>
      </c>
      <c r="E113" s="17">
        <v>80</v>
      </c>
      <c r="F113" s="17" t="s">
        <v>100</v>
      </c>
      <c r="G113" s="17"/>
      <c r="H113" s="17"/>
      <c r="I113" s="17"/>
      <c r="K113" s="80" t="str">
        <f t="shared" si="1"/>
        <v>ZLLSM</v>
      </c>
      <c r="L113" s="17"/>
      <c r="M113" s="17"/>
      <c r="N113" s="17"/>
      <c r="O113" s="17"/>
      <c r="P113" s="17"/>
    </row>
    <row r="114" spans="2:16" x14ac:dyDescent="0.3">
      <c r="B114" s="12">
        <v>107</v>
      </c>
      <c r="C114" s="36" t="s">
        <v>522</v>
      </c>
      <c r="D114" s="37" t="s">
        <v>1050</v>
      </c>
      <c r="E114" s="17">
        <v>80</v>
      </c>
      <c r="F114" s="17" t="s">
        <v>100</v>
      </c>
      <c r="G114" s="17"/>
      <c r="H114" s="17"/>
      <c r="I114" s="17"/>
      <c r="K114" s="80" t="str">
        <f t="shared" si="1"/>
        <v>ZLLSM</v>
      </c>
      <c r="L114" s="17"/>
      <c r="M114" s="17"/>
      <c r="N114" s="17"/>
      <c r="O114" s="17"/>
      <c r="P114" s="17"/>
    </row>
    <row r="115" spans="2:16" x14ac:dyDescent="0.3">
      <c r="B115" s="12">
        <v>119</v>
      </c>
      <c r="C115" s="36" t="s">
        <v>522</v>
      </c>
      <c r="D115" s="37" t="s">
        <v>1051</v>
      </c>
      <c r="E115" s="17">
        <v>80</v>
      </c>
      <c r="F115" s="17" t="s">
        <v>100</v>
      </c>
      <c r="G115" s="17"/>
      <c r="H115" s="17"/>
      <c r="I115" s="17"/>
      <c r="J115" s="85"/>
      <c r="K115" s="81" t="str">
        <f t="shared" si="1"/>
        <v>ZLLSM</v>
      </c>
      <c r="L115" s="17"/>
      <c r="M115" s="17"/>
      <c r="N115" s="17"/>
      <c r="O115" s="17"/>
      <c r="P115" s="17"/>
    </row>
    <row r="116" spans="2:16" x14ac:dyDescent="0.3">
      <c r="B116" s="12">
        <v>150</v>
      </c>
      <c r="C116" s="36" t="s">
        <v>522</v>
      </c>
      <c r="D116" s="37" t="s">
        <v>8</v>
      </c>
      <c r="E116" s="17">
        <v>40</v>
      </c>
      <c r="F116" s="17" t="s">
        <v>100</v>
      </c>
      <c r="G116" s="17"/>
      <c r="H116" s="17"/>
      <c r="I116" s="17"/>
      <c r="K116" s="80" t="str">
        <f t="shared" si="1"/>
        <v>ZLLSM</v>
      </c>
      <c r="L116" s="17"/>
      <c r="M116" s="17"/>
      <c r="N116" s="17"/>
      <c r="O116" s="17"/>
      <c r="P116" s="17"/>
    </row>
    <row r="117" spans="2:16" x14ac:dyDescent="0.3">
      <c r="B117" s="12">
        <v>163</v>
      </c>
      <c r="C117" s="36" t="s">
        <v>522</v>
      </c>
      <c r="D117" s="37" t="s">
        <v>1052</v>
      </c>
      <c r="E117" s="17">
        <v>50</v>
      </c>
      <c r="F117" s="17" t="s">
        <v>100</v>
      </c>
      <c r="G117" s="17"/>
      <c r="H117" s="17"/>
      <c r="I117" s="17"/>
      <c r="K117" s="80" t="str">
        <f t="shared" si="1"/>
        <v>ZLLSM</v>
      </c>
      <c r="L117" s="17"/>
      <c r="M117" s="17"/>
      <c r="N117" s="17"/>
      <c r="O117" s="17"/>
      <c r="P117" s="17"/>
    </row>
    <row r="118" spans="2:16" x14ac:dyDescent="0.3">
      <c r="B118" s="12">
        <v>172</v>
      </c>
      <c r="C118" s="36" t="s">
        <v>522</v>
      </c>
      <c r="D118" s="37" t="s">
        <v>8</v>
      </c>
      <c r="E118" s="17">
        <v>40</v>
      </c>
      <c r="F118" s="17" t="s">
        <v>100</v>
      </c>
      <c r="G118" s="17"/>
      <c r="H118" s="17"/>
      <c r="I118" s="17"/>
      <c r="K118" s="80" t="str">
        <f t="shared" si="1"/>
        <v>ZLLSM</v>
      </c>
      <c r="L118" s="17"/>
      <c r="M118" s="17"/>
      <c r="N118" s="17"/>
      <c r="O118" s="17"/>
      <c r="P118" s="17"/>
    </row>
    <row r="119" spans="2:16" x14ac:dyDescent="0.3">
      <c r="B119" s="12">
        <v>190</v>
      </c>
      <c r="C119" s="36" t="s">
        <v>522</v>
      </c>
      <c r="D119" s="37" t="s">
        <v>8</v>
      </c>
      <c r="E119" s="17">
        <v>40</v>
      </c>
      <c r="F119" s="17" t="s">
        <v>100</v>
      </c>
      <c r="G119" s="17"/>
      <c r="H119" s="17"/>
      <c r="I119" s="17"/>
      <c r="K119" s="80" t="str">
        <f t="shared" si="1"/>
        <v>ZLLSM</v>
      </c>
      <c r="L119" s="17"/>
      <c r="M119" s="17"/>
      <c r="N119" s="17"/>
      <c r="O119" s="17"/>
      <c r="P119" s="17"/>
    </row>
    <row r="120" spans="2:16" x14ac:dyDescent="0.3">
      <c r="B120" s="12">
        <v>201</v>
      </c>
      <c r="C120" s="36" t="s">
        <v>522</v>
      </c>
      <c r="D120" s="37" t="s">
        <v>1052</v>
      </c>
      <c r="E120" s="17">
        <v>50</v>
      </c>
      <c r="F120" s="17" t="s">
        <v>100</v>
      </c>
      <c r="G120" s="17"/>
      <c r="H120" s="17"/>
      <c r="I120" s="17"/>
      <c r="K120" s="80" t="str">
        <f t="shared" si="1"/>
        <v>ZLLSM</v>
      </c>
      <c r="L120" s="17"/>
      <c r="M120" s="17"/>
      <c r="N120" s="17"/>
      <c r="O120" s="17"/>
      <c r="P120" s="17"/>
    </row>
    <row r="121" spans="2:16" x14ac:dyDescent="0.3">
      <c r="B121" s="12">
        <v>204</v>
      </c>
      <c r="C121" s="36" t="s">
        <v>522</v>
      </c>
      <c r="D121" s="37" t="s">
        <v>8</v>
      </c>
      <c r="E121" s="17">
        <v>40</v>
      </c>
      <c r="F121" s="17" t="s">
        <v>100</v>
      </c>
      <c r="G121" s="17"/>
      <c r="H121" s="17"/>
      <c r="I121" s="17"/>
      <c r="K121" s="80" t="str">
        <f t="shared" si="1"/>
        <v>ZLLSM</v>
      </c>
      <c r="L121" s="17"/>
      <c r="M121" s="17"/>
      <c r="N121" s="17"/>
      <c r="O121" s="17"/>
      <c r="P121" s="17"/>
    </row>
    <row r="122" spans="2:16" x14ac:dyDescent="0.3">
      <c r="B122" s="12">
        <v>223</v>
      </c>
      <c r="C122" s="36" t="s">
        <v>522</v>
      </c>
      <c r="D122" s="37" t="s">
        <v>1053</v>
      </c>
      <c r="E122" s="17">
        <v>40</v>
      </c>
      <c r="F122" s="17" t="s">
        <v>100</v>
      </c>
      <c r="G122" s="17"/>
      <c r="H122" s="17"/>
      <c r="I122" s="17"/>
      <c r="K122" s="80" t="str">
        <f t="shared" si="1"/>
        <v>ZLLSM</v>
      </c>
      <c r="L122" s="17"/>
      <c r="M122" s="17"/>
      <c r="N122" s="17"/>
      <c r="O122" s="17"/>
      <c r="P122" s="17"/>
    </row>
    <row r="123" spans="2:16" x14ac:dyDescent="0.3">
      <c r="B123" s="12">
        <v>228</v>
      </c>
      <c r="C123" s="36" t="s">
        <v>522</v>
      </c>
      <c r="D123" s="37" t="s">
        <v>1053</v>
      </c>
      <c r="E123" s="17">
        <v>40</v>
      </c>
      <c r="F123" s="17" t="s">
        <v>100</v>
      </c>
      <c r="G123" s="17"/>
      <c r="H123" s="17"/>
      <c r="I123" s="17"/>
      <c r="K123" s="80" t="str">
        <f t="shared" si="1"/>
        <v>ZLLSM</v>
      </c>
      <c r="L123" s="17"/>
      <c r="M123" s="17"/>
      <c r="N123" s="17"/>
      <c r="O123" s="17"/>
      <c r="P123" s="17"/>
    </row>
    <row r="124" spans="2:16" x14ac:dyDescent="0.3">
      <c r="B124" s="12">
        <v>235</v>
      </c>
      <c r="C124" s="36" t="s">
        <v>522</v>
      </c>
      <c r="D124" s="37" t="s">
        <v>1053</v>
      </c>
      <c r="E124" s="17">
        <v>40</v>
      </c>
      <c r="F124" s="17" t="s">
        <v>100</v>
      </c>
      <c r="G124" s="17"/>
      <c r="H124" s="17"/>
      <c r="I124" s="17"/>
      <c r="J124" s="85"/>
      <c r="K124" s="81" t="str">
        <f t="shared" si="1"/>
        <v>ZLLSM</v>
      </c>
      <c r="L124" s="17"/>
      <c r="M124" s="17"/>
      <c r="N124" s="17"/>
      <c r="O124" s="17"/>
      <c r="P124" s="17"/>
    </row>
    <row r="125" spans="2:16" x14ac:dyDescent="0.3">
      <c r="B125" s="12">
        <v>242</v>
      </c>
      <c r="C125" s="36" t="s">
        <v>522</v>
      </c>
      <c r="D125" s="37" t="s">
        <v>1053</v>
      </c>
      <c r="E125" s="17">
        <v>40</v>
      </c>
      <c r="F125" s="17" t="s">
        <v>100</v>
      </c>
      <c r="G125" s="17"/>
      <c r="H125" s="17"/>
      <c r="I125" s="17"/>
      <c r="K125" s="80" t="str">
        <f t="shared" si="1"/>
        <v>ZLLSM</v>
      </c>
      <c r="L125" s="17"/>
      <c r="M125" s="17"/>
      <c r="N125" s="17"/>
      <c r="O125" s="17"/>
      <c r="P125" s="17"/>
    </row>
    <row r="126" spans="2:16" x14ac:dyDescent="0.3">
      <c r="B126" s="12">
        <v>22</v>
      </c>
      <c r="C126" s="49" t="s">
        <v>480</v>
      </c>
      <c r="D126" s="49" t="s">
        <v>1069</v>
      </c>
      <c r="E126" s="17">
        <v>30</v>
      </c>
      <c r="F126" s="17" t="s">
        <v>89</v>
      </c>
      <c r="G126" s="17"/>
      <c r="H126" s="17"/>
      <c r="I126" s="17"/>
      <c r="K126" s="80" t="str">
        <f t="shared" si="1"/>
        <v>ZLLSM</v>
      </c>
      <c r="L126" s="17"/>
      <c r="M126" s="17"/>
      <c r="N126" s="17"/>
      <c r="O126" s="17"/>
      <c r="P126" s="17"/>
    </row>
    <row r="127" spans="2:16" x14ac:dyDescent="0.3">
      <c r="B127" s="12">
        <v>48</v>
      </c>
      <c r="C127" s="49" t="s">
        <v>480</v>
      </c>
      <c r="D127" s="49" t="s">
        <v>1070</v>
      </c>
      <c r="E127" s="17">
        <v>30</v>
      </c>
      <c r="F127" s="17" t="s">
        <v>73</v>
      </c>
      <c r="G127" s="17"/>
      <c r="H127" s="17"/>
      <c r="I127" s="17"/>
      <c r="K127" s="80" t="str">
        <f t="shared" si="1"/>
        <v>ZLLSM</v>
      </c>
      <c r="L127" s="17"/>
      <c r="M127" s="17"/>
      <c r="N127" s="17"/>
      <c r="O127" s="17"/>
      <c r="P127" s="17"/>
    </row>
    <row r="128" spans="2:16" x14ac:dyDescent="0.3">
      <c r="B128" s="12">
        <v>81</v>
      </c>
      <c r="C128" s="49" t="s">
        <v>480</v>
      </c>
      <c r="D128" s="49" t="s">
        <v>1071</v>
      </c>
      <c r="E128" s="17">
        <v>30</v>
      </c>
      <c r="F128" s="17" t="s">
        <v>127</v>
      </c>
      <c r="G128" s="17"/>
      <c r="H128" s="17"/>
      <c r="I128" s="17"/>
      <c r="K128" s="80" t="str">
        <f t="shared" si="1"/>
        <v>ZLLSM</v>
      </c>
      <c r="L128" s="17"/>
      <c r="M128" s="17"/>
      <c r="N128" s="17"/>
      <c r="O128" s="17"/>
      <c r="P128" s="17"/>
    </row>
    <row r="129" spans="2:16" x14ac:dyDescent="0.3">
      <c r="B129" s="12">
        <v>100</v>
      </c>
      <c r="C129" s="49" t="s">
        <v>480</v>
      </c>
      <c r="D129" s="49" t="s">
        <v>1072</v>
      </c>
      <c r="E129" s="17">
        <v>30</v>
      </c>
      <c r="F129" s="17" t="s">
        <v>134</v>
      </c>
      <c r="G129" s="17"/>
      <c r="H129" s="17"/>
      <c r="I129" s="17"/>
      <c r="K129" s="80" t="str">
        <f t="shared" si="1"/>
        <v>ZLLSM</v>
      </c>
      <c r="L129" s="17"/>
      <c r="M129" s="17"/>
      <c r="N129" s="17"/>
      <c r="O129" s="17"/>
      <c r="P129" s="17"/>
    </row>
    <row r="130" spans="2:16" x14ac:dyDescent="0.3">
      <c r="B130" s="12">
        <v>177</v>
      </c>
      <c r="C130" s="49" t="s">
        <v>480</v>
      </c>
      <c r="D130" s="49" t="s">
        <v>1073</v>
      </c>
      <c r="E130" s="17">
        <v>30</v>
      </c>
      <c r="F130" s="17" t="s">
        <v>120</v>
      </c>
      <c r="G130" s="17"/>
      <c r="H130" s="17"/>
      <c r="I130" s="17"/>
      <c r="K130" s="80" t="str">
        <f t="shared" si="1"/>
        <v>ZLLSM</v>
      </c>
      <c r="L130" s="17"/>
      <c r="M130" s="17"/>
      <c r="N130" s="17"/>
      <c r="O130" s="17"/>
      <c r="P130" s="17"/>
    </row>
    <row r="131" spans="2:16" x14ac:dyDescent="0.3">
      <c r="B131" s="12">
        <v>208</v>
      </c>
      <c r="C131" s="49" t="s">
        <v>480</v>
      </c>
      <c r="D131" s="49" t="s">
        <v>1074</v>
      </c>
      <c r="E131" s="17">
        <v>30</v>
      </c>
      <c r="F131" s="17" t="s">
        <v>72</v>
      </c>
      <c r="G131" s="17"/>
      <c r="H131" s="17"/>
      <c r="I131" s="17"/>
      <c r="K131" s="80" t="str">
        <f t="shared" si="1"/>
        <v>ZLLSM</v>
      </c>
      <c r="L131" s="17"/>
      <c r="M131" s="17"/>
      <c r="N131" s="17"/>
      <c r="O131" s="17"/>
      <c r="P131" s="17"/>
    </row>
    <row r="132" spans="2:16" x14ac:dyDescent="0.3">
      <c r="B132" s="12">
        <v>231</v>
      </c>
      <c r="C132" s="49" t="s">
        <v>480</v>
      </c>
      <c r="D132" s="49" t="s">
        <v>1075</v>
      </c>
      <c r="E132" s="17">
        <v>30</v>
      </c>
      <c r="F132" s="17" t="s">
        <v>96</v>
      </c>
      <c r="G132" s="17"/>
      <c r="H132" s="17"/>
      <c r="I132" s="17"/>
      <c r="K132" s="80" t="str">
        <f t="shared" si="1"/>
        <v>ZLLSM</v>
      </c>
      <c r="L132" s="17"/>
      <c r="M132" s="17"/>
      <c r="N132" s="17"/>
      <c r="O132" s="17"/>
      <c r="P132" s="17"/>
    </row>
    <row r="133" spans="2:16" x14ac:dyDescent="0.3">
      <c r="B133" s="12">
        <v>244</v>
      </c>
      <c r="C133" s="49" t="s">
        <v>480</v>
      </c>
      <c r="D133" s="49" t="s">
        <v>1076</v>
      </c>
      <c r="E133" s="17">
        <v>30</v>
      </c>
      <c r="F133" s="17" t="s">
        <v>72</v>
      </c>
      <c r="G133" s="17"/>
      <c r="H133" s="17"/>
      <c r="I133" s="17"/>
      <c r="K133" s="80" t="str">
        <f t="shared" si="1"/>
        <v>ZLLSM</v>
      </c>
      <c r="L133" s="17"/>
      <c r="M133" s="17"/>
      <c r="N133" s="17"/>
      <c r="O133" s="17"/>
      <c r="P133" s="17"/>
    </row>
    <row r="134" spans="2:16" x14ac:dyDescent="0.3">
      <c r="B134" s="12">
        <v>27</v>
      </c>
      <c r="C134" s="17" t="s">
        <v>409</v>
      </c>
      <c r="D134" s="30" t="s">
        <v>1280</v>
      </c>
      <c r="E134" s="31">
        <v>15</v>
      </c>
      <c r="F134" s="31"/>
      <c r="G134" s="31"/>
      <c r="H134" s="31"/>
      <c r="I134" s="31" t="s">
        <v>29</v>
      </c>
      <c r="J134" s="88"/>
      <c r="K134" s="80" t="str">
        <f t="shared" ref="K134:K197" si="2">IF(IFERROR(FIND("ZPC",H134)&gt;=1,0),"ZPC","ZLLSM")</f>
        <v>ZLLSM</v>
      </c>
      <c r="L134" s="17"/>
      <c r="M134" s="17"/>
      <c r="N134" s="17"/>
      <c r="O134" s="17"/>
      <c r="P134" s="17"/>
    </row>
    <row r="135" spans="2:16" x14ac:dyDescent="0.3">
      <c r="B135" s="12">
        <v>44</v>
      </c>
      <c r="C135" s="17" t="s">
        <v>409</v>
      </c>
      <c r="D135" s="30" t="s">
        <v>1280</v>
      </c>
      <c r="E135" s="31">
        <v>15</v>
      </c>
      <c r="F135" s="31" t="s">
        <v>99</v>
      </c>
      <c r="G135" s="31"/>
      <c r="H135" s="31"/>
      <c r="I135" s="31"/>
      <c r="J135" s="89"/>
      <c r="K135" s="81" t="str">
        <f t="shared" si="2"/>
        <v>ZLLSM</v>
      </c>
      <c r="L135" s="17"/>
      <c r="M135" s="17"/>
      <c r="N135" s="17"/>
      <c r="O135" s="17"/>
      <c r="P135" s="17"/>
    </row>
    <row r="136" spans="2:16" x14ac:dyDescent="0.3">
      <c r="B136" s="12">
        <v>57</v>
      </c>
      <c r="C136" s="17" t="s">
        <v>409</v>
      </c>
      <c r="D136" s="30" t="s">
        <v>1280</v>
      </c>
      <c r="E136" s="31">
        <v>15</v>
      </c>
      <c r="F136" s="31"/>
      <c r="G136" s="31"/>
      <c r="H136" s="31"/>
      <c r="I136" s="31" t="s">
        <v>29</v>
      </c>
      <c r="J136" s="88"/>
      <c r="K136" s="80" t="str">
        <f t="shared" si="2"/>
        <v>ZLLSM</v>
      </c>
      <c r="L136" s="17"/>
      <c r="M136" s="17"/>
      <c r="N136" s="17"/>
      <c r="O136" s="17"/>
      <c r="P136" s="17"/>
    </row>
    <row r="137" spans="2:16" x14ac:dyDescent="0.3">
      <c r="B137" s="12">
        <v>76</v>
      </c>
      <c r="C137" s="17" t="s">
        <v>409</v>
      </c>
      <c r="D137" s="30" t="s">
        <v>1280</v>
      </c>
      <c r="E137" s="31">
        <v>15</v>
      </c>
      <c r="F137" s="31" t="s">
        <v>99</v>
      </c>
      <c r="G137" s="31"/>
      <c r="H137" s="31"/>
      <c r="I137" s="31"/>
      <c r="J137" s="88"/>
      <c r="K137" s="80" t="str">
        <f t="shared" si="2"/>
        <v>ZLLSM</v>
      </c>
      <c r="L137" s="17"/>
      <c r="M137" s="17"/>
      <c r="N137" s="17"/>
      <c r="O137" s="17"/>
      <c r="P137" s="17"/>
    </row>
    <row r="138" spans="2:16" x14ac:dyDescent="0.3">
      <c r="B138" s="12">
        <v>86</v>
      </c>
      <c r="C138" s="17" t="s">
        <v>409</v>
      </c>
      <c r="D138" s="30" t="s">
        <v>1280</v>
      </c>
      <c r="E138" s="31">
        <v>15</v>
      </c>
      <c r="F138" s="31" t="s">
        <v>117</v>
      </c>
      <c r="G138" s="31"/>
      <c r="H138" s="31"/>
      <c r="I138" s="31"/>
      <c r="J138" s="89"/>
      <c r="K138" s="81" t="str">
        <f t="shared" si="2"/>
        <v>ZLLSM</v>
      </c>
      <c r="L138" s="17"/>
      <c r="M138" s="17"/>
      <c r="N138" s="17"/>
      <c r="O138" s="17"/>
      <c r="P138" s="17"/>
    </row>
    <row r="139" spans="2:16" x14ac:dyDescent="0.3">
      <c r="B139" s="12">
        <v>93</v>
      </c>
      <c r="C139" s="17" t="s">
        <v>409</v>
      </c>
      <c r="D139" s="30" t="s">
        <v>1280</v>
      </c>
      <c r="E139" s="31">
        <v>15</v>
      </c>
      <c r="F139" s="31" t="s">
        <v>99</v>
      </c>
      <c r="G139" s="31"/>
      <c r="H139" s="31"/>
      <c r="I139" s="31"/>
      <c r="J139" s="88"/>
      <c r="K139" s="80" t="str">
        <f t="shared" si="2"/>
        <v>ZLLSM</v>
      </c>
      <c r="L139" s="17"/>
      <c r="M139" s="17"/>
      <c r="N139" s="17"/>
      <c r="O139" s="17"/>
      <c r="P139" s="17"/>
    </row>
    <row r="140" spans="2:16" x14ac:dyDescent="0.3">
      <c r="B140" s="12">
        <v>114</v>
      </c>
      <c r="C140" s="17" t="s">
        <v>409</v>
      </c>
      <c r="D140" s="30" t="s">
        <v>1280</v>
      </c>
      <c r="E140" s="31">
        <v>15</v>
      </c>
      <c r="F140" s="31" t="s">
        <v>117</v>
      </c>
      <c r="G140" s="31"/>
      <c r="H140" s="31"/>
      <c r="I140" s="31"/>
      <c r="J140" s="88"/>
      <c r="K140" s="80" t="str">
        <f t="shared" si="2"/>
        <v>ZLLSM</v>
      </c>
      <c r="L140" s="17"/>
      <c r="M140" s="17"/>
      <c r="N140" s="17"/>
      <c r="O140" s="17"/>
      <c r="P140" s="17"/>
    </row>
    <row r="141" spans="2:16" x14ac:dyDescent="0.3">
      <c r="B141" s="12">
        <v>149</v>
      </c>
      <c r="C141" s="17" t="s">
        <v>409</v>
      </c>
      <c r="D141" s="30" t="s">
        <v>1280</v>
      </c>
      <c r="E141" s="31">
        <v>15</v>
      </c>
      <c r="F141" s="31" t="s">
        <v>90</v>
      </c>
      <c r="G141" s="31"/>
      <c r="H141" s="31"/>
      <c r="I141" s="31"/>
      <c r="J141" s="88"/>
      <c r="K141" s="80" t="str">
        <f t="shared" si="2"/>
        <v>ZLLSM</v>
      </c>
      <c r="L141" s="17"/>
      <c r="M141" s="17"/>
      <c r="N141" s="17"/>
      <c r="O141" s="17"/>
      <c r="P141" s="17"/>
    </row>
    <row r="142" spans="2:16" x14ac:dyDescent="0.3">
      <c r="B142" s="12">
        <v>171</v>
      </c>
      <c r="C142" s="17" t="s">
        <v>409</v>
      </c>
      <c r="D142" s="30" t="s">
        <v>1280</v>
      </c>
      <c r="E142" s="31">
        <v>25</v>
      </c>
      <c r="F142" s="31" t="s">
        <v>99</v>
      </c>
      <c r="G142" s="31"/>
      <c r="H142" s="31"/>
      <c r="I142" s="31"/>
      <c r="J142" s="88"/>
      <c r="K142" s="80" t="str">
        <f t="shared" si="2"/>
        <v>ZLLSM</v>
      </c>
      <c r="L142" s="17"/>
      <c r="M142" s="17"/>
      <c r="N142" s="17"/>
      <c r="O142" s="17"/>
      <c r="P142" s="17"/>
    </row>
    <row r="143" spans="2:16" x14ac:dyDescent="0.3">
      <c r="B143" s="12">
        <v>8</v>
      </c>
      <c r="C143" s="29" t="s">
        <v>464</v>
      </c>
      <c r="D143" s="49" t="s">
        <v>1039</v>
      </c>
      <c r="E143" s="17">
        <v>30</v>
      </c>
      <c r="F143" s="17" t="s">
        <v>100</v>
      </c>
      <c r="G143" s="17"/>
      <c r="H143" s="17"/>
      <c r="I143" s="17"/>
      <c r="K143" s="80" t="str">
        <f t="shared" si="2"/>
        <v>ZLLSM</v>
      </c>
      <c r="L143" s="17"/>
      <c r="M143" s="17"/>
      <c r="N143" s="17"/>
      <c r="O143" s="17"/>
      <c r="P143" s="17"/>
    </row>
    <row r="144" spans="2:16" x14ac:dyDescent="0.3">
      <c r="B144" s="12">
        <v>24</v>
      </c>
      <c r="C144" s="29" t="s">
        <v>464</v>
      </c>
      <c r="D144" s="49" t="s">
        <v>1040</v>
      </c>
      <c r="E144" s="17">
        <v>30</v>
      </c>
      <c r="F144" s="17" t="s">
        <v>100</v>
      </c>
      <c r="G144" s="17"/>
      <c r="H144" s="17"/>
      <c r="I144" s="17"/>
      <c r="K144" s="80" t="str">
        <f t="shared" si="2"/>
        <v>ZLLSM</v>
      </c>
      <c r="L144" s="17"/>
      <c r="M144" s="17"/>
      <c r="N144" s="17"/>
      <c r="O144" s="17"/>
      <c r="P144" s="17"/>
    </row>
    <row r="145" spans="2:16" x14ac:dyDescent="0.3">
      <c r="B145" s="12">
        <v>38</v>
      </c>
      <c r="C145" s="29" t="s">
        <v>464</v>
      </c>
      <c r="D145" s="49" t="s">
        <v>1041</v>
      </c>
      <c r="E145" s="17">
        <v>30</v>
      </c>
      <c r="F145" s="17" t="s">
        <v>100</v>
      </c>
      <c r="G145" s="17"/>
      <c r="H145" s="17"/>
      <c r="I145" s="17"/>
      <c r="K145" s="80" t="str">
        <f t="shared" si="2"/>
        <v>ZLLSM</v>
      </c>
      <c r="L145" s="17"/>
      <c r="M145" s="17"/>
      <c r="N145" s="17"/>
      <c r="O145" s="17"/>
      <c r="P145" s="17"/>
    </row>
    <row r="146" spans="2:16" x14ac:dyDescent="0.3">
      <c r="B146" s="12">
        <v>52</v>
      </c>
      <c r="C146" s="29" t="s">
        <v>464</v>
      </c>
      <c r="D146" s="49" t="s">
        <v>1042</v>
      </c>
      <c r="E146" s="17">
        <v>30</v>
      </c>
      <c r="F146" s="17" t="s">
        <v>100</v>
      </c>
      <c r="G146" s="17"/>
      <c r="H146" s="17"/>
      <c r="I146" s="17"/>
      <c r="K146" s="80" t="str">
        <f t="shared" si="2"/>
        <v>ZLLSM</v>
      </c>
      <c r="L146" s="17"/>
      <c r="M146" s="17"/>
      <c r="N146" s="17"/>
      <c r="O146" s="17"/>
      <c r="P146" s="17"/>
    </row>
    <row r="147" spans="2:16" x14ac:dyDescent="0.3">
      <c r="B147" s="12">
        <v>66</v>
      </c>
      <c r="C147" s="29" t="s">
        <v>464</v>
      </c>
      <c r="D147" s="49" t="s">
        <v>1043</v>
      </c>
      <c r="E147" s="17">
        <v>30</v>
      </c>
      <c r="F147" s="17" t="s">
        <v>100</v>
      </c>
      <c r="G147" s="17"/>
      <c r="H147" s="17"/>
      <c r="I147" s="17"/>
      <c r="K147" s="80" t="str">
        <f t="shared" si="2"/>
        <v>ZLLSM</v>
      </c>
      <c r="L147" s="17"/>
      <c r="M147" s="17"/>
      <c r="N147" s="17"/>
      <c r="O147" s="17"/>
      <c r="P147" s="17"/>
    </row>
    <row r="148" spans="2:16" x14ac:dyDescent="0.3">
      <c r="B148" s="12">
        <v>85</v>
      </c>
      <c r="C148" s="29" t="s">
        <v>464</v>
      </c>
      <c r="D148" s="49" t="s">
        <v>1313</v>
      </c>
      <c r="E148" s="17">
        <v>30</v>
      </c>
      <c r="F148" s="17" t="s">
        <v>100</v>
      </c>
      <c r="G148" s="17"/>
      <c r="H148" s="17"/>
      <c r="I148" s="17"/>
      <c r="K148" s="80" t="str">
        <f t="shared" si="2"/>
        <v>ZLLSM</v>
      </c>
      <c r="L148" s="17"/>
      <c r="M148" s="17"/>
      <c r="N148" s="17"/>
      <c r="O148" s="17"/>
      <c r="P148" s="17"/>
    </row>
    <row r="149" spans="2:16" x14ac:dyDescent="0.3">
      <c r="B149" s="12">
        <v>94</v>
      </c>
      <c r="C149" s="29" t="s">
        <v>464</v>
      </c>
      <c r="D149" s="49" t="s">
        <v>1044</v>
      </c>
      <c r="E149" s="17">
        <v>30</v>
      </c>
      <c r="F149" s="17" t="s">
        <v>100</v>
      </c>
      <c r="G149" s="17"/>
      <c r="H149" s="17"/>
      <c r="I149" s="17"/>
      <c r="K149" s="80" t="str">
        <f t="shared" si="2"/>
        <v>ZLLSM</v>
      </c>
      <c r="L149" s="17"/>
      <c r="M149" s="17"/>
      <c r="N149" s="17"/>
      <c r="O149" s="17"/>
      <c r="P149" s="17"/>
    </row>
    <row r="150" spans="2:16" x14ac:dyDescent="0.3">
      <c r="B150" s="12">
        <v>128</v>
      </c>
      <c r="C150" s="29" t="s">
        <v>464</v>
      </c>
      <c r="D150" s="49" t="s">
        <v>1045</v>
      </c>
      <c r="E150" s="17">
        <v>30</v>
      </c>
      <c r="F150" s="17" t="s">
        <v>100</v>
      </c>
      <c r="G150" s="17"/>
      <c r="H150" s="17"/>
      <c r="I150" s="17"/>
      <c r="K150" s="80" t="str">
        <f t="shared" si="2"/>
        <v>ZLLSM</v>
      </c>
      <c r="L150" s="17"/>
      <c r="M150" s="17"/>
      <c r="N150" s="17"/>
      <c r="O150" s="17"/>
      <c r="P150" s="17"/>
    </row>
    <row r="151" spans="2:16" x14ac:dyDescent="0.3">
      <c r="B151" s="12">
        <v>162</v>
      </c>
      <c r="C151" s="29" t="s">
        <v>464</v>
      </c>
      <c r="D151" s="49" t="s">
        <v>1314</v>
      </c>
      <c r="E151" s="17">
        <v>30</v>
      </c>
      <c r="F151" s="17" t="s">
        <v>100</v>
      </c>
      <c r="G151" s="17"/>
      <c r="H151" s="17"/>
      <c r="I151" s="17"/>
      <c r="K151" s="80" t="str">
        <f t="shared" si="2"/>
        <v>ZLLSM</v>
      </c>
      <c r="L151" s="17"/>
      <c r="M151" s="17"/>
      <c r="N151" s="17"/>
      <c r="O151" s="17"/>
      <c r="P151" s="17"/>
    </row>
    <row r="152" spans="2:16" x14ac:dyDescent="0.3">
      <c r="B152" s="12">
        <v>180</v>
      </c>
      <c r="C152" s="29" t="s">
        <v>464</v>
      </c>
      <c r="D152" s="49" t="s">
        <v>1046</v>
      </c>
      <c r="E152" s="17">
        <v>30</v>
      </c>
      <c r="F152" s="17" t="s">
        <v>100</v>
      </c>
      <c r="G152" s="17"/>
      <c r="H152" s="17"/>
      <c r="I152" s="17"/>
      <c r="K152" s="80" t="str">
        <f t="shared" si="2"/>
        <v>ZLLSM</v>
      </c>
      <c r="L152" s="17"/>
      <c r="M152" s="17"/>
      <c r="N152" s="17"/>
      <c r="O152" s="17"/>
      <c r="P152" s="17"/>
    </row>
    <row r="153" spans="2:16" x14ac:dyDescent="0.3">
      <c r="B153" s="12">
        <v>198</v>
      </c>
      <c r="C153" s="29" t="s">
        <v>464</v>
      </c>
      <c r="D153" s="49" t="s">
        <v>1047</v>
      </c>
      <c r="E153" s="17">
        <v>30</v>
      </c>
      <c r="F153" s="17" t="s">
        <v>100</v>
      </c>
      <c r="G153" s="17"/>
      <c r="H153" s="17"/>
      <c r="I153" s="17"/>
      <c r="K153" s="80" t="str">
        <f t="shared" si="2"/>
        <v>ZLLSM</v>
      </c>
      <c r="L153" s="17"/>
      <c r="M153" s="17"/>
      <c r="N153" s="17"/>
      <c r="O153" s="17"/>
      <c r="P153" s="17"/>
    </row>
    <row r="154" spans="2:16" x14ac:dyDescent="0.3">
      <c r="B154" s="12">
        <v>6</v>
      </c>
      <c r="C154" s="49" t="s">
        <v>481</v>
      </c>
      <c r="D154" s="49" t="s">
        <v>1038</v>
      </c>
      <c r="E154" s="17">
        <v>20</v>
      </c>
      <c r="F154" s="17"/>
      <c r="G154" s="17"/>
      <c r="H154" s="17"/>
      <c r="I154" s="17" t="s">
        <v>29</v>
      </c>
      <c r="K154" s="80" t="str">
        <f t="shared" si="2"/>
        <v>ZLLSM</v>
      </c>
      <c r="L154" s="17"/>
      <c r="M154" s="17"/>
      <c r="N154" s="17"/>
      <c r="O154" s="17"/>
      <c r="P154" s="17"/>
    </row>
    <row r="155" spans="2:16" x14ac:dyDescent="0.3">
      <c r="B155" s="12">
        <v>16</v>
      </c>
      <c r="C155" s="17" t="s">
        <v>481</v>
      </c>
      <c r="D155" s="40" t="s">
        <v>1281</v>
      </c>
      <c r="E155" s="17">
        <v>20</v>
      </c>
      <c r="F155" s="17"/>
      <c r="G155" s="17"/>
      <c r="H155" s="17"/>
      <c r="I155" s="17" t="s">
        <v>29</v>
      </c>
      <c r="K155" s="80" t="str">
        <f t="shared" si="2"/>
        <v>ZLLSM</v>
      </c>
      <c r="L155" s="17"/>
      <c r="M155" s="17"/>
      <c r="N155" s="17"/>
      <c r="O155" s="17"/>
      <c r="P155" s="17"/>
    </row>
    <row r="156" spans="2:16" x14ac:dyDescent="0.3">
      <c r="B156" s="12">
        <v>21</v>
      </c>
      <c r="C156" s="49" t="s">
        <v>481</v>
      </c>
      <c r="D156" s="49" t="s">
        <v>1038</v>
      </c>
      <c r="E156" s="17">
        <v>20</v>
      </c>
      <c r="F156" s="17"/>
      <c r="G156" s="17"/>
      <c r="H156" s="17"/>
      <c r="I156" s="17" t="s">
        <v>29</v>
      </c>
      <c r="K156" s="80" t="str">
        <f t="shared" si="2"/>
        <v>ZLLSM</v>
      </c>
      <c r="L156" s="17"/>
      <c r="M156" s="17"/>
      <c r="N156" s="17"/>
      <c r="O156" s="17"/>
      <c r="P156" s="17"/>
    </row>
    <row r="157" spans="2:16" x14ac:dyDescent="0.3">
      <c r="B157" s="12">
        <v>33</v>
      </c>
      <c r="C157" s="49" t="s">
        <v>481</v>
      </c>
      <c r="D157" s="49" t="s">
        <v>1038</v>
      </c>
      <c r="E157" s="17">
        <v>20</v>
      </c>
      <c r="F157" s="17"/>
      <c r="G157" s="17"/>
      <c r="H157" s="17"/>
      <c r="I157" s="17" t="s">
        <v>29</v>
      </c>
      <c r="K157" s="80" t="str">
        <f t="shared" si="2"/>
        <v>ZLLSM</v>
      </c>
      <c r="L157" s="17"/>
      <c r="M157" s="17"/>
      <c r="N157" s="17"/>
      <c r="O157" s="17"/>
      <c r="P157" s="17"/>
    </row>
    <row r="158" spans="2:16" x14ac:dyDescent="0.3">
      <c r="B158" s="12">
        <v>36</v>
      </c>
      <c r="C158" s="17" t="s">
        <v>481</v>
      </c>
      <c r="D158" s="40" t="s">
        <v>1281</v>
      </c>
      <c r="E158" s="17">
        <v>20</v>
      </c>
      <c r="F158" s="17"/>
      <c r="G158" s="17"/>
      <c r="H158" s="17"/>
      <c r="I158" s="17" t="s">
        <v>29</v>
      </c>
      <c r="K158" s="80" t="str">
        <f t="shared" si="2"/>
        <v>ZLLSM</v>
      </c>
      <c r="L158" s="17"/>
      <c r="M158" s="17"/>
      <c r="N158" s="17"/>
      <c r="O158" s="17"/>
      <c r="P158" s="17"/>
    </row>
    <row r="159" spans="2:16" x14ac:dyDescent="0.3">
      <c r="B159" s="12">
        <v>47</v>
      </c>
      <c r="C159" s="49" t="s">
        <v>481</v>
      </c>
      <c r="D159" s="49" t="s">
        <v>1038</v>
      </c>
      <c r="E159" s="17">
        <v>20</v>
      </c>
      <c r="F159" s="17"/>
      <c r="G159" s="17"/>
      <c r="H159" s="17"/>
      <c r="I159" s="17" t="s">
        <v>29</v>
      </c>
      <c r="J159" s="85"/>
      <c r="K159" s="81" t="str">
        <f t="shared" si="2"/>
        <v>ZLLSM</v>
      </c>
      <c r="L159" s="17"/>
      <c r="M159" s="17"/>
      <c r="N159" s="17"/>
      <c r="O159" s="17"/>
      <c r="P159" s="17"/>
    </row>
    <row r="160" spans="2:16" x14ac:dyDescent="0.3">
      <c r="B160" s="12">
        <v>51</v>
      </c>
      <c r="C160" s="17" t="s">
        <v>481</v>
      </c>
      <c r="D160" s="40" t="s">
        <v>1282</v>
      </c>
      <c r="E160" s="17">
        <v>20</v>
      </c>
      <c r="F160" s="17"/>
      <c r="G160" s="17"/>
      <c r="H160" s="17" t="s">
        <v>43</v>
      </c>
      <c r="I160" s="17"/>
      <c r="K160" s="80" t="str">
        <f t="shared" si="2"/>
        <v>ZLLSM</v>
      </c>
      <c r="L160" s="17"/>
      <c r="M160" s="17"/>
      <c r="N160" s="17"/>
      <c r="O160" s="17"/>
      <c r="P160" s="17"/>
    </row>
    <row r="161" spans="2:16" x14ac:dyDescent="0.3">
      <c r="B161" s="12">
        <v>59</v>
      </c>
      <c r="C161" s="17" t="s">
        <v>481</v>
      </c>
      <c r="D161" s="40" t="s">
        <v>1282</v>
      </c>
      <c r="E161" s="17">
        <v>20</v>
      </c>
      <c r="F161" s="17"/>
      <c r="G161" s="17"/>
      <c r="H161" s="17" t="s">
        <v>43</v>
      </c>
      <c r="I161" s="17"/>
      <c r="K161" s="80" t="str">
        <f t="shared" si="2"/>
        <v>ZLLSM</v>
      </c>
      <c r="L161" s="17"/>
      <c r="M161" s="17"/>
      <c r="N161" s="17"/>
      <c r="O161" s="17"/>
      <c r="P161" s="17"/>
    </row>
    <row r="162" spans="2:16" x14ac:dyDescent="0.3">
      <c r="B162" s="12">
        <v>62</v>
      </c>
      <c r="C162" s="49" t="s">
        <v>481</v>
      </c>
      <c r="D162" s="49" t="s">
        <v>1038</v>
      </c>
      <c r="E162" s="17">
        <v>20</v>
      </c>
      <c r="F162" s="17"/>
      <c r="G162" s="17"/>
      <c r="H162" s="17"/>
      <c r="I162" s="17" t="s">
        <v>29</v>
      </c>
      <c r="K162" s="80" t="str">
        <f t="shared" si="2"/>
        <v>ZLLSM</v>
      </c>
      <c r="L162" s="17"/>
      <c r="M162" s="17"/>
      <c r="N162" s="17"/>
      <c r="O162" s="17"/>
      <c r="P162" s="17"/>
    </row>
    <row r="163" spans="2:16" x14ac:dyDescent="0.3">
      <c r="B163" s="12">
        <v>67</v>
      </c>
      <c r="C163" s="17" t="s">
        <v>481</v>
      </c>
      <c r="D163" s="40" t="s">
        <v>1283</v>
      </c>
      <c r="E163" s="17">
        <v>20</v>
      </c>
      <c r="F163" s="17" t="s">
        <v>123</v>
      </c>
      <c r="G163" s="17"/>
      <c r="H163" s="17"/>
      <c r="I163" s="17"/>
      <c r="K163" s="80" t="str">
        <f t="shared" si="2"/>
        <v>ZLLSM</v>
      </c>
      <c r="L163" s="17"/>
      <c r="M163" s="17"/>
      <c r="N163" s="17"/>
      <c r="O163" s="17"/>
      <c r="P163" s="17"/>
    </row>
    <row r="164" spans="2:16" x14ac:dyDescent="0.3">
      <c r="B164" s="12">
        <v>79</v>
      </c>
      <c r="C164" s="49" t="s">
        <v>481</v>
      </c>
      <c r="D164" s="49" t="s">
        <v>1038</v>
      </c>
      <c r="E164" s="17">
        <v>20</v>
      </c>
      <c r="F164" s="17"/>
      <c r="G164" s="17"/>
      <c r="H164" s="17"/>
      <c r="I164" s="17" t="s">
        <v>29</v>
      </c>
      <c r="K164" s="80" t="str">
        <f t="shared" si="2"/>
        <v>ZLLSM</v>
      </c>
      <c r="L164" s="17"/>
      <c r="M164" s="17"/>
      <c r="N164" s="17"/>
      <c r="O164" s="17"/>
      <c r="P164" s="17"/>
    </row>
    <row r="165" spans="2:16" x14ac:dyDescent="0.3">
      <c r="B165" s="12">
        <v>82</v>
      </c>
      <c r="C165" s="17" t="s">
        <v>481</v>
      </c>
      <c r="D165" s="40" t="s">
        <v>1281</v>
      </c>
      <c r="E165" s="17">
        <v>20</v>
      </c>
      <c r="F165" s="17"/>
      <c r="G165" s="17"/>
      <c r="H165" s="17"/>
      <c r="I165" s="17" t="s">
        <v>29</v>
      </c>
      <c r="K165" s="80" t="str">
        <f t="shared" si="2"/>
        <v>ZLLSM</v>
      </c>
      <c r="L165" s="17"/>
      <c r="M165" s="17"/>
      <c r="N165" s="17"/>
      <c r="O165" s="17"/>
      <c r="P165" s="17"/>
    </row>
    <row r="166" spans="2:16" x14ac:dyDescent="0.3">
      <c r="B166" s="12">
        <v>90</v>
      </c>
      <c r="C166" s="49" t="s">
        <v>481</v>
      </c>
      <c r="D166" s="49" t="s">
        <v>1038</v>
      </c>
      <c r="E166" s="17">
        <v>20</v>
      </c>
      <c r="F166" s="17"/>
      <c r="G166" s="17"/>
      <c r="H166" s="17"/>
      <c r="I166" s="17" t="s">
        <v>29</v>
      </c>
      <c r="K166" s="80" t="str">
        <f t="shared" si="2"/>
        <v>ZLLSM</v>
      </c>
      <c r="L166" s="17"/>
      <c r="M166" s="17"/>
      <c r="N166" s="17"/>
      <c r="O166" s="17"/>
      <c r="P166" s="17"/>
    </row>
    <row r="167" spans="2:16" x14ac:dyDescent="0.3">
      <c r="B167" s="12">
        <v>105</v>
      </c>
      <c r="C167" s="17" t="s">
        <v>481</v>
      </c>
      <c r="D167" s="40" t="s">
        <v>1282</v>
      </c>
      <c r="E167" s="17">
        <v>20</v>
      </c>
      <c r="F167" s="17"/>
      <c r="G167" s="17"/>
      <c r="H167" s="17" t="s">
        <v>43</v>
      </c>
      <c r="I167" s="17"/>
      <c r="K167" s="80" t="str">
        <f t="shared" si="2"/>
        <v>ZLLSM</v>
      </c>
      <c r="L167" s="17"/>
      <c r="M167" s="17"/>
      <c r="N167" s="17"/>
      <c r="O167" s="17"/>
      <c r="P167" s="17"/>
    </row>
    <row r="168" spans="2:16" x14ac:dyDescent="0.3">
      <c r="B168" s="12">
        <v>109</v>
      </c>
      <c r="C168" s="49" t="s">
        <v>481</v>
      </c>
      <c r="D168" s="49" t="s">
        <v>1038</v>
      </c>
      <c r="E168" s="17">
        <v>20</v>
      </c>
      <c r="F168" s="17"/>
      <c r="G168" s="17"/>
      <c r="H168" s="17"/>
      <c r="I168" s="17" t="s">
        <v>29</v>
      </c>
      <c r="K168" s="80" t="str">
        <f t="shared" si="2"/>
        <v>ZLLSM</v>
      </c>
      <c r="L168" s="17"/>
      <c r="M168" s="17"/>
      <c r="N168" s="17"/>
      <c r="O168" s="17"/>
      <c r="P168" s="17"/>
    </row>
    <row r="169" spans="2:16" x14ac:dyDescent="0.3">
      <c r="B169" s="12">
        <v>122</v>
      </c>
      <c r="C169" s="17" t="s">
        <v>481</v>
      </c>
      <c r="D169" s="40" t="s">
        <v>1284</v>
      </c>
      <c r="E169" s="17">
        <v>20</v>
      </c>
      <c r="F169" s="17" t="s">
        <v>124</v>
      </c>
      <c r="G169" s="17"/>
      <c r="H169" s="17"/>
      <c r="I169" s="17"/>
      <c r="K169" s="80" t="str">
        <f t="shared" si="2"/>
        <v>ZLLSM</v>
      </c>
      <c r="L169" s="17"/>
      <c r="M169" s="17"/>
      <c r="N169" s="17"/>
      <c r="O169" s="17"/>
      <c r="P169" s="17"/>
    </row>
    <row r="170" spans="2:16" x14ac:dyDescent="0.3">
      <c r="B170" s="12">
        <v>124</v>
      </c>
      <c r="C170" s="49" t="s">
        <v>481</v>
      </c>
      <c r="D170" s="49" t="s">
        <v>1038</v>
      </c>
      <c r="E170" s="17">
        <v>20</v>
      </c>
      <c r="F170" s="17"/>
      <c r="G170" s="17"/>
      <c r="H170" s="17"/>
      <c r="I170" s="17" t="s">
        <v>29</v>
      </c>
      <c r="K170" s="80" t="str">
        <f t="shared" si="2"/>
        <v>ZLLSM</v>
      </c>
      <c r="L170" s="17"/>
      <c r="M170" s="17"/>
      <c r="N170" s="17"/>
      <c r="O170" s="17"/>
      <c r="P170" s="17"/>
    </row>
    <row r="171" spans="2:16" x14ac:dyDescent="0.3">
      <c r="B171" s="12">
        <v>134</v>
      </c>
      <c r="C171" s="17" t="s">
        <v>481</v>
      </c>
      <c r="D171" s="40" t="s">
        <v>1285</v>
      </c>
      <c r="E171" s="17">
        <v>20</v>
      </c>
      <c r="F171" s="17" t="s">
        <v>125</v>
      </c>
      <c r="G171" s="17"/>
      <c r="H171" s="17"/>
      <c r="I171" s="17"/>
      <c r="K171" s="80" t="str">
        <f t="shared" si="2"/>
        <v>ZLLSM</v>
      </c>
      <c r="L171" s="17"/>
      <c r="M171" s="17"/>
      <c r="N171" s="17"/>
      <c r="O171" s="17"/>
      <c r="P171" s="17"/>
    </row>
    <row r="172" spans="2:16" x14ac:dyDescent="0.3">
      <c r="B172" s="12">
        <v>135</v>
      </c>
      <c r="C172" s="49" t="s">
        <v>481</v>
      </c>
      <c r="D172" s="49" t="s">
        <v>1038</v>
      </c>
      <c r="E172" s="17">
        <v>20</v>
      </c>
      <c r="F172" s="17"/>
      <c r="G172" s="17"/>
      <c r="H172" s="17"/>
      <c r="I172" s="17" t="s">
        <v>29</v>
      </c>
      <c r="K172" s="80" t="str">
        <f t="shared" si="2"/>
        <v>ZLLSM</v>
      </c>
      <c r="L172" s="17"/>
      <c r="M172" s="17"/>
      <c r="N172" s="17"/>
      <c r="O172" s="17"/>
      <c r="P172" s="17"/>
    </row>
    <row r="173" spans="2:16" x14ac:dyDescent="0.3">
      <c r="B173" s="12">
        <v>140</v>
      </c>
      <c r="C173" s="17" t="s">
        <v>481</v>
      </c>
      <c r="D173" s="40" t="s">
        <v>1281</v>
      </c>
      <c r="E173" s="17">
        <v>20</v>
      </c>
      <c r="F173" s="17"/>
      <c r="G173" s="17"/>
      <c r="H173" s="17"/>
      <c r="I173" s="17" t="s">
        <v>29</v>
      </c>
      <c r="K173" s="80" t="str">
        <f t="shared" si="2"/>
        <v>ZLLSM</v>
      </c>
      <c r="L173" s="17"/>
      <c r="M173" s="17"/>
      <c r="N173" s="17"/>
      <c r="O173" s="17"/>
      <c r="P173" s="17"/>
    </row>
    <row r="174" spans="2:16" x14ac:dyDescent="0.3">
      <c r="B174" s="12">
        <v>142</v>
      </c>
      <c r="C174" s="49" t="s">
        <v>481</v>
      </c>
      <c r="D174" s="49" t="s">
        <v>1038</v>
      </c>
      <c r="E174" s="17">
        <v>20</v>
      </c>
      <c r="F174" s="17"/>
      <c r="G174" s="17"/>
      <c r="H174" s="17"/>
      <c r="I174" s="17" t="s">
        <v>29</v>
      </c>
      <c r="K174" s="80" t="str">
        <f t="shared" si="2"/>
        <v>ZLLSM</v>
      </c>
      <c r="L174" s="17"/>
      <c r="M174" s="17"/>
      <c r="N174" s="17"/>
      <c r="O174" s="17"/>
      <c r="P174" s="17"/>
    </row>
    <row r="175" spans="2:16" x14ac:dyDescent="0.3">
      <c r="B175" s="12">
        <v>148</v>
      </c>
      <c r="C175" s="17" t="s">
        <v>481</v>
      </c>
      <c r="D175" s="40" t="s">
        <v>1282</v>
      </c>
      <c r="E175" s="17">
        <v>20</v>
      </c>
      <c r="F175" s="17"/>
      <c r="G175" s="17"/>
      <c r="H175" s="17" t="s">
        <v>43</v>
      </c>
      <c r="I175" s="17"/>
      <c r="K175" s="80" t="str">
        <f t="shared" si="2"/>
        <v>ZLLSM</v>
      </c>
      <c r="L175" s="17"/>
      <c r="M175" s="17"/>
      <c r="N175" s="17"/>
      <c r="O175" s="17"/>
      <c r="P175" s="17"/>
    </row>
    <row r="176" spans="2:16" x14ac:dyDescent="0.3">
      <c r="B176" s="12">
        <v>154</v>
      </c>
      <c r="C176" s="49" t="s">
        <v>481</v>
      </c>
      <c r="D176" s="49" t="s">
        <v>1038</v>
      </c>
      <c r="E176" s="17">
        <v>20</v>
      </c>
      <c r="F176" s="17"/>
      <c r="G176" s="17"/>
      <c r="H176" s="17"/>
      <c r="I176" s="17" t="s">
        <v>29</v>
      </c>
      <c r="K176" s="80" t="str">
        <f t="shared" si="2"/>
        <v>ZLLSM</v>
      </c>
      <c r="L176" s="17"/>
      <c r="M176" s="17"/>
      <c r="N176" s="17"/>
      <c r="O176" s="17"/>
      <c r="P176" s="17"/>
    </row>
    <row r="177" spans="2:16" x14ac:dyDescent="0.3">
      <c r="B177" s="12">
        <v>160</v>
      </c>
      <c r="C177" s="17" t="s">
        <v>481</v>
      </c>
      <c r="D177" s="40" t="s">
        <v>1282</v>
      </c>
      <c r="E177" s="17">
        <v>20</v>
      </c>
      <c r="F177" s="17"/>
      <c r="G177" s="17"/>
      <c r="H177" s="17" t="s">
        <v>43</v>
      </c>
      <c r="I177" s="17"/>
      <c r="K177" s="80" t="str">
        <f t="shared" si="2"/>
        <v>ZLLSM</v>
      </c>
      <c r="L177" s="17"/>
      <c r="M177" s="17"/>
      <c r="N177" s="17"/>
      <c r="O177" s="17"/>
      <c r="P177" s="17"/>
    </row>
    <row r="178" spans="2:16" x14ac:dyDescent="0.3">
      <c r="B178" s="12">
        <v>176</v>
      </c>
      <c r="C178" s="49" t="s">
        <v>481</v>
      </c>
      <c r="D178" s="49" t="s">
        <v>1038</v>
      </c>
      <c r="E178" s="17">
        <v>20</v>
      </c>
      <c r="F178" s="17"/>
      <c r="G178" s="17"/>
      <c r="H178" s="17"/>
      <c r="I178" s="17" t="s">
        <v>29</v>
      </c>
      <c r="K178" s="80" t="str">
        <f t="shared" si="2"/>
        <v>ZLLSM</v>
      </c>
      <c r="L178" s="17"/>
      <c r="M178" s="17"/>
      <c r="N178" s="17"/>
      <c r="O178" s="17"/>
      <c r="P178" s="17"/>
    </row>
    <row r="179" spans="2:16" x14ac:dyDescent="0.3">
      <c r="B179" s="12">
        <v>183</v>
      </c>
      <c r="C179" s="17" t="s">
        <v>481</v>
      </c>
      <c r="D179" s="40" t="s">
        <v>1285</v>
      </c>
      <c r="E179" s="17">
        <v>20</v>
      </c>
      <c r="F179" s="17" t="s">
        <v>125</v>
      </c>
      <c r="G179" s="17"/>
      <c r="H179" s="17"/>
      <c r="I179" s="17"/>
      <c r="K179" s="80" t="str">
        <f t="shared" si="2"/>
        <v>ZLLSM</v>
      </c>
      <c r="L179" s="17"/>
      <c r="M179" s="17"/>
      <c r="N179" s="17"/>
      <c r="O179" s="17"/>
      <c r="P179" s="17"/>
    </row>
    <row r="180" spans="2:16" x14ac:dyDescent="0.3">
      <c r="B180" s="12">
        <v>192</v>
      </c>
      <c r="C180" s="49" t="s">
        <v>481</v>
      </c>
      <c r="D180" s="49" t="s">
        <v>1038</v>
      </c>
      <c r="E180" s="17">
        <v>20</v>
      </c>
      <c r="F180" s="17"/>
      <c r="G180" s="17"/>
      <c r="H180" s="17"/>
      <c r="I180" s="17" t="s">
        <v>29</v>
      </c>
      <c r="K180" s="80" t="str">
        <f t="shared" si="2"/>
        <v>ZLLSM</v>
      </c>
      <c r="L180" s="17"/>
      <c r="M180" s="17"/>
      <c r="N180" s="17"/>
      <c r="O180" s="17"/>
      <c r="P180" s="17"/>
    </row>
    <row r="181" spans="2:16" x14ac:dyDescent="0.3">
      <c r="B181" s="12">
        <v>200</v>
      </c>
      <c r="C181" s="17" t="s">
        <v>481</v>
      </c>
      <c r="D181" s="40" t="s">
        <v>1284</v>
      </c>
      <c r="E181" s="17">
        <v>20</v>
      </c>
      <c r="F181" s="17" t="s">
        <v>123</v>
      </c>
      <c r="G181" s="17"/>
      <c r="H181" s="17"/>
      <c r="I181" s="17"/>
      <c r="K181" s="80" t="str">
        <f t="shared" si="2"/>
        <v>ZLLSM</v>
      </c>
      <c r="L181" s="17"/>
      <c r="M181" s="17"/>
      <c r="N181" s="17"/>
      <c r="O181" s="17"/>
      <c r="P181" s="17"/>
    </row>
    <row r="182" spans="2:16" x14ac:dyDescent="0.3">
      <c r="B182" s="12">
        <v>220</v>
      </c>
      <c r="C182" s="49" t="s">
        <v>481</v>
      </c>
      <c r="D182" s="49" t="s">
        <v>1038</v>
      </c>
      <c r="E182" s="17">
        <v>20</v>
      </c>
      <c r="F182" s="17"/>
      <c r="G182" s="17"/>
      <c r="H182" s="17"/>
      <c r="I182" s="17" t="s">
        <v>29</v>
      </c>
      <c r="J182" s="85"/>
      <c r="K182" s="81" t="str">
        <f t="shared" si="2"/>
        <v>ZLLSM</v>
      </c>
      <c r="L182" s="17"/>
      <c r="M182" s="17"/>
      <c r="N182" s="17"/>
      <c r="O182" s="17"/>
      <c r="P182" s="17"/>
    </row>
    <row r="183" spans="2:16" x14ac:dyDescent="0.3">
      <c r="B183" s="12">
        <v>226</v>
      </c>
      <c r="C183" s="17" t="s">
        <v>481</v>
      </c>
      <c r="D183" s="40" t="s">
        <v>1286</v>
      </c>
      <c r="E183" s="17">
        <v>20</v>
      </c>
      <c r="F183" s="17"/>
      <c r="G183" s="17"/>
      <c r="H183" s="17"/>
      <c r="I183" s="17" t="s">
        <v>29</v>
      </c>
      <c r="K183" s="80" t="str">
        <f t="shared" si="2"/>
        <v>ZLLSM</v>
      </c>
      <c r="L183" s="17"/>
      <c r="M183" s="17"/>
      <c r="N183" s="17"/>
      <c r="O183" s="17"/>
      <c r="P183" s="17"/>
    </row>
    <row r="184" spans="2:16" x14ac:dyDescent="0.3">
      <c r="B184" s="12">
        <v>230</v>
      </c>
      <c r="C184" s="49" t="s">
        <v>481</v>
      </c>
      <c r="D184" s="49" t="s">
        <v>1038</v>
      </c>
      <c r="E184" s="17">
        <v>20</v>
      </c>
      <c r="F184" s="17"/>
      <c r="G184" s="17"/>
      <c r="H184" s="17"/>
      <c r="I184" s="17" t="s">
        <v>29</v>
      </c>
      <c r="K184" s="80" t="str">
        <f t="shared" si="2"/>
        <v>ZLLSM</v>
      </c>
      <c r="L184" s="17"/>
      <c r="M184" s="17"/>
      <c r="N184" s="17"/>
      <c r="O184" s="17"/>
      <c r="P184" s="17"/>
    </row>
    <row r="185" spans="2:16" x14ac:dyDescent="0.3">
      <c r="B185" s="12">
        <v>243</v>
      </c>
      <c r="C185" s="49" t="s">
        <v>481</v>
      </c>
      <c r="D185" s="49" t="s">
        <v>1038</v>
      </c>
      <c r="E185" s="17">
        <v>20</v>
      </c>
      <c r="F185" s="17"/>
      <c r="G185" s="17"/>
      <c r="H185" s="17"/>
      <c r="I185" s="17" t="s">
        <v>29</v>
      </c>
      <c r="J185" s="85"/>
      <c r="K185" s="81" t="str">
        <f t="shared" si="2"/>
        <v>ZLLSM</v>
      </c>
      <c r="L185" s="17"/>
      <c r="M185" s="17"/>
      <c r="N185" s="17"/>
      <c r="O185" s="17"/>
      <c r="P185" s="17"/>
    </row>
    <row r="186" spans="2:16" x14ac:dyDescent="0.3">
      <c r="B186" s="12">
        <v>247</v>
      </c>
      <c r="C186" s="49" t="s">
        <v>481</v>
      </c>
      <c r="D186" s="49" t="s">
        <v>1038</v>
      </c>
      <c r="E186" s="17">
        <v>20</v>
      </c>
      <c r="F186" s="17"/>
      <c r="G186" s="17"/>
      <c r="H186" s="17"/>
      <c r="I186" s="17" t="s">
        <v>29</v>
      </c>
      <c r="K186" s="80" t="str">
        <f t="shared" si="2"/>
        <v>ZLLSM</v>
      </c>
      <c r="L186" s="17"/>
      <c r="M186" s="17"/>
      <c r="N186" s="17"/>
      <c r="O186" s="17"/>
      <c r="P186" s="17"/>
    </row>
    <row r="187" spans="2:16" x14ac:dyDescent="0.3">
      <c r="B187" s="12">
        <v>251</v>
      </c>
      <c r="C187" s="49" t="s">
        <v>481</v>
      </c>
      <c r="D187" s="49" t="s">
        <v>1038</v>
      </c>
      <c r="E187" s="17">
        <v>20</v>
      </c>
      <c r="F187" s="17"/>
      <c r="G187" s="17"/>
      <c r="H187" s="17"/>
      <c r="I187" s="17" t="s">
        <v>29</v>
      </c>
      <c r="K187" s="80" t="str">
        <f t="shared" si="2"/>
        <v>ZLLSM</v>
      </c>
      <c r="L187" s="17"/>
      <c r="M187" s="17"/>
      <c r="N187" s="17"/>
      <c r="O187" s="17"/>
      <c r="P187" s="17"/>
    </row>
    <row r="188" spans="2:16" x14ac:dyDescent="0.3">
      <c r="B188" s="12">
        <v>40</v>
      </c>
      <c r="C188" s="28" t="s">
        <v>500</v>
      </c>
      <c r="D188" s="16" t="s">
        <v>1174</v>
      </c>
      <c r="E188" s="27">
        <v>20</v>
      </c>
      <c r="F188" s="27"/>
      <c r="G188" s="27"/>
      <c r="H188" s="27" t="s">
        <v>54</v>
      </c>
      <c r="I188" s="27"/>
      <c r="J188" s="84"/>
      <c r="K188" s="80" t="str">
        <f t="shared" si="2"/>
        <v>ZLLSM</v>
      </c>
      <c r="L188" s="17"/>
      <c r="M188" s="17"/>
      <c r="N188" s="17"/>
      <c r="O188" s="17"/>
      <c r="P188" s="17"/>
    </row>
    <row r="189" spans="2:16" x14ac:dyDescent="0.3">
      <c r="B189" s="12">
        <v>56</v>
      </c>
      <c r="C189" s="28" t="s">
        <v>500</v>
      </c>
      <c r="D189" s="16" t="s">
        <v>1175</v>
      </c>
      <c r="E189" s="27">
        <v>20</v>
      </c>
      <c r="F189" s="27"/>
      <c r="G189" s="27"/>
      <c r="H189" s="27" t="s">
        <v>54</v>
      </c>
      <c r="I189" s="27"/>
      <c r="J189" s="84"/>
      <c r="K189" s="80" t="str">
        <f t="shared" si="2"/>
        <v>ZLLSM</v>
      </c>
      <c r="L189" s="17"/>
      <c r="M189" s="17"/>
      <c r="N189" s="17"/>
      <c r="O189" s="17"/>
      <c r="P189" s="17"/>
    </row>
    <row r="190" spans="2:16" x14ac:dyDescent="0.3">
      <c r="B190" s="12">
        <v>72</v>
      </c>
      <c r="C190" s="28" t="s">
        <v>500</v>
      </c>
      <c r="D190" s="16" t="s">
        <v>1176</v>
      </c>
      <c r="E190" s="27">
        <v>20</v>
      </c>
      <c r="F190" s="27" t="s">
        <v>135</v>
      </c>
      <c r="G190" s="27"/>
      <c r="H190" s="27"/>
      <c r="I190" s="27"/>
      <c r="J190" s="84"/>
      <c r="K190" s="80" t="str">
        <f t="shared" si="2"/>
        <v>ZLLSM</v>
      </c>
      <c r="L190" s="17"/>
      <c r="M190" s="17"/>
      <c r="N190" s="17"/>
      <c r="O190" s="17"/>
      <c r="P190" s="17"/>
    </row>
    <row r="191" spans="2:16" x14ac:dyDescent="0.3">
      <c r="B191" s="12">
        <v>92</v>
      </c>
      <c r="C191" s="28" t="s">
        <v>500</v>
      </c>
      <c r="D191" s="16" t="s">
        <v>1177</v>
      </c>
      <c r="E191" s="27">
        <v>20</v>
      </c>
      <c r="F191" s="27"/>
      <c r="G191" s="27"/>
      <c r="H191" s="27" t="s">
        <v>54</v>
      </c>
      <c r="I191" s="27"/>
      <c r="J191" s="84"/>
      <c r="K191" s="80" t="str">
        <f t="shared" si="2"/>
        <v>ZLLSM</v>
      </c>
      <c r="L191" s="17"/>
      <c r="M191" s="17"/>
      <c r="N191" s="17"/>
      <c r="O191" s="17"/>
      <c r="P191" s="17"/>
    </row>
    <row r="192" spans="2:16" x14ac:dyDescent="0.3">
      <c r="B192" s="12">
        <v>115</v>
      </c>
      <c r="C192" s="28" t="s">
        <v>500</v>
      </c>
      <c r="D192" s="16" t="s">
        <v>1178</v>
      </c>
      <c r="E192" s="27">
        <v>20</v>
      </c>
      <c r="F192" s="27" t="s">
        <v>141</v>
      </c>
      <c r="G192" s="27"/>
      <c r="H192" s="27"/>
      <c r="I192" s="27"/>
      <c r="J192" s="84"/>
      <c r="K192" s="80" t="str">
        <f t="shared" si="2"/>
        <v>ZLLSM</v>
      </c>
      <c r="L192" s="17"/>
      <c r="M192" s="17"/>
      <c r="N192" s="17"/>
      <c r="O192" s="17"/>
      <c r="P192" s="17"/>
    </row>
    <row r="193" spans="2:16" x14ac:dyDescent="0.3">
      <c r="B193" s="12">
        <v>120</v>
      </c>
      <c r="C193" s="28" t="s">
        <v>500</v>
      </c>
      <c r="D193" s="16" t="s">
        <v>1179</v>
      </c>
      <c r="E193" s="27">
        <v>30</v>
      </c>
      <c r="F193" s="27" t="s">
        <v>117</v>
      </c>
      <c r="G193" s="27"/>
      <c r="H193" s="27"/>
      <c r="I193" s="27"/>
      <c r="J193" s="84"/>
      <c r="K193" s="80" t="str">
        <f t="shared" si="2"/>
        <v>ZLLSM</v>
      </c>
      <c r="L193" s="17"/>
      <c r="M193" s="17"/>
      <c r="N193" s="17"/>
      <c r="O193" s="17"/>
      <c r="P193" s="17"/>
    </row>
    <row r="194" spans="2:16" x14ac:dyDescent="0.3">
      <c r="B194" s="12">
        <v>126</v>
      </c>
      <c r="C194" s="28" t="s">
        <v>500</v>
      </c>
      <c r="D194" s="16" t="s">
        <v>1180</v>
      </c>
      <c r="E194" s="27">
        <v>20</v>
      </c>
      <c r="F194" s="27"/>
      <c r="G194" s="27"/>
      <c r="H194" s="27" t="s">
        <v>54</v>
      </c>
      <c r="I194" s="27"/>
      <c r="J194" s="84"/>
      <c r="K194" s="80" t="str">
        <f t="shared" si="2"/>
        <v>ZLLSM</v>
      </c>
      <c r="L194" s="17"/>
      <c r="M194" s="17"/>
      <c r="N194" s="17"/>
      <c r="O194" s="17"/>
      <c r="P194" s="17"/>
    </row>
    <row r="195" spans="2:16" x14ac:dyDescent="0.3">
      <c r="B195" s="12">
        <v>144</v>
      </c>
      <c r="C195" s="28" t="s">
        <v>500</v>
      </c>
      <c r="D195" s="16" t="s">
        <v>1181</v>
      </c>
      <c r="E195" s="27">
        <v>20</v>
      </c>
      <c r="F195" s="27"/>
      <c r="G195" s="27"/>
      <c r="H195" s="27" t="s">
        <v>54</v>
      </c>
      <c r="I195" s="27"/>
      <c r="J195" s="84"/>
      <c r="K195" s="80" t="str">
        <f t="shared" si="2"/>
        <v>ZLLSM</v>
      </c>
      <c r="L195" s="17"/>
      <c r="M195" s="17"/>
      <c r="N195" s="17"/>
      <c r="O195" s="17"/>
      <c r="P195" s="17"/>
    </row>
    <row r="196" spans="2:16" x14ac:dyDescent="0.3">
      <c r="B196" s="12">
        <v>146</v>
      </c>
      <c r="C196" s="28" t="s">
        <v>500</v>
      </c>
      <c r="D196" s="16" t="s">
        <v>1182</v>
      </c>
      <c r="E196" s="27">
        <v>20</v>
      </c>
      <c r="F196" s="27"/>
      <c r="G196" s="27"/>
      <c r="H196" s="27"/>
      <c r="I196" s="17" t="s">
        <v>1188</v>
      </c>
      <c r="K196" s="80" t="str">
        <f t="shared" si="2"/>
        <v>ZLLSM</v>
      </c>
      <c r="L196" s="17"/>
      <c r="M196" s="17"/>
      <c r="N196" s="17"/>
      <c r="O196" s="17"/>
      <c r="P196" s="17"/>
    </row>
    <row r="197" spans="2:16" x14ac:dyDescent="0.3">
      <c r="B197" s="12">
        <v>153</v>
      </c>
      <c r="C197" s="28" t="s">
        <v>500</v>
      </c>
      <c r="D197" s="16" t="s">
        <v>1183</v>
      </c>
      <c r="E197" s="27">
        <v>20</v>
      </c>
      <c r="F197" s="27" t="s">
        <v>141</v>
      </c>
      <c r="G197" s="27"/>
      <c r="H197" s="27"/>
      <c r="I197" s="27"/>
      <c r="J197" s="84"/>
      <c r="K197" s="80" t="str">
        <f t="shared" si="2"/>
        <v>ZLLSM</v>
      </c>
      <c r="L197" s="17"/>
      <c r="M197" s="17"/>
      <c r="N197" s="17"/>
      <c r="O197" s="17"/>
      <c r="P197" s="17"/>
    </row>
    <row r="198" spans="2:16" x14ac:dyDescent="0.3">
      <c r="B198" s="12">
        <v>175</v>
      </c>
      <c r="C198" s="28" t="s">
        <v>500</v>
      </c>
      <c r="D198" s="16" t="s">
        <v>1184</v>
      </c>
      <c r="E198" s="27">
        <v>20</v>
      </c>
      <c r="F198" s="27" t="s">
        <v>141</v>
      </c>
      <c r="G198" s="27"/>
      <c r="H198" s="27"/>
      <c r="I198" s="27"/>
      <c r="J198" s="84"/>
      <c r="K198" s="80" t="str">
        <f t="shared" ref="K198:K261" si="3">IF(IFERROR(FIND("ZPC",H198)&gt;=1,0),"ZPC","ZLLSM")</f>
        <v>ZLLSM</v>
      </c>
      <c r="L198" s="17"/>
      <c r="M198" s="17"/>
      <c r="N198" s="17"/>
      <c r="O198" s="17"/>
      <c r="P198" s="17"/>
    </row>
    <row r="199" spans="2:16" x14ac:dyDescent="0.3">
      <c r="B199" s="12">
        <v>185</v>
      </c>
      <c r="C199" s="28" t="s">
        <v>500</v>
      </c>
      <c r="D199" s="16" t="s">
        <v>1185</v>
      </c>
      <c r="E199" s="27">
        <v>20</v>
      </c>
      <c r="F199" s="27"/>
      <c r="G199" s="27"/>
      <c r="H199" s="27"/>
      <c r="I199" s="17" t="s">
        <v>1188</v>
      </c>
      <c r="J199" s="85"/>
      <c r="K199" s="81" t="str">
        <f t="shared" si="3"/>
        <v>ZLLSM</v>
      </c>
      <c r="L199" s="17"/>
      <c r="M199" s="17"/>
      <c r="N199" s="17"/>
      <c r="O199" s="17"/>
      <c r="P199" s="17"/>
    </row>
    <row r="200" spans="2:16" x14ac:dyDescent="0.3">
      <c r="B200" s="12">
        <v>191</v>
      </c>
      <c r="C200" s="28" t="s">
        <v>500</v>
      </c>
      <c r="D200" s="16" t="s">
        <v>1186</v>
      </c>
      <c r="E200" s="27">
        <v>20</v>
      </c>
      <c r="F200" s="27" t="s">
        <v>141</v>
      </c>
      <c r="G200" s="27"/>
      <c r="H200" s="27"/>
      <c r="I200" s="27"/>
      <c r="J200" s="84"/>
      <c r="K200" s="80" t="str">
        <f t="shared" si="3"/>
        <v>ZLLSM</v>
      </c>
      <c r="L200" s="17"/>
      <c r="M200" s="17"/>
      <c r="N200" s="17"/>
      <c r="O200" s="17"/>
      <c r="P200" s="17"/>
    </row>
    <row r="201" spans="2:16" x14ac:dyDescent="0.3">
      <c r="B201" s="12">
        <v>206</v>
      </c>
      <c r="C201" s="28" t="s">
        <v>500</v>
      </c>
      <c r="D201" s="16" t="s">
        <v>1187</v>
      </c>
      <c r="E201" s="27">
        <v>20</v>
      </c>
      <c r="F201" s="27" t="s">
        <v>141</v>
      </c>
      <c r="G201" s="27"/>
      <c r="H201" s="27"/>
      <c r="I201" s="27"/>
      <c r="J201" s="84"/>
      <c r="K201" s="80" t="str">
        <f t="shared" si="3"/>
        <v>ZLLSM</v>
      </c>
      <c r="L201" s="17"/>
      <c r="M201" s="17"/>
      <c r="N201" s="17"/>
      <c r="O201" s="17"/>
      <c r="P201" s="17"/>
    </row>
    <row r="202" spans="2:16" x14ac:dyDescent="0.3">
      <c r="B202" s="12">
        <v>110</v>
      </c>
      <c r="C202" s="28" t="s">
        <v>525</v>
      </c>
      <c r="D202" s="16" t="s">
        <v>1127</v>
      </c>
      <c r="E202" s="27">
        <v>48</v>
      </c>
      <c r="F202" s="27"/>
      <c r="G202" s="27" t="s">
        <v>107</v>
      </c>
      <c r="H202" s="27"/>
      <c r="I202" s="27"/>
      <c r="J202" s="84"/>
      <c r="K202" s="80" t="str">
        <f t="shared" si="3"/>
        <v>ZLLSM</v>
      </c>
      <c r="L202" s="17"/>
      <c r="M202" s="17"/>
      <c r="N202" s="17"/>
      <c r="O202" s="17"/>
      <c r="P202" s="17"/>
    </row>
    <row r="203" spans="2:16" x14ac:dyDescent="0.3">
      <c r="B203" s="12">
        <v>168</v>
      </c>
      <c r="C203" s="28" t="s">
        <v>525</v>
      </c>
      <c r="D203" s="16" t="s">
        <v>1128</v>
      </c>
      <c r="E203" s="27">
        <v>40</v>
      </c>
      <c r="F203" s="27"/>
      <c r="G203" s="27" t="s">
        <v>106</v>
      </c>
      <c r="H203" s="27"/>
      <c r="I203" s="27"/>
      <c r="J203" s="84"/>
      <c r="K203" s="80" t="str">
        <f t="shared" si="3"/>
        <v>ZLLSM</v>
      </c>
      <c r="L203" s="17"/>
      <c r="M203" s="17"/>
      <c r="N203" s="17"/>
      <c r="O203" s="17"/>
      <c r="P203" s="17"/>
    </row>
    <row r="204" spans="2:16" x14ac:dyDescent="0.3">
      <c r="B204" s="12">
        <v>20</v>
      </c>
      <c r="C204" s="17" t="s">
        <v>502</v>
      </c>
      <c r="D204" s="16" t="s">
        <v>1269</v>
      </c>
      <c r="E204" s="27">
        <v>20</v>
      </c>
      <c r="F204" s="27" t="s">
        <v>130</v>
      </c>
      <c r="G204" s="17"/>
      <c r="H204" s="17"/>
      <c r="I204" s="17"/>
      <c r="K204" s="80" t="str">
        <f t="shared" si="3"/>
        <v>ZLLSM</v>
      </c>
      <c r="L204" s="17"/>
      <c r="M204" s="17"/>
      <c r="N204" s="17"/>
      <c r="O204" s="17"/>
      <c r="P204" s="17"/>
    </row>
    <row r="205" spans="2:16" x14ac:dyDescent="0.3">
      <c r="B205" s="12">
        <v>34</v>
      </c>
      <c r="C205" s="17" t="s">
        <v>502</v>
      </c>
      <c r="D205" s="16" t="s">
        <v>1270</v>
      </c>
      <c r="E205" s="27">
        <v>40</v>
      </c>
      <c r="F205" s="27" t="s">
        <v>130</v>
      </c>
      <c r="G205" s="17"/>
      <c r="H205" s="17"/>
      <c r="I205" s="17"/>
      <c r="K205" s="80" t="str">
        <f t="shared" si="3"/>
        <v>ZLLSM</v>
      </c>
      <c r="L205" s="17"/>
      <c r="M205" s="17"/>
      <c r="N205" s="17"/>
      <c r="O205" s="17"/>
      <c r="P205" s="17"/>
    </row>
    <row r="206" spans="2:16" x14ac:dyDescent="0.3">
      <c r="B206" s="12">
        <v>68</v>
      </c>
      <c r="C206" s="17" t="s">
        <v>502</v>
      </c>
      <c r="D206" s="16" t="s">
        <v>1271</v>
      </c>
      <c r="E206" s="27">
        <v>20</v>
      </c>
      <c r="F206" s="27" t="s">
        <v>130</v>
      </c>
      <c r="G206" s="17"/>
      <c r="H206" s="17"/>
      <c r="I206" s="17"/>
      <c r="K206" s="80" t="str">
        <f t="shared" si="3"/>
        <v>ZLLSM</v>
      </c>
      <c r="L206" s="17"/>
      <c r="M206" s="17"/>
      <c r="N206" s="17"/>
      <c r="O206" s="17"/>
      <c r="P206" s="17"/>
    </row>
    <row r="207" spans="2:16" x14ac:dyDescent="0.3">
      <c r="B207" s="12">
        <v>78</v>
      </c>
      <c r="C207" s="17" t="s">
        <v>502</v>
      </c>
      <c r="D207" s="16" t="s">
        <v>1272</v>
      </c>
      <c r="E207" s="27">
        <v>40</v>
      </c>
      <c r="F207" s="27" t="s">
        <v>130</v>
      </c>
      <c r="G207" s="17"/>
      <c r="H207" s="17"/>
      <c r="I207" s="17"/>
      <c r="K207" s="80" t="str">
        <f t="shared" si="3"/>
        <v>ZLLSM</v>
      </c>
      <c r="L207" s="17"/>
      <c r="M207" s="17"/>
      <c r="N207" s="17"/>
      <c r="O207" s="17"/>
      <c r="P207" s="17"/>
    </row>
    <row r="208" spans="2:16" x14ac:dyDescent="0.3">
      <c r="B208" s="12">
        <v>96</v>
      </c>
      <c r="C208" s="17" t="s">
        <v>502</v>
      </c>
      <c r="D208" s="16" t="s">
        <v>1273</v>
      </c>
      <c r="E208" s="27">
        <v>20</v>
      </c>
      <c r="F208" s="27" t="s">
        <v>130</v>
      </c>
      <c r="G208" s="17"/>
      <c r="H208" s="17"/>
      <c r="I208" s="17"/>
      <c r="K208" s="80" t="str">
        <f t="shared" si="3"/>
        <v>ZLLSM</v>
      </c>
      <c r="L208" s="17"/>
      <c r="M208" s="17"/>
      <c r="N208" s="17"/>
      <c r="O208" s="17"/>
      <c r="P208" s="17"/>
    </row>
    <row r="209" spans="2:16" x14ac:dyDescent="0.3">
      <c r="B209" s="12">
        <v>123</v>
      </c>
      <c r="C209" s="17" t="s">
        <v>502</v>
      </c>
      <c r="D209" s="16" t="s">
        <v>1274</v>
      </c>
      <c r="E209" s="27">
        <v>40</v>
      </c>
      <c r="F209" s="27" t="s">
        <v>130</v>
      </c>
      <c r="G209" s="17"/>
      <c r="H209" s="17"/>
      <c r="I209" s="17"/>
      <c r="K209" s="80" t="str">
        <f t="shared" si="3"/>
        <v>ZLLSM</v>
      </c>
      <c r="L209" s="17"/>
      <c r="M209" s="17"/>
      <c r="N209" s="17"/>
      <c r="O209" s="17"/>
      <c r="P209" s="17"/>
    </row>
    <row r="210" spans="2:16" x14ac:dyDescent="0.3">
      <c r="B210" s="12">
        <v>139</v>
      </c>
      <c r="C210" s="17" t="s">
        <v>502</v>
      </c>
      <c r="D210" s="16" t="s">
        <v>1275</v>
      </c>
      <c r="E210" s="27">
        <v>20</v>
      </c>
      <c r="F210" s="27" t="s">
        <v>130</v>
      </c>
      <c r="G210" s="17"/>
      <c r="H210" s="17"/>
      <c r="I210" s="17"/>
      <c r="K210" s="80" t="str">
        <f t="shared" si="3"/>
        <v>ZLLSM</v>
      </c>
      <c r="L210" s="17"/>
      <c r="M210" s="17"/>
      <c r="N210" s="17"/>
      <c r="O210" s="17"/>
      <c r="P210" s="17"/>
    </row>
    <row r="211" spans="2:16" x14ac:dyDescent="0.3">
      <c r="B211" s="12">
        <v>184</v>
      </c>
      <c r="C211" s="17" t="s">
        <v>502</v>
      </c>
      <c r="D211" s="16" t="s">
        <v>1276</v>
      </c>
      <c r="E211" s="27">
        <v>40</v>
      </c>
      <c r="F211" s="27" t="s">
        <v>130</v>
      </c>
      <c r="G211" s="17"/>
      <c r="H211" s="17"/>
      <c r="I211" s="17"/>
      <c r="J211" s="85"/>
      <c r="K211" s="81" t="str">
        <f t="shared" si="3"/>
        <v>ZLLSM</v>
      </c>
      <c r="L211" s="17"/>
      <c r="M211" s="17"/>
      <c r="N211" s="17"/>
      <c r="O211" s="17"/>
      <c r="P211" s="17"/>
    </row>
    <row r="212" spans="2:16" x14ac:dyDescent="0.3">
      <c r="B212" s="12">
        <v>333</v>
      </c>
      <c r="C212" s="17" t="s">
        <v>502</v>
      </c>
      <c r="D212" s="17" t="s">
        <v>1312</v>
      </c>
      <c r="E212" s="17">
        <v>20</v>
      </c>
      <c r="F212" s="17" t="s">
        <v>125</v>
      </c>
      <c r="G212" s="17"/>
      <c r="H212" s="17"/>
      <c r="I212" s="17"/>
      <c r="K212" s="80" t="str">
        <f t="shared" si="3"/>
        <v>ZLLSM</v>
      </c>
      <c r="L212" s="17"/>
      <c r="M212" s="17"/>
      <c r="N212" s="17"/>
      <c r="O212" s="17"/>
      <c r="P212" s="17"/>
    </row>
    <row r="213" spans="2:16" x14ac:dyDescent="0.3">
      <c r="B213" s="12">
        <v>219</v>
      </c>
      <c r="C213" s="17" t="s">
        <v>502</v>
      </c>
      <c r="D213" s="16" t="s">
        <v>1277</v>
      </c>
      <c r="E213" s="27">
        <v>20</v>
      </c>
      <c r="F213" s="27" t="s">
        <v>130</v>
      </c>
      <c r="G213" s="17"/>
      <c r="H213" s="17"/>
      <c r="I213" s="17"/>
      <c r="K213" s="80" t="str">
        <f t="shared" si="3"/>
        <v>ZLLSM</v>
      </c>
      <c r="L213" s="17"/>
      <c r="M213" s="17"/>
      <c r="N213" s="17"/>
      <c r="O213" s="17"/>
      <c r="P213" s="17"/>
    </row>
    <row r="214" spans="2:16" x14ac:dyDescent="0.3">
      <c r="B214" s="12">
        <v>224</v>
      </c>
      <c r="C214" s="17" t="s">
        <v>502</v>
      </c>
      <c r="D214" s="16" t="s">
        <v>1274</v>
      </c>
      <c r="E214" s="27">
        <v>40</v>
      </c>
      <c r="F214" s="27" t="s">
        <v>130</v>
      </c>
      <c r="G214" s="17"/>
      <c r="H214" s="17"/>
      <c r="I214" s="17"/>
      <c r="K214" s="80" t="str">
        <f t="shared" si="3"/>
        <v>ZLLSM</v>
      </c>
      <c r="L214" s="17"/>
      <c r="M214" s="17"/>
      <c r="N214" s="17"/>
      <c r="O214" s="17"/>
      <c r="P214" s="17"/>
    </row>
    <row r="215" spans="2:16" x14ac:dyDescent="0.3">
      <c r="B215" s="12">
        <v>237</v>
      </c>
      <c r="C215" s="17" t="s">
        <v>502</v>
      </c>
      <c r="D215" s="16" t="s">
        <v>1278</v>
      </c>
      <c r="E215" s="27">
        <v>20</v>
      </c>
      <c r="F215" s="27" t="s">
        <v>130</v>
      </c>
      <c r="G215" s="17"/>
      <c r="H215" s="17"/>
      <c r="I215" s="17"/>
      <c r="K215" s="80" t="str">
        <f t="shared" si="3"/>
        <v>ZLLSM</v>
      </c>
      <c r="L215" s="17"/>
      <c r="M215" s="17"/>
      <c r="N215" s="17"/>
      <c r="O215" s="17"/>
      <c r="P215" s="17"/>
    </row>
    <row r="216" spans="2:16" x14ac:dyDescent="0.3">
      <c r="B216" s="12">
        <v>250</v>
      </c>
      <c r="C216" s="17" t="s">
        <v>502</v>
      </c>
      <c r="D216" s="16" t="s">
        <v>1279</v>
      </c>
      <c r="E216" s="27">
        <v>20</v>
      </c>
      <c r="F216" s="27" t="s">
        <v>130</v>
      </c>
      <c r="G216" s="17"/>
      <c r="H216" s="17"/>
      <c r="I216" s="17"/>
      <c r="K216" s="80" t="str">
        <f t="shared" si="3"/>
        <v>ZLLSM</v>
      </c>
      <c r="L216" s="17"/>
      <c r="M216" s="17"/>
      <c r="N216" s="17"/>
      <c r="O216" s="17"/>
      <c r="P216" s="17"/>
    </row>
    <row r="217" spans="2:16" x14ac:dyDescent="0.3">
      <c r="B217" s="12">
        <v>15</v>
      </c>
      <c r="C217" s="17" t="s">
        <v>432</v>
      </c>
      <c r="D217" s="49" t="s">
        <v>1064</v>
      </c>
      <c r="E217" s="17">
        <v>20</v>
      </c>
      <c r="F217" s="17" t="s">
        <v>123</v>
      </c>
      <c r="G217" s="17"/>
      <c r="H217" s="17"/>
      <c r="I217" s="17"/>
      <c r="K217" s="80" t="str">
        <f t="shared" si="3"/>
        <v>ZLLSM</v>
      </c>
      <c r="L217" s="17"/>
      <c r="M217" s="17"/>
      <c r="N217" s="17"/>
      <c r="O217" s="17"/>
      <c r="P217" s="17"/>
    </row>
    <row r="218" spans="2:16" x14ac:dyDescent="0.3">
      <c r="B218" s="12">
        <v>29</v>
      </c>
      <c r="C218" s="17" t="s">
        <v>432</v>
      </c>
      <c r="D218" s="49" t="s">
        <v>1064</v>
      </c>
      <c r="E218" s="17">
        <v>20</v>
      </c>
      <c r="F218" s="17" t="s">
        <v>97</v>
      </c>
      <c r="G218" s="17"/>
      <c r="H218" s="17"/>
      <c r="I218" s="17"/>
      <c r="K218" s="80" t="str">
        <f t="shared" si="3"/>
        <v>ZLLSM</v>
      </c>
      <c r="L218" s="17"/>
      <c r="M218" s="17"/>
      <c r="N218" s="17"/>
      <c r="O218" s="17"/>
      <c r="P218" s="17"/>
    </row>
    <row r="219" spans="2:16" x14ac:dyDescent="0.3">
      <c r="B219" s="12">
        <v>41</v>
      </c>
      <c r="C219" s="17" t="s">
        <v>432</v>
      </c>
      <c r="D219" s="49" t="s">
        <v>1064</v>
      </c>
      <c r="E219" s="17">
        <v>20</v>
      </c>
      <c r="F219" s="17" t="s">
        <v>117</v>
      </c>
      <c r="G219" s="17"/>
      <c r="H219" s="17"/>
      <c r="I219" s="17"/>
      <c r="K219" s="80" t="str">
        <f t="shared" si="3"/>
        <v>ZLLSM</v>
      </c>
      <c r="L219" s="17"/>
      <c r="M219" s="17"/>
      <c r="N219" s="17"/>
      <c r="O219" s="17"/>
      <c r="P219" s="17"/>
    </row>
    <row r="220" spans="2:16" x14ac:dyDescent="0.3">
      <c r="B220" s="12">
        <v>58</v>
      </c>
      <c r="C220" s="17" t="s">
        <v>432</v>
      </c>
      <c r="D220" s="49" t="s">
        <v>1064</v>
      </c>
      <c r="E220" s="17">
        <v>20</v>
      </c>
      <c r="F220" s="17"/>
      <c r="G220" s="17"/>
      <c r="H220" s="17"/>
      <c r="I220" s="17" t="s">
        <v>31</v>
      </c>
      <c r="K220" s="80" t="str">
        <f t="shared" si="3"/>
        <v>ZLLSM</v>
      </c>
      <c r="L220" s="17"/>
      <c r="M220" s="17"/>
      <c r="N220" s="17"/>
      <c r="O220" s="17"/>
      <c r="P220" s="17"/>
    </row>
    <row r="221" spans="2:16" x14ac:dyDescent="0.3">
      <c r="B221" s="12">
        <v>83</v>
      </c>
      <c r="C221" s="17" t="s">
        <v>432</v>
      </c>
      <c r="D221" s="49" t="s">
        <v>1064</v>
      </c>
      <c r="E221" s="17">
        <v>20</v>
      </c>
      <c r="F221" s="17"/>
      <c r="G221" s="17"/>
      <c r="H221" s="17"/>
      <c r="I221" s="17" t="s">
        <v>31</v>
      </c>
      <c r="K221" s="80" t="str">
        <f t="shared" si="3"/>
        <v>ZLLSM</v>
      </c>
      <c r="L221" s="17"/>
      <c r="M221" s="17"/>
      <c r="N221" s="17"/>
      <c r="O221" s="17"/>
      <c r="P221" s="17"/>
    </row>
    <row r="222" spans="2:16" x14ac:dyDescent="0.3">
      <c r="B222" s="12">
        <v>158</v>
      </c>
      <c r="C222" s="17" t="s">
        <v>432</v>
      </c>
      <c r="D222" s="49" t="s">
        <v>1064</v>
      </c>
      <c r="E222" s="17">
        <v>50</v>
      </c>
      <c r="F222" s="17"/>
      <c r="G222" s="17"/>
      <c r="H222" s="17"/>
      <c r="I222" s="17" t="s">
        <v>31</v>
      </c>
      <c r="K222" s="80" t="str">
        <f t="shared" si="3"/>
        <v>ZLLSM</v>
      </c>
      <c r="L222" s="17"/>
      <c r="M222" s="17"/>
      <c r="N222" s="17"/>
      <c r="O222" s="17"/>
      <c r="P222" s="17"/>
    </row>
    <row r="223" spans="2:16" x14ac:dyDescent="0.3">
      <c r="B223" s="12">
        <v>166</v>
      </c>
      <c r="C223" s="17" t="s">
        <v>432</v>
      </c>
      <c r="D223" s="49" t="s">
        <v>1064</v>
      </c>
      <c r="E223" s="17">
        <v>20</v>
      </c>
      <c r="F223" s="17"/>
      <c r="G223" s="17"/>
      <c r="H223" s="17"/>
      <c r="I223" s="17" t="s">
        <v>31</v>
      </c>
      <c r="K223" s="80" t="str">
        <f t="shared" si="3"/>
        <v>ZLLSM</v>
      </c>
      <c r="L223" s="17"/>
      <c r="M223" s="17"/>
      <c r="N223" s="17"/>
      <c r="O223" s="17"/>
      <c r="P223" s="17"/>
    </row>
    <row r="224" spans="2:16" x14ac:dyDescent="0.3">
      <c r="B224" s="12">
        <v>182</v>
      </c>
      <c r="C224" s="17" t="s">
        <v>432</v>
      </c>
      <c r="D224" s="49" t="s">
        <v>1064</v>
      </c>
      <c r="E224" s="17">
        <v>20</v>
      </c>
      <c r="F224" s="17" t="s">
        <v>117</v>
      </c>
      <c r="G224" s="17"/>
      <c r="H224" s="17"/>
      <c r="I224" s="17"/>
      <c r="K224" s="80" t="str">
        <f t="shared" si="3"/>
        <v>ZLLSM</v>
      </c>
      <c r="L224" s="17"/>
      <c r="M224" s="17"/>
      <c r="N224" s="17"/>
      <c r="O224" s="17"/>
      <c r="P224" s="17"/>
    </row>
    <row r="225" spans="2:16" x14ac:dyDescent="0.3">
      <c r="B225" s="12">
        <v>186</v>
      </c>
      <c r="C225" s="17" t="s">
        <v>432</v>
      </c>
      <c r="D225" s="49" t="s">
        <v>1064</v>
      </c>
      <c r="E225" s="17">
        <v>40</v>
      </c>
      <c r="F225" s="17"/>
      <c r="G225" s="17"/>
      <c r="H225" s="17"/>
      <c r="I225" s="17" t="s">
        <v>31</v>
      </c>
      <c r="K225" s="80" t="str">
        <f t="shared" si="3"/>
        <v>ZLLSM</v>
      </c>
      <c r="L225" s="17"/>
      <c r="M225" s="17"/>
      <c r="N225" s="17"/>
      <c r="O225" s="17"/>
      <c r="P225" s="17"/>
    </row>
    <row r="226" spans="2:16" x14ac:dyDescent="0.3">
      <c r="B226" s="12">
        <v>195</v>
      </c>
      <c r="C226" s="17" t="s">
        <v>432</v>
      </c>
      <c r="D226" s="49" t="s">
        <v>1064</v>
      </c>
      <c r="E226" s="17">
        <v>20</v>
      </c>
      <c r="F226" s="17" t="s">
        <v>123</v>
      </c>
      <c r="G226" s="17"/>
      <c r="H226" s="17"/>
      <c r="I226" s="17"/>
      <c r="J226" s="85"/>
      <c r="K226" s="81" t="str">
        <f t="shared" si="3"/>
        <v>ZLLSM</v>
      </c>
      <c r="L226" s="17"/>
      <c r="M226" s="17"/>
      <c r="N226" s="17"/>
      <c r="O226" s="17"/>
      <c r="P226" s="17"/>
    </row>
    <row r="227" spans="2:16" x14ac:dyDescent="0.3">
      <c r="B227" s="12">
        <v>211</v>
      </c>
      <c r="C227" s="17" t="s">
        <v>432</v>
      </c>
      <c r="D227" s="49" t="s">
        <v>1064</v>
      </c>
      <c r="E227" s="17">
        <v>20</v>
      </c>
      <c r="F227" s="17"/>
      <c r="G227" s="17"/>
      <c r="H227" s="17"/>
      <c r="I227" s="17" t="s">
        <v>31</v>
      </c>
      <c r="K227" s="80" t="str">
        <f t="shared" si="3"/>
        <v>ZLLSM</v>
      </c>
      <c r="L227" s="17"/>
      <c r="M227" s="17"/>
      <c r="N227" s="17"/>
      <c r="O227" s="17"/>
      <c r="P227" s="17"/>
    </row>
    <row r="228" spans="2:16" x14ac:dyDescent="0.3">
      <c r="B228" s="12">
        <v>221</v>
      </c>
      <c r="C228" s="17" t="s">
        <v>432</v>
      </c>
      <c r="D228" s="49" t="s">
        <v>1064</v>
      </c>
      <c r="E228" s="17">
        <v>20</v>
      </c>
      <c r="F228" s="17" t="s">
        <v>130</v>
      </c>
      <c r="G228" s="17"/>
      <c r="H228" s="17"/>
      <c r="I228" s="17"/>
      <c r="K228" s="80" t="str">
        <f t="shared" si="3"/>
        <v>ZLLSM</v>
      </c>
      <c r="L228" s="17"/>
      <c r="M228" s="17"/>
      <c r="N228" s="17"/>
      <c r="O228" s="17"/>
      <c r="P228" s="17"/>
    </row>
    <row r="229" spans="2:16" x14ac:dyDescent="0.3">
      <c r="B229" s="12">
        <v>234</v>
      </c>
      <c r="C229" s="17" t="s">
        <v>432</v>
      </c>
      <c r="D229" s="49" t="s">
        <v>1064</v>
      </c>
      <c r="E229" s="17">
        <v>20</v>
      </c>
      <c r="F229" s="17"/>
      <c r="G229" s="17"/>
      <c r="H229" s="17"/>
      <c r="I229" s="17" t="s">
        <v>31</v>
      </c>
      <c r="K229" s="80" t="str">
        <f t="shared" si="3"/>
        <v>ZLLSM</v>
      </c>
      <c r="L229" s="17"/>
      <c r="M229" s="17"/>
      <c r="N229" s="17"/>
      <c r="O229" s="17"/>
      <c r="P229" s="17"/>
    </row>
    <row r="230" spans="2:16" x14ac:dyDescent="0.3">
      <c r="B230" s="12">
        <v>263</v>
      </c>
      <c r="C230" s="17" t="s">
        <v>508</v>
      </c>
      <c r="D230" s="16" t="s">
        <v>1290</v>
      </c>
      <c r="E230" s="27">
        <v>16</v>
      </c>
      <c r="F230" s="27" t="s">
        <v>98</v>
      </c>
      <c r="G230" s="17"/>
      <c r="H230" s="17"/>
      <c r="I230" s="17"/>
      <c r="K230" s="80" t="str">
        <f t="shared" si="3"/>
        <v>ZLLSM</v>
      </c>
      <c r="L230" s="17"/>
      <c r="M230" s="17"/>
      <c r="N230" s="17"/>
      <c r="O230" s="17"/>
      <c r="P230" s="17"/>
    </row>
    <row r="231" spans="2:16" x14ac:dyDescent="0.3">
      <c r="B231" s="12">
        <v>281</v>
      </c>
      <c r="C231" s="17" t="s">
        <v>508</v>
      </c>
      <c r="D231" s="16" t="s">
        <v>12</v>
      </c>
      <c r="E231" s="27">
        <v>15</v>
      </c>
      <c r="F231" s="27" t="s">
        <v>98</v>
      </c>
      <c r="G231" s="17"/>
      <c r="H231" s="17"/>
      <c r="I231" s="17"/>
      <c r="K231" s="80" t="str">
        <f t="shared" si="3"/>
        <v>ZLLSM</v>
      </c>
      <c r="L231" s="17"/>
      <c r="M231" s="17"/>
      <c r="N231" s="17"/>
      <c r="O231" s="17"/>
      <c r="P231" s="17"/>
    </row>
    <row r="232" spans="2:16" x14ac:dyDescent="0.3">
      <c r="B232" s="12">
        <v>264</v>
      </c>
      <c r="C232" s="17" t="s">
        <v>508</v>
      </c>
      <c r="D232" s="16" t="s">
        <v>1290</v>
      </c>
      <c r="E232" s="27">
        <v>16</v>
      </c>
      <c r="F232" s="27" t="s">
        <v>98</v>
      </c>
      <c r="G232" s="17"/>
      <c r="H232" s="17"/>
      <c r="I232" s="17"/>
      <c r="K232" s="80" t="str">
        <f t="shared" si="3"/>
        <v>ZLLSM</v>
      </c>
      <c r="L232" s="17"/>
      <c r="M232" s="17"/>
      <c r="N232" s="17"/>
      <c r="O232" s="17"/>
      <c r="P232" s="17"/>
    </row>
    <row r="233" spans="2:16" x14ac:dyDescent="0.3">
      <c r="B233" s="12">
        <v>265</v>
      </c>
      <c r="C233" s="17" t="s">
        <v>508</v>
      </c>
      <c r="D233" s="16" t="s">
        <v>1290</v>
      </c>
      <c r="E233" s="27">
        <v>16</v>
      </c>
      <c r="F233" s="27" t="s">
        <v>98</v>
      </c>
      <c r="G233" s="17"/>
      <c r="H233" s="17"/>
      <c r="I233" s="17"/>
      <c r="K233" s="80" t="str">
        <f t="shared" si="3"/>
        <v>ZLLSM</v>
      </c>
      <c r="L233" s="17"/>
      <c r="M233" s="17"/>
      <c r="N233" s="17"/>
      <c r="O233" s="17"/>
      <c r="P233" s="17"/>
    </row>
    <row r="234" spans="2:16" x14ac:dyDescent="0.3">
      <c r="B234" s="12">
        <v>282</v>
      </c>
      <c r="C234" s="17" t="s">
        <v>508</v>
      </c>
      <c r="D234" s="16" t="s">
        <v>12</v>
      </c>
      <c r="E234" s="27">
        <v>15</v>
      </c>
      <c r="F234" s="27" t="s">
        <v>98</v>
      </c>
      <c r="G234" s="17"/>
      <c r="H234" s="17"/>
      <c r="I234" s="17"/>
      <c r="K234" s="80" t="str">
        <f t="shared" si="3"/>
        <v>ZLLSM</v>
      </c>
      <c r="L234" s="17"/>
      <c r="M234" s="17"/>
      <c r="N234" s="17"/>
      <c r="O234" s="17"/>
      <c r="P234" s="17"/>
    </row>
    <row r="235" spans="2:16" x14ac:dyDescent="0.3">
      <c r="B235" s="12">
        <v>266</v>
      </c>
      <c r="C235" s="17" t="s">
        <v>508</v>
      </c>
      <c r="D235" s="16" t="s">
        <v>1290</v>
      </c>
      <c r="E235" s="27">
        <v>16</v>
      </c>
      <c r="F235" s="27" t="s">
        <v>98</v>
      </c>
      <c r="G235" s="17"/>
      <c r="H235" s="17"/>
      <c r="I235" s="17"/>
      <c r="K235" s="80" t="str">
        <f t="shared" si="3"/>
        <v>ZLLSM</v>
      </c>
      <c r="L235" s="17"/>
      <c r="M235" s="17"/>
      <c r="N235" s="17"/>
      <c r="O235" s="17"/>
      <c r="P235" s="17"/>
    </row>
    <row r="236" spans="2:16" x14ac:dyDescent="0.3">
      <c r="B236" s="12">
        <v>283</v>
      </c>
      <c r="C236" s="17" t="s">
        <v>508</v>
      </c>
      <c r="D236" s="16" t="s">
        <v>12</v>
      </c>
      <c r="E236" s="27">
        <v>15</v>
      </c>
      <c r="F236" s="27" t="s">
        <v>98</v>
      </c>
      <c r="G236" s="17"/>
      <c r="H236" s="17"/>
      <c r="I236" s="17"/>
      <c r="K236" s="80" t="str">
        <f t="shared" si="3"/>
        <v>ZLLSM</v>
      </c>
      <c r="L236" s="17"/>
      <c r="M236" s="17"/>
      <c r="N236" s="17"/>
      <c r="O236" s="17"/>
      <c r="P236" s="17"/>
    </row>
    <row r="237" spans="2:16" x14ac:dyDescent="0.3">
      <c r="B237" s="12">
        <v>267</v>
      </c>
      <c r="C237" s="17" t="s">
        <v>508</v>
      </c>
      <c r="D237" s="16" t="s">
        <v>1290</v>
      </c>
      <c r="E237" s="27">
        <v>16</v>
      </c>
      <c r="F237" s="27" t="s">
        <v>98</v>
      </c>
      <c r="G237" s="17"/>
      <c r="H237" s="17"/>
      <c r="I237" s="17"/>
      <c r="K237" s="80" t="str">
        <f t="shared" si="3"/>
        <v>ZLLSM</v>
      </c>
      <c r="L237" s="17"/>
      <c r="M237" s="17"/>
      <c r="N237" s="17"/>
      <c r="O237" s="17"/>
      <c r="P237" s="17"/>
    </row>
    <row r="238" spans="2:16" x14ac:dyDescent="0.3">
      <c r="B238" s="12">
        <v>284</v>
      </c>
      <c r="C238" s="17" t="s">
        <v>508</v>
      </c>
      <c r="D238" s="16" t="s">
        <v>12</v>
      </c>
      <c r="E238" s="27">
        <v>15</v>
      </c>
      <c r="F238" s="27" t="s">
        <v>98</v>
      </c>
      <c r="G238" s="17"/>
      <c r="H238" s="17"/>
      <c r="I238" s="17"/>
      <c r="K238" s="80" t="str">
        <f t="shared" si="3"/>
        <v>ZLLSM</v>
      </c>
      <c r="L238" s="17"/>
      <c r="M238" s="17"/>
      <c r="N238" s="17"/>
      <c r="O238" s="17"/>
      <c r="P238" s="17"/>
    </row>
    <row r="239" spans="2:16" x14ac:dyDescent="0.3">
      <c r="B239" s="12">
        <v>268</v>
      </c>
      <c r="C239" s="17" t="s">
        <v>508</v>
      </c>
      <c r="D239" s="16" t="s">
        <v>1290</v>
      </c>
      <c r="E239" s="27">
        <v>16</v>
      </c>
      <c r="F239" s="27" t="s">
        <v>98</v>
      </c>
      <c r="G239" s="17"/>
      <c r="H239" s="17"/>
      <c r="I239" s="17"/>
      <c r="J239" s="85"/>
      <c r="K239" s="81" t="str">
        <f t="shared" si="3"/>
        <v>ZLLSM</v>
      </c>
      <c r="L239" s="17"/>
      <c r="M239" s="17"/>
      <c r="N239" s="17"/>
      <c r="O239" s="17"/>
      <c r="P239" s="17"/>
    </row>
    <row r="240" spans="2:16" x14ac:dyDescent="0.3">
      <c r="B240" s="12">
        <v>285</v>
      </c>
      <c r="C240" s="17" t="s">
        <v>508</v>
      </c>
      <c r="D240" s="16" t="s">
        <v>12</v>
      </c>
      <c r="E240" s="27">
        <v>15</v>
      </c>
      <c r="F240" s="27" t="s">
        <v>98</v>
      </c>
      <c r="G240" s="17"/>
      <c r="H240" s="17"/>
      <c r="I240" s="17"/>
      <c r="K240" s="80" t="str">
        <f t="shared" si="3"/>
        <v>ZLLSM</v>
      </c>
      <c r="L240" s="17"/>
      <c r="M240" s="17"/>
      <c r="N240" s="17"/>
      <c r="O240" s="17"/>
      <c r="P240" s="17"/>
    </row>
    <row r="241" spans="2:16" x14ac:dyDescent="0.3">
      <c r="B241" s="12">
        <v>286</v>
      </c>
      <c r="C241" s="17" t="s">
        <v>508</v>
      </c>
      <c r="D241" s="16" t="s">
        <v>12</v>
      </c>
      <c r="E241" s="27">
        <v>15</v>
      </c>
      <c r="F241" s="27" t="s">
        <v>98</v>
      </c>
      <c r="G241" s="17"/>
      <c r="H241" s="17"/>
      <c r="I241" s="17"/>
      <c r="J241" s="85"/>
      <c r="K241" s="81" t="str">
        <f t="shared" si="3"/>
        <v>ZLLSM</v>
      </c>
      <c r="L241" s="17"/>
      <c r="M241" s="17"/>
      <c r="N241" s="17"/>
      <c r="O241" s="17"/>
      <c r="P241" s="17"/>
    </row>
    <row r="242" spans="2:16" x14ac:dyDescent="0.3">
      <c r="B242" s="12">
        <v>269</v>
      </c>
      <c r="C242" s="17" t="s">
        <v>508</v>
      </c>
      <c r="D242" s="16" t="s">
        <v>1290</v>
      </c>
      <c r="E242" s="27">
        <v>16</v>
      </c>
      <c r="F242" s="27" t="s">
        <v>98</v>
      </c>
      <c r="G242" s="17"/>
      <c r="H242" s="17"/>
      <c r="I242" s="17"/>
      <c r="J242" s="90"/>
      <c r="K242" s="82" t="str">
        <f t="shared" si="3"/>
        <v>ZLLSM</v>
      </c>
      <c r="L242" s="17"/>
      <c r="M242" s="17"/>
      <c r="N242" s="17"/>
      <c r="O242" s="17"/>
      <c r="P242" s="17"/>
    </row>
    <row r="243" spans="2:16" x14ac:dyDescent="0.3">
      <c r="B243" s="12">
        <v>287</v>
      </c>
      <c r="C243" s="17" t="s">
        <v>508</v>
      </c>
      <c r="D243" s="16" t="s">
        <v>12</v>
      </c>
      <c r="E243" s="27">
        <v>15</v>
      </c>
      <c r="F243" s="27" t="s">
        <v>98</v>
      </c>
      <c r="G243" s="17"/>
      <c r="H243" s="17"/>
      <c r="I243" s="17"/>
      <c r="K243" s="80" t="str">
        <f t="shared" si="3"/>
        <v>ZLLSM</v>
      </c>
      <c r="L243" s="17"/>
      <c r="M243" s="17"/>
      <c r="N243" s="17"/>
      <c r="O243" s="17"/>
      <c r="P243" s="17"/>
    </row>
    <row r="244" spans="2:16" x14ac:dyDescent="0.3">
      <c r="B244" s="12">
        <v>270</v>
      </c>
      <c r="C244" s="17" t="s">
        <v>508</v>
      </c>
      <c r="D244" s="16" t="s">
        <v>1290</v>
      </c>
      <c r="E244" s="27">
        <v>16</v>
      </c>
      <c r="F244" s="27" t="s">
        <v>98</v>
      </c>
      <c r="G244" s="17"/>
      <c r="H244" s="17"/>
      <c r="I244" s="17"/>
      <c r="K244" s="80" t="str">
        <f t="shared" si="3"/>
        <v>ZLLSM</v>
      </c>
      <c r="L244" s="17"/>
      <c r="M244" s="17"/>
      <c r="N244" s="17"/>
      <c r="O244" s="17"/>
      <c r="P244" s="17"/>
    </row>
    <row r="245" spans="2:16" x14ac:dyDescent="0.3">
      <c r="B245" s="12">
        <v>288</v>
      </c>
      <c r="C245" s="17" t="s">
        <v>508</v>
      </c>
      <c r="D245" s="16" t="s">
        <v>12</v>
      </c>
      <c r="E245" s="27">
        <v>15</v>
      </c>
      <c r="F245" s="27" t="s">
        <v>98</v>
      </c>
      <c r="G245" s="17"/>
      <c r="H245" s="17"/>
      <c r="I245" s="17"/>
      <c r="K245" s="80" t="str">
        <f t="shared" si="3"/>
        <v>ZLLSM</v>
      </c>
      <c r="L245" s="17"/>
      <c r="M245" s="17"/>
      <c r="N245" s="17"/>
      <c r="O245" s="17"/>
      <c r="P245" s="17"/>
    </row>
    <row r="246" spans="2:16" x14ac:dyDescent="0.3">
      <c r="B246" s="12">
        <v>289</v>
      </c>
      <c r="C246" s="17" t="s">
        <v>508</v>
      </c>
      <c r="D246" s="16" t="s">
        <v>12</v>
      </c>
      <c r="E246" s="27">
        <v>15</v>
      </c>
      <c r="F246" s="27" t="s">
        <v>98</v>
      </c>
      <c r="G246" s="17"/>
      <c r="H246" s="17"/>
      <c r="I246" s="17"/>
      <c r="K246" s="80" t="str">
        <f t="shared" si="3"/>
        <v>ZLLSM</v>
      </c>
      <c r="L246" s="17"/>
      <c r="M246" s="17"/>
      <c r="N246" s="17"/>
      <c r="O246" s="17"/>
      <c r="P246" s="17"/>
    </row>
    <row r="247" spans="2:16" x14ac:dyDescent="0.3">
      <c r="B247" s="12">
        <v>271</v>
      </c>
      <c r="C247" s="17" t="s">
        <v>508</v>
      </c>
      <c r="D247" s="16" t="s">
        <v>1290</v>
      </c>
      <c r="E247" s="27">
        <v>16</v>
      </c>
      <c r="F247" s="27" t="s">
        <v>98</v>
      </c>
      <c r="G247" s="17"/>
      <c r="H247" s="17"/>
      <c r="I247" s="17"/>
      <c r="K247" s="80" t="str">
        <f t="shared" si="3"/>
        <v>ZLLSM</v>
      </c>
      <c r="L247" s="17"/>
      <c r="M247" s="17"/>
      <c r="N247" s="17"/>
      <c r="O247" s="17"/>
      <c r="P247" s="17"/>
    </row>
    <row r="248" spans="2:16" x14ac:dyDescent="0.3">
      <c r="B248" s="12">
        <v>272</v>
      </c>
      <c r="C248" s="17" t="s">
        <v>508</v>
      </c>
      <c r="D248" s="16" t="s">
        <v>1290</v>
      </c>
      <c r="E248" s="27">
        <v>16</v>
      </c>
      <c r="F248" s="27" t="s">
        <v>98</v>
      </c>
      <c r="G248" s="17"/>
      <c r="H248" s="17"/>
      <c r="I248" s="17"/>
      <c r="J248" s="85"/>
      <c r="K248" s="81" t="str">
        <f t="shared" si="3"/>
        <v>ZLLSM</v>
      </c>
      <c r="L248" s="17"/>
      <c r="M248" s="17"/>
      <c r="N248" s="17"/>
      <c r="O248" s="17"/>
      <c r="P248" s="17"/>
    </row>
    <row r="249" spans="2:16" x14ac:dyDescent="0.3">
      <c r="B249" s="12">
        <v>290</v>
      </c>
      <c r="C249" s="17" t="s">
        <v>508</v>
      </c>
      <c r="D249" s="16" t="s">
        <v>12</v>
      </c>
      <c r="E249" s="27">
        <v>15</v>
      </c>
      <c r="F249" s="27" t="s">
        <v>98</v>
      </c>
      <c r="G249" s="17"/>
      <c r="H249" s="17"/>
      <c r="I249" s="17"/>
      <c r="K249" s="80" t="str">
        <f t="shared" si="3"/>
        <v>ZLLSM</v>
      </c>
      <c r="L249" s="17"/>
      <c r="M249" s="17"/>
      <c r="N249" s="17"/>
      <c r="O249" s="17"/>
      <c r="P249" s="17"/>
    </row>
    <row r="250" spans="2:16" x14ac:dyDescent="0.3">
      <c r="B250" s="12">
        <v>273</v>
      </c>
      <c r="C250" s="17" t="s">
        <v>508</v>
      </c>
      <c r="D250" s="16" t="s">
        <v>1290</v>
      </c>
      <c r="E250" s="27">
        <v>16</v>
      </c>
      <c r="F250" s="27" t="s">
        <v>98</v>
      </c>
      <c r="G250" s="17"/>
      <c r="H250" s="17"/>
      <c r="I250" s="17"/>
      <c r="K250" s="80" t="str">
        <f t="shared" si="3"/>
        <v>ZLLSM</v>
      </c>
      <c r="L250" s="17"/>
      <c r="M250" s="17"/>
      <c r="N250" s="17"/>
      <c r="O250" s="17"/>
      <c r="P250" s="17"/>
    </row>
    <row r="251" spans="2:16" x14ac:dyDescent="0.3">
      <c r="B251" s="12">
        <v>291</v>
      </c>
      <c r="C251" s="17" t="s">
        <v>508</v>
      </c>
      <c r="D251" s="16" t="s">
        <v>12</v>
      </c>
      <c r="E251" s="27">
        <v>15</v>
      </c>
      <c r="F251" s="27" t="s">
        <v>98</v>
      </c>
      <c r="G251" s="17"/>
      <c r="H251" s="17"/>
      <c r="I251" s="17"/>
      <c r="K251" s="80" t="str">
        <f t="shared" si="3"/>
        <v>ZLLSM</v>
      </c>
      <c r="L251" s="17"/>
      <c r="M251" s="17"/>
      <c r="N251" s="17"/>
      <c r="O251" s="17"/>
      <c r="P251" s="17"/>
    </row>
    <row r="252" spans="2:16" x14ac:dyDescent="0.3">
      <c r="B252" s="12">
        <v>274</v>
      </c>
      <c r="C252" s="17" t="s">
        <v>508</v>
      </c>
      <c r="D252" s="16" t="s">
        <v>1290</v>
      </c>
      <c r="E252" s="27">
        <v>16</v>
      </c>
      <c r="F252" s="27" t="s">
        <v>98</v>
      </c>
      <c r="G252" s="17"/>
      <c r="H252" s="17"/>
      <c r="I252" s="17"/>
      <c r="J252" s="85"/>
      <c r="K252" s="81" t="str">
        <f t="shared" si="3"/>
        <v>ZLLSM</v>
      </c>
      <c r="L252" s="17"/>
      <c r="M252" s="17"/>
      <c r="N252" s="17"/>
      <c r="O252" s="17"/>
      <c r="P252" s="17"/>
    </row>
    <row r="253" spans="2:16" x14ac:dyDescent="0.3">
      <c r="B253" s="12">
        <v>292</v>
      </c>
      <c r="C253" s="17" t="s">
        <v>508</v>
      </c>
      <c r="D253" s="16" t="s">
        <v>12</v>
      </c>
      <c r="E253" s="27">
        <v>15</v>
      </c>
      <c r="F253" s="27" t="s">
        <v>98</v>
      </c>
      <c r="G253" s="17"/>
      <c r="H253" s="17"/>
      <c r="I253" s="17"/>
      <c r="K253" s="80" t="str">
        <f t="shared" si="3"/>
        <v>ZLLSM</v>
      </c>
      <c r="L253" s="17"/>
      <c r="M253" s="17"/>
      <c r="N253" s="17"/>
      <c r="O253" s="17"/>
      <c r="P253" s="17"/>
    </row>
    <row r="254" spans="2:16" x14ac:dyDescent="0.3">
      <c r="B254" s="12">
        <v>293</v>
      </c>
      <c r="C254" s="17" t="s">
        <v>508</v>
      </c>
      <c r="D254" s="16" t="s">
        <v>12</v>
      </c>
      <c r="E254" s="27">
        <v>15</v>
      </c>
      <c r="F254" s="27" t="s">
        <v>98</v>
      </c>
      <c r="G254" s="17"/>
      <c r="H254" s="17"/>
      <c r="I254" s="17"/>
      <c r="K254" s="80" t="str">
        <f t="shared" si="3"/>
        <v>ZLLSM</v>
      </c>
      <c r="L254" s="17"/>
      <c r="M254" s="17"/>
      <c r="N254" s="17"/>
      <c r="O254" s="17"/>
      <c r="P254" s="17"/>
    </row>
    <row r="255" spans="2:16" x14ac:dyDescent="0.3">
      <c r="B255" s="12">
        <v>275</v>
      </c>
      <c r="C255" s="17" t="s">
        <v>508</v>
      </c>
      <c r="D255" s="16" t="s">
        <v>1290</v>
      </c>
      <c r="E255" s="27">
        <v>16</v>
      </c>
      <c r="F255" s="27" t="s">
        <v>98</v>
      </c>
      <c r="G255" s="17"/>
      <c r="H255" s="17"/>
      <c r="I255" s="17"/>
      <c r="K255" s="80" t="str">
        <f t="shared" si="3"/>
        <v>ZLLSM</v>
      </c>
      <c r="L255" s="17"/>
      <c r="M255" s="17"/>
      <c r="N255" s="17"/>
      <c r="O255" s="17"/>
      <c r="P255" s="17"/>
    </row>
    <row r="256" spans="2:16" x14ac:dyDescent="0.3">
      <c r="B256" s="12">
        <v>294</v>
      </c>
      <c r="C256" s="17" t="s">
        <v>508</v>
      </c>
      <c r="D256" s="16" t="s">
        <v>12</v>
      </c>
      <c r="E256" s="27">
        <v>15</v>
      </c>
      <c r="F256" s="27" t="s">
        <v>98</v>
      </c>
      <c r="G256" s="17"/>
      <c r="H256" s="17"/>
      <c r="I256" s="17"/>
      <c r="K256" s="80" t="str">
        <f t="shared" si="3"/>
        <v>ZLLSM</v>
      </c>
      <c r="L256" s="17"/>
      <c r="M256" s="17"/>
      <c r="N256" s="17"/>
      <c r="O256" s="17"/>
      <c r="P256" s="17"/>
    </row>
    <row r="257" spans="2:16" x14ac:dyDescent="0.3">
      <c r="B257" s="12">
        <v>276</v>
      </c>
      <c r="C257" s="17" t="s">
        <v>508</v>
      </c>
      <c r="D257" s="16" t="s">
        <v>1290</v>
      </c>
      <c r="E257" s="27">
        <v>16</v>
      </c>
      <c r="F257" s="27" t="s">
        <v>98</v>
      </c>
      <c r="G257" s="17"/>
      <c r="H257" s="17"/>
      <c r="I257" s="17"/>
      <c r="K257" s="80" t="str">
        <f t="shared" si="3"/>
        <v>ZLLSM</v>
      </c>
      <c r="L257" s="17"/>
      <c r="M257" s="17"/>
      <c r="N257" s="17"/>
      <c r="O257" s="17"/>
      <c r="P257" s="17"/>
    </row>
    <row r="258" spans="2:16" x14ac:dyDescent="0.3">
      <c r="B258" s="12">
        <v>277</v>
      </c>
      <c r="C258" s="17" t="s">
        <v>508</v>
      </c>
      <c r="D258" s="16" t="s">
        <v>1290</v>
      </c>
      <c r="E258" s="27">
        <v>16</v>
      </c>
      <c r="F258" s="27" t="s">
        <v>98</v>
      </c>
      <c r="G258" s="17"/>
      <c r="H258" s="17"/>
      <c r="I258" s="17"/>
      <c r="K258" s="80" t="str">
        <f t="shared" si="3"/>
        <v>ZLLSM</v>
      </c>
      <c r="L258" s="17"/>
      <c r="M258" s="17"/>
      <c r="N258" s="17"/>
      <c r="O258" s="17"/>
      <c r="P258" s="17"/>
    </row>
    <row r="259" spans="2:16" x14ac:dyDescent="0.3">
      <c r="B259" s="12">
        <v>278</v>
      </c>
      <c r="C259" s="17" t="s">
        <v>508</v>
      </c>
      <c r="D259" s="16" t="s">
        <v>1290</v>
      </c>
      <c r="E259" s="27">
        <v>16</v>
      </c>
      <c r="F259" s="27" t="s">
        <v>98</v>
      </c>
      <c r="G259" s="17"/>
      <c r="H259" s="17"/>
      <c r="I259" s="17"/>
      <c r="K259" s="80" t="str">
        <f t="shared" si="3"/>
        <v>ZLLSM</v>
      </c>
      <c r="L259" s="17"/>
      <c r="M259" s="17"/>
      <c r="N259" s="17"/>
      <c r="O259" s="17"/>
      <c r="P259" s="17"/>
    </row>
    <row r="260" spans="2:16" x14ac:dyDescent="0.3">
      <c r="B260" s="12">
        <v>279</v>
      </c>
      <c r="C260" s="17" t="s">
        <v>508</v>
      </c>
      <c r="D260" s="16" t="s">
        <v>1290</v>
      </c>
      <c r="E260" s="27">
        <v>16</v>
      </c>
      <c r="F260" s="27" t="s">
        <v>98</v>
      </c>
      <c r="G260" s="17"/>
      <c r="H260" s="17"/>
      <c r="I260" s="17"/>
      <c r="K260" s="80" t="str">
        <f t="shared" si="3"/>
        <v>ZLLSM</v>
      </c>
      <c r="L260" s="17"/>
      <c r="M260" s="17"/>
      <c r="N260" s="17"/>
      <c r="O260" s="17"/>
      <c r="P260" s="17"/>
    </row>
    <row r="261" spans="2:16" x14ac:dyDescent="0.3">
      <c r="B261" s="12">
        <v>10</v>
      </c>
      <c r="C261" s="49" t="s">
        <v>412</v>
      </c>
      <c r="D261" s="17" t="s">
        <v>1062</v>
      </c>
      <c r="E261" s="17">
        <v>40</v>
      </c>
      <c r="F261" s="17" t="s">
        <v>97</v>
      </c>
      <c r="G261" s="17"/>
      <c r="H261" s="17"/>
      <c r="I261" s="17"/>
      <c r="K261" s="80" t="str">
        <f t="shared" si="3"/>
        <v>ZLLSM</v>
      </c>
      <c r="L261" s="17"/>
      <c r="M261" s="17"/>
      <c r="N261" s="17"/>
      <c r="O261" s="17"/>
      <c r="P261" s="17"/>
    </row>
    <row r="262" spans="2:16" x14ac:dyDescent="0.3">
      <c r="B262" s="12">
        <v>49</v>
      </c>
      <c r="C262" s="49" t="s">
        <v>1077</v>
      </c>
      <c r="D262" s="17" t="s">
        <v>1063</v>
      </c>
      <c r="E262" s="17">
        <v>40</v>
      </c>
      <c r="F262" s="17" t="s">
        <v>97</v>
      </c>
      <c r="G262" s="17"/>
      <c r="H262" s="17"/>
      <c r="I262" s="17"/>
      <c r="J262" s="85"/>
      <c r="K262" s="81" t="str">
        <f t="shared" ref="K262:K325" si="4">IF(IFERROR(FIND("ZPC",H262)&gt;=1,0),"ZPC","ZLLSM")</f>
        <v>ZLLSM</v>
      </c>
      <c r="L262" s="17"/>
      <c r="M262" s="17"/>
      <c r="N262" s="17"/>
      <c r="O262" s="17"/>
      <c r="P262" s="17"/>
    </row>
    <row r="263" spans="2:16" x14ac:dyDescent="0.3">
      <c r="B263" s="12">
        <v>80</v>
      </c>
      <c r="C263" s="49" t="s">
        <v>412</v>
      </c>
      <c r="D263" s="17" t="s">
        <v>1062</v>
      </c>
      <c r="E263" s="17">
        <v>40</v>
      </c>
      <c r="F263" s="17" t="s">
        <v>97</v>
      </c>
      <c r="G263" s="17"/>
      <c r="H263" s="17"/>
      <c r="I263" s="17"/>
      <c r="K263" s="80" t="str">
        <f t="shared" si="4"/>
        <v>ZLLSM</v>
      </c>
      <c r="L263" s="17"/>
      <c r="M263" s="17"/>
      <c r="N263" s="17"/>
      <c r="O263" s="17"/>
      <c r="P263" s="17"/>
    </row>
    <row r="264" spans="2:16" x14ac:dyDescent="0.3">
      <c r="B264" s="12">
        <v>98</v>
      </c>
      <c r="C264" s="49" t="s">
        <v>1077</v>
      </c>
      <c r="D264" s="17" t="s">
        <v>1063</v>
      </c>
      <c r="E264" s="17">
        <v>40</v>
      </c>
      <c r="F264" s="17" t="s">
        <v>97</v>
      </c>
      <c r="G264" s="17"/>
      <c r="H264" s="17"/>
      <c r="I264" s="17"/>
      <c r="K264" s="80" t="str">
        <f t="shared" si="4"/>
        <v>ZLLSM</v>
      </c>
      <c r="L264" s="17"/>
      <c r="M264" s="17"/>
      <c r="N264" s="17"/>
      <c r="O264" s="17"/>
      <c r="P264" s="17"/>
    </row>
    <row r="265" spans="2:16" x14ac:dyDescent="0.3">
      <c r="B265" s="12">
        <v>117</v>
      </c>
      <c r="C265" s="49" t="s">
        <v>1077</v>
      </c>
      <c r="D265" s="17" t="s">
        <v>1062</v>
      </c>
      <c r="E265" s="17">
        <v>40</v>
      </c>
      <c r="F265" s="17" t="s">
        <v>97</v>
      </c>
      <c r="G265" s="17"/>
      <c r="H265" s="17"/>
      <c r="I265" s="17"/>
      <c r="K265" s="80" t="str">
        <f t="shared" si="4"/>
        <v>ZLLSM</v>
      </c>
      <c r="L265" s="17"/>
      <c r="M265" s="17"/>
      <c r="N265" s="17"/>
      <c r="O265" s="17"/>
      <c r="P265" s="17"/>
    </row>
    <row r="266" spans="2:16" x14ac:dyDescent="0.3">
      <c r="B266" s="12">
        <v>136</v>
      </c>
      <c r="C266" s="49" t="s">
        <v>1077</v>
      </c>
      <c r="D266" s="17" t="s">
        <v>1062</v>
      </c>
      <c r="E266" s="17">
        <v>40</v>
      </c>
      <c r="F266" s="17" t="s">
        <v>97</v>
      </c>
      <c r="G266" s="17"/>
      <c r="H266" s="17"/>
      <c r="I266" s="17"/>
      <c r="K266" s="80" t="str">
        <f t="shared" si="4"/>
        <v>ZLLSM</v>
      </c>
      <c r="L266" s="17"/>
      <c r="M266" s="17"/>
      <c r="N266" s="17"/>
      <c r="O266" s="17"/>
      <c r="P266" s="17"/>
    </row>
    <row r="267" spans="2:16" x14ac:dyDescent="0.3">
      <c r="B267" s="12">
        <v>143</v>
      </c>
      <c r="C267" s="49" t="s">
        <v>1077</v>
      </c>
      <c r="D267" s="17" t="s">
        <v>1062</v>
      </c>
      <c r="E267" s="17">
        <v>40</v>
      </c>
      <c r="F267" s="17" t="s">
        <v>97</v>
      </c>
      <c r="G267" s="17"/>
      <c r="H267" s="17"/>
      <c r="I267" s="17"/>
      <c r="K267" s="80" t="str">
        <f t="shared" si="4"/>
        <v>ZLLSM</v>
      </c>
      <c r="L267" s="17"/>
      <c r="M267" s="17"/>
      <c r="N267" s="17"/>
      <c r="O267" s="17"/>
      <c r="P267" s="17"/>
    </row>
    <row r="268" spans="2:16" x14ac:dyDescent="0.3">
      <c r="B268" s="12">
        <v>165</v>
      </c>
      <c r="C268" s="49" t="s">
        <v>1077</v>
      </c>
      <c r="D268" s="17" t="s">
        <v>1062</v>
      </c>
      <c r="E268" s="17">
        <v>40</v>
      </c>
      <c r="F268" s="17" t="s">
        <v>97</v>
      </c>
      <c r="G268" s="17"/>
      <c r="H268" s="17"/>
      <c r="I268" s="17"/>
      <c r="K268" s="80" t="str">
        <f t="shared" si="4"/>
        <v>ZLLSM</v>
      </c>
      <c r="L268" s="17"/>
      <c r="M268" s="17"/>
      <c r="N268" s="17"/>
      <c r="O268" s="17"/>
      <c r="P268" s="17"/>
    </row>
    <row r="269" spans="2:16" x14ac:dyDescent="0.3">
      <c r="B269" s="12">
        <v>209</v>
      </c>
      <c r="C269" s="49" t="s">
        <v>1077</v>
      </c>
      <c r="D269" s="17" t="s">
        <v>1062</v>
      </c>
      <c r="E269" s="17">
        <v>40</v>
      </c>
      <c r="F269" s="17" t="s">
        <v>97</v>
      </c>
      <c r="G269" s="17"/>
      <c r="H269" s="17"/>
      <c r="I269" s="17"/>
      <c r="K269" s="80" t="str">
        <f t="shared" si="4"/>
        <v>ZLLSM</v>
      </c>
      <c r="L269" s="17"/>
      <c r="M269" s="17"/>
      <c r="N269" s="17"/>
      <c r="O269" s="17"/>
      <c r="P269" s="17"/>
    </row>
    <row r="270" spans="2:16" x14ac:dyDescent="0.3">
      <c r="B270" s="12">
        <v>232</v>
      </c>
      <c r="C270" s="49" t="s">
        <v>1077</v>
      </c>
      <c r="D270" s="17" t="s">
        <v>1062</v>
      </c>
      <c r="E270" s="17">
        <v>40</v>
      </c>
      <c r="F270" s="17" t="s">
        <v>97</v>
      </c>
      <c r="G270" s="17"/>
      <c r="H270" s="17"/>
      <c r="I270" s="17"/>
      <c r="J270" s="85"/>
      <c r="K270" s="81" t="str">
        <f t="shared" si="4"/>
        <v>ZLLSM</v>
      </c>
      <c r="L270" s="17"/>
      <c r="M270" s="17"/>
      <c r="N270" s="17"/>
      <c r="O270" s="17"/>
      <c r="P270" s="17"/>
    </row>
    <row r="271" spans="2:16" x14ac:dyDescent="0.3">
      <c r="B271" s="12">
        <v>3</v>
      </c>
      <c r="C271" s="28" t="s">
        <v>466</v>
      </c>
      <c r="D271" s="16" t="s">
        <v>1256</v>
      </c>
      <c r="E271" s="27">
        <v>25</v>
      </c>
      <c r="F271" s="27" t="s">
        <v>94</v>
      </c>
      <c r="G271" s="27"/>
      <c r="H271" s="27"/>
      <c r="I271" s="27"/>
      <c r="J271" s="91"/>
      <c r="K271" s="82" t="str">
        <f t="shared" si="4"/>
        <v>ZLLSM</v>
      </c>
      <c r="L271" s="17"/>
      <c r="M271" s="17"/>
      <c r="N271" s="17"/>
      <c r="O271" s="17"/>
      <c r="P271" s="17"/>
    </row>
    <row r="272" spans="2:16" x14ac:dyDescent="0.3">
      <c r="B272" s="12">
        <v>12</v>
      </c>
      <c r="C272" s="28" t="s">
        <v>466</v>
      </c>
      <c r="D272" s="16" t="s">
        <v>1257</v>
      </c>
      <c r="E272" s="27">
        <v>25</v>
      </c>
      <c r="F272" s="27" t="s">
        <v>99</v>
      </c>
      <c r="G272" s="27"/>
      <c r="H272" s="27"/>
      <c r="I272" s="27"/>
      <c r="J272" s="84"/>
      <c r="K272" s="80" t="str">
        <f t="shared" si="4"/>
        <v>ZLLSM</v>
      </c>
      <c r="L272" s="17"/>
      <c r="M272" s="17"/>
      <c r="N272" s="17"/>
      <c r="O272" s="17"/>
      <c r="P272" s="17"/>
    </row>
    <row r="273" spans="2:16" x14ac:dyDescent="0.3">
      <c r="B273" s="12">
        <v>28</v>
      </c>
      <c r="C273" s="28" t="s">
        <v>466</v>
      </c>
      <c r="D273" s="16" t="s">
        <v>1168</v>
      </c>
      <c r="E273" s="27">
        <v>25</v>
      </c>
      <c r="F273" s="27" t="s">
        <v>94</v>
      </c>
      <c r="G273" s="27"/>
      <c r="H273" s="27"/>
      <c r="I273" s="27"/>
      <c r="J273" s="84"/>
      <c r="K273" s="80" t="str">
        <f t="shared" si="4"/>
        <v>ZLLSM</v>
      </c>
      <c r="L273" s="17"/>
      <c r="M273" s="17"/>
      <c r="N273" s="17"/>
      <c r="O273" s="17"/>
      <c r="P273" s="17"/>
    </row>
    <row r="274" spans="2:16" x14ac:dyDescent="0.3">
      <c r="B274" s="12">
        <v>45</v>
      </c>
      <c r="C274" s="28" t="s">
        <v>466</v>
      </c>
      <c r="D274" s="16" t="s">
        <v>1086</v>
      </c>
      <c r="E274" s="27">
        <v>25</v>
      </c>
      <c r="F274" s="27" t="s">
        <v>99</v>
      </c>
      <c r="G274" s="27"/>
      <c r="H274" s="27"/>
      <c r="I274" s="27"/>
      <c r="J274" s="84"/>
      <c r="K274" s="80" t="str">
        <f t="shared" si="4"/>
        <v>ZLLSM</v>
      </c>
      <c r="L274" s="17"/>
      <c r="M274" s="17"/>
      <c r="N274" s="17"/>
      <c r="O274" s="17"/>
      <c r="P274" s="17"/>
    </row>
    <row r="275" spans="2:16" x14ac:dyDescent="0.3">
      <c r="B275" s="12">
        <v>61</v>
      </c>
      <c r="C275" s="28" t="s">
        <v>466</v>
      </c>
      <c r="D275" s="16" t="s">
        <v>1087</v>
      </c>
      <c r="E275" s="27">
        <v>25</v>
      </c>
      <c r="F275" s="27" t="s">
        <v>117</v>
      </c>
      <c r="G275" s="17"/>
      <c r="H275" s="17"/>
      <c r="I275" s="17"/>
      <c r="K275" s="80" t="str">
        <f t="shared" si="4"/>
        <v>ZLLSM</v>
      </c>
      <c r="L275" s="17"/>
      <c r="M275" s="17"/>
      <c r="N275" s="17"/>
      <c r="O275" s="17"/>
      <c r="P275" s="17"/>
    </row>
    <row r="276" spans="2:16" x14ac:dyDescent="0.3">
      <c r="B276" s="12">
        <v>74</v>
      </c>
      <c r="C276" s="28" t="s">
        <v>466</v>
      </c>
      <c r="D276" s="16" t="s">
        <v>1088</v>
      </c>
      <c r="E276" s="27">
        <v>25</v>
      </c>
      <c r="F276" s="27" t="s">
        <v>84</v>
      </c>
      <c r="G276" s="17"/>
      <c r="H276" s="17"/>
      <c r="I276" s="17"/>
      <c r="K276" s="80" t="str">
        <f t="shared" si="4"/>
        <v>ZLLSM</v>
      </c>
      <c r="L276" s="17"/>
      <c r="M276" s="17"/>
      <c r="N276" s="17"/>
      <c r="O276" s="17"/>
      <c r="P276" s="17"/>
    </row>
    <row r="277" spans="2:16" x14ac:dyDescent="0.3">
      <c r="B277" s="12">
        <v>84</v>
      </c>
      <c r="C277" s="28" t="s">
        <v>466</v>
      </c>
      <c r="D277" s="16" t="s">
        <v>1089</v>
      </c>
      <c r="E277" s="27">
        <v>25</v>
      </c>
      <c r="F277" s="27" t="s">
        <v>99</v>
      </c>
      <c r="G277" s="17"/>
      <c r="H277" s="17"/>
      <c r="I277" s="17"/>
      <c r="K277" s="80" t="str">
        <f t="shared" si="4"/>
        <v>ZLLSM</v>
      </c>
      <c r="L277" s="17"/>
      <c r="M277" s="17"/>
      <c r="N277" s="17"/>
      <c r="O277" s="17"/>
      <c r="P277" s="17"/>
    </row>
    <row r="278" spans="2:16" x14ac:dyDescent="0.3">
      <c r="B278" s="12">
        <v>106</v>
      </c>
      <c r="C278" s="28" t="s">
        <v>466</v>
      </c>
      <c r="D278" s="16" t="s">
        <v>1258</v>
      </c>
      <c r="E278" s="27">
        <v>25</v>
      </c>
      <c r="F278" s="27" t="s">
        <v>94</v>
      </c>
      <c r="G278" s="17"/>
      <c r="H278" s="17"/>
      <c r="I278" s="17"/>
      <c r="K278" s="80" t="str">
        <f t="shared" si="4"/>
        <v>ZLLSM</v>
      </c>
      <c r="L278" s="17"/>
      <c r="M278" s="17"/>
      <c r="N278" s="17"/>
      <c r="O278" s="17"/>
      <c r="P278" s="17"/>
    </row>
    <row r="279" spans="2:16" x14ac:dyDescent="0.3">
      <c r="B279" s="12">
        <v>118</v>
      </c>
      <c r="C279" s="28" t="s">
        <v>466</v>
      </c>
      <c r="D279" s="16" t="s">
        <v>1259</v>
      </c>
      <c r="E279" s="27">
        <v>25</v>
      </c>
      <c r="F279" s="27" t="s">
        <v>99</v>
      </c>
      <c r="G279" s="17"/>
      <c r="H279" s="17"/>
      <c r="I279" s="17"/>
      <c r="K279" s="80" t="str">
        <f t="shared" si="4"/>
        <v>ZLLSM</v>
      </c>
      <c r="L279" s="17"/>
      <c r="M279" s="17"/>
      <c r="N279" s="17"/>
      <c r="O279" s="17"/>
      <c r="P279" s="17"/>
    </row>
    <row r="280" spans="2:16" x14ac:dyDescent="0.3">
      <c r="B280" s="12">
        <v>130</v>
      </c>
      <c r="C280" s="28" t="s">
        <v>466</v>
      </c>
      <c r="D280" s="16" t="s">
        <v>1092</v>
      </c>
      <c r="E280" s="27">
        <v>25</v>
      </c>
      <c r="F280" s="27" t="s">
        <v>117</v>
      </c>
      <c r="G280" s="17"/>
      <c r="H280" s="17"/>
      <c r="I280" s="17"/>
      <c r="K280" s="80" t="str">
        <f t="shared" si="4"/>
        <v>ZLLSM</v>
      </c>
      <c r="L280" s="17"/>
      <c r="M280" s="17"/>
      <c r="N280" s="17"/>
      <c r="O280" s="17"/>
      <c r="P280" s="17"/>
    </row>
    <row r="281" spans="2:16" x14ac:dyDescent="0.3">
      <c r="B281" s="12">
        <v>132</v>
      </c>
      <c r="C281" s="28" t="s">
        <v>466</v>
      </c>
      <c r="D281" s="16" t="s">
        <v>1260</v>
      </c>
      <c r="E281" s="27">
        <v>25</v>
      </c>
      <c r="F281" s="27" t="s">
        <v>94</v>
      </c>
      <c r="G281" s="17"/>
      <c r="H281" s="17"/>
      <c r="I281" s="17"/>
      <c r="K281" s="80" t="str">
        <f t="shared" si="4"/>
        <v>ZLLSM</v>
      </c>
      <c r="L281" s="17"/>
      <c r="M281" s="17"/>
      <c r="N281" s="17"/>
      <c r="O281" s="17"/>
      <c r="P281" s="17"/>
    </row>
    <row r="282" spans="2:16" x14ac:dyDescent="0.3">
      <c r="B282" s="12">
        <v>137</v>
      </c>
      <c r="C282" s="28" t="s">
        <v>466</v>
      </c>
      <c r="D282" s="16" t="s">
        <v>1261</v>
      </c>
      <c r="E282" s="27">
        <v>25</v>
      </c>
      <c r="F282" s="27" t="s">
        <v>94</v>
      </c>
      <c r="G282" s="17"/>
      <c r="H282" s="17"/>
      <c r="I282" s="17"/>
      <c r="K282" s="80" t="str">
        <f t="shared" si="4"/>
        <v>ZLLSM</v>
      </c>
      <c r="L282" s="17"/>
      <c r="M282" s="17"/>
      <c r="N282" s="17"/>
      <c r="O282" s="17"/>
      <c r="P282" s="17"/>
    </row>
    <row r="283" spans="2:16" x14ac:dyDescent="0.3">
      <c r="B283" s="12">
        <v>151</v>
      </c>
      <c r="C283" s="28" t="s">
        <v>466</v>
      </c>
      <c r="D283" s="16" t="s">
        <v>1262</v>
      </c>
      <c r="E283" s="27">
        <v>25</v>
      </c>
      <c r="F283" s="27" t="s">
        <v>120</v>
      </c>
      <c r="G283" s="17"/>
      <c r="H283" s="17"/>
      <c r="I283" s="17"/>
      <c r="K283" s="80" t="str">
        <f t="shared" si="4"/>
        <v>ZLLSM</v>
      </c>
      <c r="L283" s="17"/>
      <c r="M283" s="17"/>
      <c r="N283" s="17"/>
      <c r="O283" s="17"/>
      <c r="P283" s="17"/>
    </row>
    <row r="284" spans="2:16" x14ac:dyDescent="0.3">
      <c r="B284" s="12">
        <v>170</v>
      </c>
      <c r="C284" s="28" t="s">
        <v>466</v>
      </c>
      <c r="D284" s="16" t="s">
        <v>1263</v>
      </c>
      <c r="E284" s="27">
        <v>25</v>
      </c>
      <c r="F284" s="27" t="s">
        <v>94</v>
      </c>
      <c r="G284" s="17"/>
      <c r="H284" s="17"/>
      <c r="I284" s="17"/>
      <c r="K284" s="80" t="str">
        <f t="shared" si="4"/>
        <v>ZLLSM</v>
      </c>
      <c r="L284" s="17"/>
      <c r="M284" s="17"/>
      <c r="N284" s="17"/>
      <c r="O284" s="17"/>
      <c r="P284" s="17"/>
    </row>
    <row r="285" spans="2:16" x14ac:dyDescent="0.3">
      <c r="B285" s="12">
        <v>189</v>
      </c>
      <c r="C285" s="28" t="s">
        <v>466</v>
      </c>
      <c r="D285" s="16" t="s">
        <v>1264</v>
      </c>
      <c r="E285" s="27">
        <v>25</v>
      </c>
      <c r="F285" s="27" t="s">
        <v>99</v>
      </c>
      <c r="G285" s="17"/>
      <c r="H285" s="17"/>
      <c r="I285" s="17"/>
      <c r="K285" s="80" t="str">
        <f t="shared" si="4"/>
        <v>ZLLSM</v>
      </c>
      <c r="L285" s="17"/>
      <c r="M285" s="17"/>
      <c r="N285" s="17"/>
      <c r="O285" s="17"/>
      <c r="P285" s="17"/>
    </row>
    <row r="286" spans="2:16" x14ac:dyDescent="0.3">
      <c r="B286" s="12">
        <v>196</v>
      </c>
      <c r="C286" s="28" t="s">
        <v>466</v>
      </c>
      <c r="D286" s="16" t="s">
        <v>1265</v>
      </c>
      <c r="E286" s="27">
        <v>25</v>
      </c>
      <c r="F286" s="27" t="s">
        <v>97</v>
      </c>
      <c r="G286" s="17"/>
      <c r="H286" s="17"/>
      <c r="I286" s="17"/>
      <c r="K286" s="80" t="str">
        <f t="shared" si="4"/>
        <v>ZLLSM</v>
      </c>
      <c r="L286" s="17"/>
      <c r="M286" s="17"/>
      <c r="N286" s="17"/>
      <c r="O286" s="17"/>
      <c r="P286" s="17"/>
    </row>
    <row r="287" spans="2:16" x14ac:dyDescent="0.3">
      <c r="B287" s="12">
        <v>213</v>
      </c>
      <c r="C287" s="28" t="s">
        <v>466</v>
      </c>
      <c r="D287" s="16" t="s">
        <v>1266</v>
      </c>
      <c r="E287" s="27">
        <v>25</v>
      </c>
      <c r="F287" s="27" t="s">
        <v>99</v>
      </c>
      <c r="G287" s="17"/>
      <c r="H287" s="17"/>
      <c r="I287" s="17"/>
      <c r="K287" s="80" t="str">
        <f t="shared" si="4"/>
        <v>ZLLSM</v>
      </c>
      <c r="L287" s="17"/>
      <c r="M287" s="17"/>
      <c r="N287" s="17"/>
      <c r="O287" s="17"/>
      <c r="P287" s="17"/>
    </row>
    <row r="288" spans="2:16" x14ac:dyDescent="0.3">
      <c r="B288" s="12">
        <v>222</v>
      </c>
      <c r="C288" s="28" t="s">
        <v>466</v>
      </c>
      <c r="D288" s="16" t="s">
        <v>1267</v>
      </c>
      <c r="E288" s="27">
        <v>25</v>
      </c>
      <c r="F288" s="27" t="s">
        <v>94</v>
      </c>
      <c r="G288" s="17"/>
      <c r="H288" s="17"/>
      <c r="I288" s="17"/>
      <c r="K288" s="80" t="str">
        <f t="shared" si="4"/>
        <v>ZLLSM</v>
      </c>
      <c r="L288" s="17"/>
      <c r="M288" s="17"/>
      <c r="N288" s="17"/>
      <c r="O288" s="17"/>
      <c r="P288" s="17"/>
    </row>
    <row r="289" spans="2:16" x14ac:dyDescent="0.3">
      <c r="B289" s="12">
        <v>138</v>
      </c>
      <c r="C289" s="28" t="s">
        <v>531</v>
      </c>
      <c r="D289" s="16" t="s">
        <v>1236</v>
      </c>
      <c r="E289" s="27">
        <v>10</v>
      </c>
      <c r="F289" s="27"/>
      <c r="G289" s="27" t="s">
        <v>115</v>
      </c>
      <c r="H289" s="27"/>
      <c r="I289" s="27"/>
      <c r="J289" s="84"/>
      <c r="K289" s="80" t="str">
        <f t="shared" si="4"/>
        <v>ZLLSM</v>
      </c>
      <c r="L289" s="17"/>
      <c r="M289" s="17"/>
      <c r="N289" s="17"/>
      <c r="O289" s="17"/>
      <c r="P289" s="17"/>
    </row>
    <row r="290" spans="2:16" x14ac:dyDescent="0.3">
      <c r="B290" s="12">
        <v>11</v>
      </c>
      <c r="C290" s="28" t="s">
        <v>469</v>
      </c>
      <c r="D290" s="16" t="s">
        <v>1229</v>
      </c>
      <c r="E290" s="27">
        <v>12</v>
      </c>
      <c r="F290" s="27"/>
      <c r="G290" s="27"/>
      <c r="H290" s="27"/>
      <c r="I290" s="17" t="s">
        <v>29</v>
      </c>
      <c r="K290" s="80" t="str">
        <f t="shared" si="4"/>
        <v>ZLLSM</v>
      </c>
      <c r="L290" s="17"/>
      <c r="M290" s="17"/>
      <c r="N290" s="17"/>
      <c r="O290" s="17"/>
      <c r="P290" s="17"/>
    </row>
    <row r="291" spans="2:16" x14ac:dyDescent="0.3">
      <c r="B291" s="12">
        <v>50</v>
      </c>
      <c r="C291" s="28" t="s">
        <v>469</v>
      </c>
      <c r="D291" s="16" t="s">
        <v>1229</v>
      </c>
      <c r="E291" s="27">
        <v>12</v>
      </c>
      <c r="F291" s="27"/>
      <c r="G291" s="27"/>
      <c r="H291" s="27"/>
      <c r="I291" s="17" t="s">
        <v>29</v>
      </c>
      <c r="K291" s="80" t="str">
        <f t="shared" si="4"/>
        <v>ZLLSM</v>
      </c>
      <c r="L291" s="17"/>
      <c r="M291" s="17"/>
      <c r="N291" s="17"/>
      <c r="O291" s="17"/>
      <c r="P291" s="17"/>
    </row>
    <row r="292" spans="2:16" x14ac:dyDescent="0.3">
      <c r="B292" s="12">
        <v>63</v>
      </c>
      <c r="C292" s="28" t="s">
        <v>469</v>
      </c>
      <c r="D292" s="16" t="s">
        <v>1229</v>
      </c>
      <c r="E292" s="27">
        <v>12</v>
      </c>
      <c r="F292" s="27"/>
      <c r="G292" s="27"/>
      <c r="H292" s="27"/>
      <c r="I292" s="17" t="s">
        <v>29</v>
      </c>
      <c r="K292" s="80" t="str">
        <f t="shared" si="4"/>
        <v>ZLLSM</v>
      </c>
      <c r="L292" s="17"/>
      <c r="M292" s="17"/>
      <c r="N292" s="17"/>
      <c r="O292" s="17"/>
      <c r="P292" s="17"/>
    </row>
    <row r="293" spans="2:16" x14ac:dyDescent="0.3">
      <c r="B293" s="12">
        <v>111</v>
      </c>
      <c r="C293" s="28" t="s">
        <v>469</v>
      </c>
      <c r="D293" s="16" t="s">
        <v>1229</v>
      </c>
      <c r="E293" s="27">
        <v>12</v>
      </c>
      <c r="F293" s="27"/>
      <c r="G293" s="27"/>
      <c r="H293" s="27"/>
      <c r="I293" s="17" t="s">
        <v>29</v>
      </c>
      <c r="K293" s="80" t="str">
        <f t="shared" si="4"/>
        <v>ZLLSM</v>
      </c>
      <c r="L293" s="17"/>
      <c r="M293" s="17"/>
      <c r="N293" s="17"/>
      <c r="O293" s="17"/>
      <c r="P293" s="17"/>
    </row>
    <row r="294" spans="2:16" x14ac:dyDescent="0.3">
      <c r="B294" s="12">
        <v>156</v>
      </c>
      <c r="C294" s="28" t="s">
        <v>469</v>
      </c>
      <c r="D294" s="16" t="s">
        <v>1229</v>
      </c>
      <c r="E294" s="27">
        <v>12</v>
      </c>
      <c r="F294" s="27"/>
      <c r="G294" s="27"/>
      <c r="H294" s="27"/>
      <c r="I294" s="17" t="s">
        <v>29</v>
      </c>
      <c r="K294" s="80" t="str">
        <f t="shared" si="4"/>
        <v>ZLLSM</v>
      </c>
      <c r="L294" s="17"/>
      <c r="M294" s="17"/>
      <c r="N294" s="17"/>
      <c r="O294" s="17"/>
      <c r="P294" s="17"/>
    </row>
    <row r="295" spans="2:16" x14ac:dyDescent="0.3">
      <c r="B295" s="12">
        <v>194</v>
      </c>
      <c r="C295" s="28" t="s">
        <v>469</v>
      </c>
      <c r="D295" s="16" t="s">
        <v>1229</v>
      </c>
      <c r="E295" s="27">
        <v>12</v>
      </c>
      <c r="F295" s="27"/>
      <c r="G295" s="27"/>
      <c r="H295" s="27"/>
      <c r="I295" s="17" t="s">
        <v>29</v>
      </c>
      <c r="K295" s="80" t="str">
        <f t="shared" si="4"/>
        <v>ZLLSM</v>
      </c>
      <c r="L295" s="17"/>
      <c r="M295" s="17"/>
      <c r="N295" s="17"/>
      <c r="O295" s="17"/>
      <c r="P295" s="17"/>
    </row>
    <row r="296" spans="2:16" x14ac:dyDescent="0.3">
      <c r="B296" s="12">
        <v>1</v>
      </c>
      <c r="C296" s="17" t="s">
        <v>426</v>
      </c>
      <c r="D296" s="16" t="s">
        <v>1169</v>
      </c>
      <c r="E296" s="27">
        <v>25</v>
      </c>
      <c r="F296" s="27" t="s">
        <v>99</v>
      </c>
      <c r="G296" s="27"/>
      <c r="H296" s="27"/>
      <c r="I296" s="27"/>
      <c r="J296" s="84"/>
      <c r="K296" s="80" t="str">
        <f t="shared" si="4"/>
        <v>ZLLSM</v>
      </c>
      <c r="L296" s="17"/>
      <c r="M296" s="17"/>
      <c r="N296" s="17"/>
      <c r="O296" s="17"/>
      <c r="P296" s="17"/>
    </row>
    <row r="297" spans="2:16" x14ac:dyDescent="0.3">
      <c r="B297" s="12">
        <v>13</v>
      </c>
      <c r="C297" s="17" t="s">
        <v>426</v>
      </c>
      <c r="D297" s="16" t="s">
        <v>1170</v>
      </c>
      <c r="E297" s="27">
        <v>25</v>
      </c>
      <c r="F297" s="27" t="s">
        <v>99</v>
      </c>
      <c r="G297" s="27"/>
      <c r="H297" s="27"/>
      <c r="I297" s="27"/>
      <c r="J297" s="84"/>
      <c r="K297" s="80" t="str">
        <f t="shared" si="4"/>
        <v>ZLLSM</v>
      </c>
      <c r="L297" s="17"/>
      <c r="M297" s="17"/>
      <c r="N297" s="17"/>
      <c r="O297" s="17"/>
      <c r="P297" s="17"/>
    </row>
    <row r="298" spans="2:16" x14ac:dyDescent="0.3">
      <c r="B298" s="12">
        <v>23</v>
      </c>
      <c r="C298" s="17" t="s">
        <v>426</v>
      </c>
      <c r="D298" s="16" t="s">
        <v>1169</v>
      </c>
      <c r="E298" s="27">
        <v>25</v>
      </c>
      <c r="F298" s="27" t="s">
        <v>99</v>
      </c>
      <c r="G298" s="27"/>
      <c r="H298" s="27"/>
      <c r="I298" s="27"/>
      <c r="J298" s="84"/>
      <c r="K298" s="80" t="str">
        <f t="shared" si="4"/>
        <v>ZLLSM</v>
      </c>
      <c r="L298" s="17"/>
      <c r="M298" s="17"/>
      <c r="N298" s="17"/>
      <c r="O298" s="17"/>
      <c r="P298" s="17"/>
    </row>
    <row r="299" spans="2:16" x14ac:dyDescent="0.3">
      <c r="B299" s="12">
        <v>37</v>
      </c>
      <c r="C299" s="17" t="s">
        <v>426</v>
      </c>
      <c r="D299" s="16" t="s">
        <v>1169</v>
      </c>
      <c r="E299" s="27">
        <v>25</v>
      </c>
      <c r="F299" s="27" t="s">
        <v>99</v>
      </c>
      <c r="G299" s="27"/>
      <c r="H299" s="27"/>
      <c r="I299" s="27"/>
      <c r="J299" s="84"/>
      <c r="K299" s="80" t="str">
        <f t="shared" si="4"/>
        <v>ZLLSM</v>
      </c>
      <c r="L299" s="17"/>
      <c r="M299" s="17"/>
      <c r="N299" s="17"/>
      <c r="O299" s="17"/>
      <c r="P299" s="17"/>
    </row>
    <row r="300" spans="2:16" x14ac:dyDescent="0.3">
      <c r="B300" s="12">
        <v>42</v>
      </c>
      <c r="C300" s="17" t="s">
        <v>426</v>
      </c>
      <c r="D300" s="16" t="s">
        <v>1170</v>
      </c>
      <c r="E300" s="27">
        <v>25</v>
      </c>
      <c r="F300" s="27" t="s">
        <v>117</v>
      </c>
      <c r="G300" s="27"/>
      <c r="H300" s="27"/>
      <c r="I300" s="27"/>
      <c r="J300" s="84"/>
      <c r="K300" s="80" t="str">
        <f t="shared" si="4"/>
        <v>ZLLSM</v>
      </c>
      <c r="L300" s="17"/>
      <c r="M300" s="17"/>
      <c r="N300" s="17"/>
      <c r="O300" s="17"/>
      <c r="P300" s="17"/>
    </row>
    <row r="301" spans="2:16" x14ac:dyDescent="0.3">
      <c r="B301" s="12">
        <v>54</v>
      </c>
      <c r="C301" s="17" t="s">
        <v>426</v>
      </c>
      <c r="D301" s="16" t="s">
        <v>1169</v>
      </c>
      <c r="E301" s="27">
        <v>25</v>
      </c>
      <c r="F301" s="27" t="s">
        <v>117</v>
      </c>
      <c r="G301" s="27"/>
      <c r="H301" s="27"/>
      <c r="I301" s="27"/>
      <c r="J301" s="84"/>
      <c r="K301" s="80" t="str">
        <f t="shared" si="4"/>
        <v>ZLLSM</v>
      </c>
      <c r="L301" s="17"/>
      <c r="M301" s="17"/>
      <c r="N301" s="17"/>
      <c r="O301" s="17"/>
      <c r="P301" s="17"/>
    </row>
    <row r="302" spans="2:16" x14ac:dyDescent="0.3">
      <c r="B302" s="12">
        <v>65</v>
      </c>
      <c r="C302" s="17" t="s">
        <v>426</v>
      </c>
      <c r="D302" s="16" t="s">
        <v>1169</v>
      </c>
      <c r="E302" s="27">
        <v>25</v>
      </c>
      <c r="F302" s="27" t="s">
        <v>99</v>
      </c>
      <c r="G302" s="27"/>
      <c r="H302" s="27"/>
      <c r="I302" s="27"/>
      <c r="J302" s="84"/>
      <c r="K302" s="80" t="str">
        <f t="shared" si="4"/>
        <v>ZLLSM</v>
      </c>
      <c r="L302" s="17"/>
      <c r="M302" s="17"/>
      <c r="N302" s="17"/>
      <c r="O302" s="17"/>
      <c r="P302" s="17"/>
    </row>
    <row r="303" spans="2:16" x14ac:dyDescent="0.3">
      <c r="B303" s="12">
        <v>71</v>
      </c>
      <c r="C303" s="17" t="s">
        <v>426</v>
      </c>
      <c r="D303" s="16" t="s">
        <v>1170</v>
      </c>
      <c r="E303" s="27">
        <v>25</v>
      </c>
      <c r="F303" s="27" t="s">
        <v>117</v>
      </c>
      <c r="G303" s="27"/>
      <c r="H303" s="27"/>
      <c r="I303" s="27"/>
      <c r="J303" s="84"/>
      <c r="K303" s="80" t="str">
        <f t="shared" si="4"/>
        <v>ZLLSM</v>
      </c>
      <c r="L303" s="17"/>
      <c r="M303" s="17"/>
      <c r="N303" s="17"/>
      <c r="O303" s="17"/>
      <c r="P303" s="17"/>
    </row>
    <row r="304" spans="2:16" x14ac:dyDescent="0.3">
      <c r="B304" s="12">
        <v>89</v>
      </c>
      <c r="C304" s="17" t="s">
        <v>426</v>
      </c>
      <c r="D304" s="16" t="s">
        <v>1169</v>
      </c>
      <c r="E304" s="27">
        <v>25</v>
      </c>
      <c r="F304" s="27" t="s">
        <v>117</v>
      </c>
      <c r="G304" s="27"/>
      <c r="H304" s="27"/>
      <c r="I304" s="27"/>
      <c r="J304" s="84"/>
      <c r="K304" s="80" t="str">
        <f t="shared" si="4"/>
        <v>ZLLSM</v>
      </c>
      <c r="L304" s="17"/>
      <c r="M304" s="17"/>
      <c r="N304" s="17"/>
      <c r="O304" s="17"/>
      <c r="P304" s="17"/>
    </row>
    <row r="305" spans="2:16" x14ac:dyDescent="0.3">
      <c r="B305" s="12">
        <v>91</v>
      </c>
      <c r="C305" s="17" t="s">
        <v>426</v>
      </c>
      <c r="D305" s="16" t="s">
        <v>1170</v>
      </c>
      <c r="E305" s="27">
        <v>25</v>
      </c>
      <c r="F305" s="27" t="s">
        <v>90</v>
      </c>
      <c r="G305" s="27"/>
      <c r="H305" s="27"/>
      <c r="I305" s="27"/>
      <c r="J305" s="84"/>
      <c r="K305" s="80" t="str">
        <f t="shared" si="4"/>
        <v>ZLLSM</v>
      </c>
      <c r="L305" s="17"/>
      <c r="M305" s="17"/>
      <c r="N305" s="17"/>
      <c r="O305" s="17"/>
      <c r="P305" s="17"/>
    </row>
    <row r="306" spans="2:16" x14ac:dyDescent="0.3">
      <c r="B306" s="12">
        <v>101</v>
      </c>
      <c r="C306" s="17" t="s">
        <v>426</v>
      </c>
      <c r="D306" s="16" t="s">
        <v>1169</v>
      </c>
      <c r="E306" s="27">
        <v>25</v>
      </c>
      <c r="F306" s="27" t="s">
        <v>99</v>
      </c>
      <c r="G306" s="27"/>
      <c r="H306" s="27"/>
      <c r="I306" s="27"/>
      <c r="J306" s="87"/>
      <c r="K306" s="81" t="str">
        <f t="shared" si="4"/>
        <v>ZLLSM</v>
      </c>
      <c r="L306" s="17"/>
      <c r="M306" s="17"/>
      <c r="N306" s="17"/>
      <c r="O306" s="17"/>
      <c r="P306" s="17"/>
    </row>
    <row r="307" spans="2:16" x14ac:dyDescent="0.3">
      <c r="B307" s="12">
        <v>116</v>
      </c>
      <c r="C307" s="17" t="s">
        <v>426</v>
      </c>
      <c r="D307" s="16" t="s">
        <v>1170</v>
      </c>
      <c r="E307" s="27">
        <v>25</v>
      </c>
      <c r="F307" s="27" t="s">
        <v>99</v>
      </c>
      <c r="G307" s="27"/>
      <c r="H307" s="27"/>
      <c r="I307" s="27"/>
      <c r="J307" s="84"/>
      <c r="K307" s="80" t="str">
        <f t="shared" si="4"/>
        <v>ZLLSM</v>
      </c>
      <c r="L307" s="17"/>
      <c r="M307" s="17"/>
      <c r="N307" s="17"/>
      <c r="O307" s="17"/>
      <c r="P307" s="17"/>
    </row>
    <row r="308" spans="2:16" x14ac:dyDescent="0.3">
      <c r="B308" s="12">
        <v>127</v>
      </c>
      <c r="C308" s="17" t="s">
        <v>426</v>
      </c>
      <c r="D308" s="16" t="s">
        <v>1169</v>
      </c>
      <c r="E308" s="27">
        <v>25</v>
      </c>
      <c r="F308" s="27" t="s">
        <v>99</v>
      </c>
      <c r="G308" s="27"/>
      <c r="H308" s="27"/>
      <c r="I308" s="27"/>
      <c r="J308" s="84"/>
      <c r="K308" s="80" t="str">
        <f t="shared" si="4"/>
        <v>ZLLSM</v>
      </c>
      <c r="L308" s="17"/>
      <c r="M308" s="17"/>
      <c r="N308" s="17"/>
      <c r="O308" s="17"/>
      <c r="P308" s="17"/>
    </row>
    <row r="309" spans="2:16" x14ac:dyDescent="0.3">
      <c r="B309" s="12">
        <v>141</v>
      </c>
      <c r="C309" s="17" t="s">
        <v>426</v>
      </c>
      <c r="D309" s="16" t="s">
        <v>1169</v>
      </c>
      <c r="E309" s="27">
        <v>25</v>
      </c>
      <c r="F309" s="27" t="s">
        <v>99</v>
      </c>
      <c r="G309" s="27"/>
      <c r="H309" s="27"/>
      <c r="I309" s="27"/>
      <c r="J309" s="84"/>
      <c r="K309" s="80" t="str">
        <f t="shared" si="4"/>
        <v>ZLLSM</v>
      </c>
      <c r="L309" s="17"/>
      <c r="M309" s="17"/>
      <c r="N309" s="17"/>
      <c r="O309" s="17"/>
      <c r="P309" s="17"/>
    </row>
    <row r="310" spans="2:16" x14ac:dyDescent="0.3">
      <c r="B310" s="12">
        <v>147</v>
      </c>
      <c r="C310" s="17" t="s">
        <v>426</v>
      </c>
      <c r="D310" s="16" t="s">
        <v>1170</v>
      </c>
      <c r="E310" s="27">
        <v>25</v>
      </c>
      <c r="F310" s="27" t="s">
        <v>99</v>
      </c>
      <c r="G310" s="27"/>
      <c r="H310" s="27"/>
      <c r="I310" s="27"/>
      <c r="J310" s="84"/>
      <c r="K310" s="80" t="str">
        <f t="shared" si="4"/>
        <v>ZLLSM</v>
      </c>
      <c r="L310" s="17"/>
      <c r="M310" s="17"/>
      <c r="N310" s="17"/>
      <c r="O310" s="17"/>
      <c r="P310" s="17"/>
    </row>
    <row r="311" spans="2:16" x14ac:dyDescent="0.3">
      <c r="B311" s="12">
        <v>161</v>
      </c>
      <c r="C311" s="17" t="s">
        <v>426</v>
      </c>
      <c r="D311" s="16" t="s">
        <v>1169</v>
      </c>
      <c r="E311" s="27">
        <v>25</v>
      </c>
      <c r="F311" s="27" t="s">
        <v>99</v>
      </c>
      <c r="G311" s="27"/>
      <c r="H311" s="27"/>
      <c r="I311" s="27"/>
      <c r="J311" s="84"/>
      <c r="K311" s="80" t="str">
        <f t="shared" si="4"/>
        <v>ZLLSM</v>
      </c>
      <c r="L311" s="17"/>
      <c r="M311" s="17"/>
      <c r="N311" s="17"/>
      <c r="O311" s="17"/>
      <c r="P311" s="17"/>
    </row>
    <row r="312" spans="2:16" x14ac:dyDescent="0.3">
      <c r="B312" s="12">
        <v>164</v>
      </c>
      <c r="C312" s="17" t="s">
        <v>426</v>
      </c>
      <c r="D312" s="16" t="s">
        <v>1170</v>
      </c>
      <c r="E312" s="27">
        <v>25</v>
      </c>
      <c r="F312" s="27" t="s">
        <v>90</v>
      </c>
      <c r="G312" s="27"/>
      <c r="H312" s="27"/>
      <c r="I312" s="27"/>
      <c r="J312" s="84"/>
      <c r="K312" s="80" t="str">
        <f t="shared" si="4"/>
        <v>ZLLSM</v>
      </c>
      <c r="L312" s="17"/>
      <c r="M312" s="17"/>
      <c r="N312" s="17"/>
      <c r="O312" s="17"/>
      <c r="P312" s="17"/>
    </row>
    <row r="313" spans="2:16" x14ac:dyDescent="0.3">
      <c r="B313" s="12">
        <v>179</v>
      </c>
      <c r="C313" s="17" t="s">
        <v>426</v>
      </c>
      <c r="D313" s="16" t="s">
        <v>1169</v>
      </c>
      <c r="E313" s="27">
        <v>25</v>
      </c>
      <c r="F313" s="27" t="s">
        <v>99</v>
      </c>
      <c r="G313" s="27"/>
      <c r="H313" s="27"/>
      <c r="I313" s="27"/>
      <c r="J313" s="84"/>
      <c r="K313" s="80" t="str">
        <f t="shared" si="4"/>
        <v>ZLLSM</v>
      </c>
      <c r="L313" s="17"/>
      <c r="M313" s="17"/>
      <c r="N313" s="17"/>
      <c r="O313" s="17"/>
      <c r="P313" s="17"/>
    </row>
    <row r="314" spans="2:16" x14ac:dyDescent="0.3">
      <c r="B314" s="12">
        <v>197</v>
      </c>
      <c r="C314" s="17" t="s">
        <v>426</v>
      </c>
      <c r="D314" s="16" t="s">
        <v>1169</v>
      </c>
      <c r="E314" s="27">
        <v>25</v>
      </c>
      <c r="F314" s="27" t="s">
        <v>99</v>
      </c>
      <c r="G314" s="27"/>
      <c r="H314" s="27"/>
      <c r="I314" s="27"/>
      <c r="J314" s="84"/>
      <c r="K314" s="80" t="str">
        <f t="shared" si="4"/>
        <v>ZLLSM</v>
      </c>
      <c r="L314" s="17"/>
      <c r="M314" s="17"/>
      <c r="N314" s="17"/>
      <c r="O314" s="17"/>
      <c r="P314" s="17"/>
    </row>
    <row r="315" spans="2:16" x14ac:dyDescent="0.3">
      <c r="B315" s="12">
        <v>202</v>
      </c>
      <c r="C315" s="17" t="s">
        <v>426</v>
      </c>
      <c r="D315" s="16" t="s">
        <v>1170</v>
      </c>
      <c r="E315" s="27">
        <v>25</v>
      </c>
      <c r="F315" s="27" t="s">
        <v>99</v>
      </c>
      <c r="G315" s="27"/>
      <c r="H315" s="27"/>
      <c r="I315" s="27"/>
      <c r="J315" s="84"/>
      <c r="K315" s="80" t="str">
        <f t="shared" si="4"/>
        <v>ZLLSM</v>
      </c>
      <c r="L315" s="17"/>
      <c r="M315" s="17"/>
      <c r="N315" s="17"/>
      <c r="O315" s="17"/>
      <c r="P315" s="17"/>
    </row>
    <row r="316" spans="2:16" x14ac:dyDescent="0.3">
      <c r="B316" s="12">
        <v>217</v>
      </c>
      <c r="C316" s="17" t="s">
        <v>426</v>
      </c>
      <c r="D316" s="16" t="s">
        <v>1170</v>
      </c>
      <c r="E316" s="27">
        <v>25</v>
      </c>
      <c r="F316" s="27" t="s">
        <v>90</v>
      </c>
      <c r="G316" s="27"/>
      <c r="H316" s="27"/>
      <c r="I316" s="27"/>
      <c r="J316" s="84"/>
      <c r="K316" s="80" t="str">
        <f t="shared" si="4"/>
        <v>ZLLSM</v>
      </c>
      <c r="L316" s="17"/>
      <c r="M316" s="17"/>
      <c r="N316" s="17"/>
      <c r="O316" s="17"/>
      <c r="P316" s="17"/>
    </row>
    <row r="317" spans="2:16" x14ac:dyDescent="0.3">
      <c r="B317" s="12">
        <v>227</v>
      </c>
      <c r="C317" s="17" t="s">
        <v>426</v>
      </c>
      <c r="D317" s="16" t="s">
        <v>1171</v>
      </c>
      <c r="E317" s="27">
        <v>25</v>
      </c>
      <c r="F317" s="27" t="s">
        <v>99</v>
      </c>
      <c r="G317" s="27"/>
      <c r="H317" s="27"/>
      <c r="I317" s="27"/>
      <c r="J317" s="84"/>
      <c r="K317" s="80" t="str">
        <f t="shared" si="4"/>
        <v>ZLLSM</v>
      </c>
      <c r="L317" s="17"/>
      <c r="M317" s="17"/>
      <c r="N317" s="17"/>
      <c r="O317" s="17"/>
      <c r="P317" s="17"/>
    </row>
    <row r="318" spans="2:16" x14ac:dyDescent="0.3">
      <c r="B318" s="12">
        <v>241</v>
      </c>
      <c r="C318" s="17" t="s">
        <v>426</v>
      </c>
      <c r="D318" s="16" t="s">
        <v>1171</v>
      </c>
      <c r="E318" s="27">
        <v>25</v>
      </c>
      <c r="F318" s="27" t="s">
        <v>99</v>
      </c>
      <c r="G318" s="27"/>
      <c r="H318" s="27"/>
      <c r="I318" s="27"/>
      <c r="J318" s="84"/>
      <c r="K318" s="80" t="str">
        <f t="shared" si="4"/>
        <v>ZLLSM</v>
      </c>
      <c r="L318" s="17"/>
      <c r="M318" s="17"/>
      <c r="N318" s="17"/>
      <c r="O318" s="17"/>
      <c r="P318" s="17"/>
    </row>
    <row r="319" spans="2:16" x14ac:dyDescent="0.3">
      <c r="B319" s="12">
        <v>248</v>
      </c>
      <c r="C319" s="17" t="s">
        <v>426</v>
      </c>
      <c r="D319" s="16" t="s">
        <v>1171</v>
      </c>
      <c r="E319" s="27">
        <v>25</v>
      </c>
      <c r="F319" s="27" t="s">
        <v>99</v>
      </c>
      <c r="G319" s="27"/>
      <c r="H319" s="27"/>
      <c r="I319" s="27"/>
      <c r="J319" s="84"/>
      <c r="K319" s="80" t="str">
        <f t="shared" si="4"/>
        <v>ZLLSM</v>
      </c>
      <c r="L319" s="17"/>
      <c r="M319" s="17"/>
      <c r="N319" s="17"/>
      <c r="O319" s="17"/>
      <c r="P319" s="17"/>
    </row>
    <row r="320" spans="2:16" x14ac:dyDescent="0.3">
      <c r="B320" s="12">
        <v>2</v>
      </c>
      <c r="C320" s="17" t="s">
        <v>536</v>
      </c>
      <c r="D320" s="49" t="s">
        <v>1065</v>
      </c>
      <c r="E320" s="17">
        <v>20</v>
      </c>
      <c r="F320" s="17"/>
      <c r="G320" s="17" t="s">
        <v>138</v>
      </c>
      <c r="H320" s="17"/>
      <c r="I320" s="17"/>
      <c r="K320" s="80" t="str">
        <f t="shared" si="4"/>
        <v>ZLLSM</v>
      </c>
      <c r="L320" s="17"/>
      <c r="M320" s="17"/>
      <c r="N320" s="17"/>
      <c r="O320" s="17"/>
      <c r="P320" s="17"/>
    </row>
    <row r="321" spans="2:16" x14ac:dyDescent="0.3">
      <c r="B321" s="12">
        <v>25</v>
      </c>
      <c r="C321" s="28" t="s">
        <v>536</v>
      </c>
      <c r="D321" s="49" t="s">
        <v>1066</v>
      </c>
      <c r="E321" s="17">
        <v>26</v>
      </c>
      <c r="F321" s="17"/>
      <c r="G321" s="17" t="s">
        <v>138</v>
      </c>
      <c r="H321" s="17"/>
      <c r="I321" s="17"/>
      <c r="K321" s="80" t="str">
        <f t="shared" si="4"/>
        <v>ZLLSM</v>
      </c>
      <c r="L321" s="17"/>
      <c r="M321" s="17"/>
      <c r="N321" s="17"/>
      <c r="O321" s="17"/>
      <c r="P321" s="17"/>
    </row>
    <row r="322" spans="2:16" x14ac:dyDescent="0.3">
      <c r="B322" s="12">
        <v>35</v>
      </c>
      <c r="C322" s="28" t="s">
        <v>536</v>
      </c>
      <c r="D322" s="49" t="s">
        <v>1067</v>
      </c>
      <c r="E322" s="17">
        <v>20</v>
      </c>
      <c r="F322" s="17"/>
      <c r="G322" s="17" t="s">
        <v>138</v>
      </c>
      <c r="H322" s="17"/>
      <c r="I322" s="17"/>
      <c r="K322" s="80" t="str">
        <f t="shared" si="4"/>
        <v>ZLLSM</v>
      </c>
      <c r="L322" s="17"/>
      <c r="M322" s="17"/>
      <c r="N322" s="17"/>
      <c r="O322" s="17"/>
      <c r="P322" s="17"/>
    </row>
    <row r="323" spans="2:16" x14ac:dyDescent="0.3">
      <c r="B323" s="12">
        <v>174</v>
      </c>
      <c r="C323" s="17" t="s">
        <v>536</v>
      </c>
      <c r="D323" s="49" t="s">
        <v>1068</v>
      </c>
      <c r="E323" s="17">
        <v>48</v>
      </c>
      <c r="F323" s="17"/>
      <c r="G323" s="17" t="s">
        <v>139</v>
      </c>
      <c r="H323" s="17"/>
      <c r="I323" s="17"/>
      <c r="K323" s="80" t="str">
        <f t="shared" si="4"/>
        <v>ZLLSM</v>
      </c>
      <c r="L323" s="17"/>
      <c r="M323" s="17"/>
      <c r="N323" s="17"/>
      <c r="O323" s="17"/>
      <c r="P323" s="17"/>
    </row>
    <row r="324" spans="2:16" x14ac:dyDescent="0.3">
      <c r="K324" s="80" t="str">
        <f t="shared" si="4"/>
        <v>ZLLSM</v>
      </c>
    </row>
    <row r="325" spans="2:16" x14ac:dyDescent="0.3">
      <c r="K325" s="80" t="str">
        <f t="shared" si="4"/>
        <v>ZLLSM</v>
      </c>
    </row>
    <row r="326" spans="2:16" x14ac:dyDescent="0.3">
      <c r="K326" s="80" t="str">
        <f t="shared" ref="K326:K389" si="5">IF(IFERROR(FIND("ZPC",H326)&gt;=1,0),"ZPC","ZLLSM")</f>
        <v>ZLLSM</v>
      </c>
    </row>
    <row r="327" spans="2:16" x14ac:dyDescent="0.3">
      <c r="K327" s="80" t="str">
        <f t="shared" si="5"/>
        <v>ZLLSM</v>
      </c>
    </row>
    <row r="328" spans="2:16" x14ac:dyDescent="0.3">
      <c r="K328" s="80" t="str">
        <f t="shared" si="5"/>
        <v>ZLLSM</v>
      </c>
    </row>
    <row r="329" spans="2:16" x14ac:dyDescent="0.3">
      <c r="K329" s="81" t="str">
        <f t="shared" si="5"/>
        <v>ZLLSM</v>
      </c>
    </row>
    <row r="330" spans="2:16" x14ac:dyDescent="0.3">
      <c r="K330" s="80" t="str">
        <f t="shared" si="5"/>
        <v>ZLLSM</v>
      </c>
    </row>
    <row r="331" spans="2:16" x14ac:dyDescent="0.3">
      <c r="K331" s="80" t="str">
        <f t="shared" si="5"/>
        <v>ZLLSM</v>
      </c>
    </row>
    <row r="332" spans="2:16" x14ac:dyDescent="0.3">
      <c r="K332" s="80" t="str">
        <f t="shared" si="5"/>
        <v>ZLLSM</v>
      </c>
    </row>
    <row r="333" spans="2:16" x14ac:dyDescent="0.3">
      <c r="K333" s="80" t="str">
        <f t="shared" si="5"/>
        <v>ZLLSM</v>
      </c>
    </row>
    <row r="334" spans="2:16" x14ac:dyDescent="0.3">
      <c r="K334" s="80" t="str">
        <f t="shared" si="5"/>
        <v>ZLLSM</v>
      </c>
    </row>
    <row r="335" spans="2:16" x14ac:dyDescent="0.3">
      <c r="K335" s="80" t="str">
        <f t="shared" si="5"/>
        <v>ZLLSM</v>
      </c>
    </row>
    <row r="336" spans="2:16" x14ac:dyDescent="0.3">
      <c r="K336" s="80" t="str">
        <f t="shared" si="5"/>
        <v>ZLLSM</v>
      </c>
    </row>
    <row r="337" spans="11:11" x14ac:dyDescent="0.3">
      <c r="K337" s="80" t="str">
        <f t="shared" si="5"/>
        <v>ZLLSM</v>
      </c>
    </row>
    <row r="338" spans="11:11" x14ac:dyDescent="0.3">
      <c r="K338" s="80" t="str">
        <f t="shared" si="5"/>
        <v>ZLLSM</v>
      </c>
    </row>
    <row r="339" spans="11:11" x14ac:dyDescent="0.3">
      <c r="K339" s="80" t="str">
        <f t="shared" si="5"/>
        <v>ZLLSM</v>
      </c>
    </row>
    <row r="340" spans="11:11" x14ac:dyDescent="0.3">
      <c r="K340" s="80" t="str">
        <f t="shared" si="5"/>
        <v>ZLLSM</v>
      </c>
    </row>
    <row r="341" spans="11:11" x14ac:dyDescent="0.3">
      <c r="K341" s="80" t="str">
        <f t="shared" si="5"/>
        <v>ZLLSM</v>
      </c>
    </row>
    <row r="342" spans="11:11" x14ac:dyDescent="0.3">
      <c r="K342" s="80" t="str">
        <f t="shared" si="5"/>
        <v>ZLLSM</v>
      </c>
    </row>
    <row r="343" spans="11:11" x14ac:dyDescent="0.3">
      <c r="K343" s="81" t="str">
        <f t="shared" si="5"/>
        <v>ZLLSM</v>
      </c>
    </row>
    <row r="344" spans="11:11" x14ac:dyDescent="0.3">
      <c r="K344" s="82" t="str">
        <f t="shared" si="5"/>
        <v>ZLLSM</v>
      </c>
    </row>
    <row r="345" spans="11:11" x14ac:dyDescent="0.3">
      <c r="K345" s="80" t="str">
        <f t="shared" si="5"/>
        <v>ZLLSM</v>
      </c>
    </row>
    <row r="346" spans="11:11" x14ac:dyDescent="0.3">
      <c r="K346" s="80" t="str">
        <f t="shared" si="5"/>
        <v>ZLLSM</v>
      </c>
    </row>
    <row r="347" spans="11:11" x14ac:dyDescent="0.3">
      <c r="K347" s="80" t="str">
        <f t="shared" si="5"/>
        <v>ZLLSM</v>
      </c>
    </row>
    <row r="348" spans="11:11" x14ac:dyDescent="0.3">
      <c r="K348" s="80" t="str">
        <f t="shared" si="5"/>
        <v>ZLLSM</v>
      </c>
    </row>
    <row r="349" spans="11:11" x14ac:dyDescent="0.3">
      <c r="K349" s="80" t="str">
        <f t="shared" si="5"/>
        <v>ZLLSM</v>
      </c>
    </row>
    <row r="350" spans="11:11" x14ac:dyDescent="0.3">
      <c r="K350" s="80" t="str">
        <f t="shared" si="5"/>
        <v>ZLLSM</v>
      </c>
    </row>
    <row r="351" spans="11:11" x14ac:dyDescent="0.3">
      <c r="K351" s="80" t="str">
        <f t="shared" si="5"/>
        <v>ZLLSM</v>
      </c>
    </row>
    <row r="352" spans="11:11" x14ac:dyDescent="0.3">
      <c r="K352" s="80" t="str">
        <f t="shared" si="5"/>
        <v>ZLLSM</v>
      </c>
    </row>
    <row r="353" spans="11:11" x14ac:dyDescent="0.3">
      <c r="K353" s="80" t="str">
        <f t="shared" si="5"/>
        <v>ZLLSM</v>
      </c>
    </row>
    <row r="354" spans="11:11" x14ac:dyDescent="0.3">
      <c r="K354" s="80" t="str">
        <f t="shared" si="5"/>
        <v>ZLLSM</v>
      </c>
    </row>
    <row r="355" spans="11:11" x14ac:dyDescent="0.3">
      <c r="K355" s="80" t="str">
        <f t="shared" si="5"/>
        <v>ZLLSM</v>
      </c>
    </row>
    <row r="356" spans="11:11" x14ac:dyDescent="0.3">
      <c r="K356" s="80" t="str">
        <f t="shared" si="5"/>
        <v>ZLLSM</v>
      </c>
    </row>
    <row r="357" spans="11:11" x14ac:dyDescent="0.3">
      <c r="K357" s="80" t="str">
        <f t="shared" si="5"/>
        <v>ZLLSM</v>
      </c>
    </row>
    <row r="358" spans="11:11" x14ac:dyDescent="0.3">
      <c r="K358" s="80" t="str">
        <f t="shared" si="5"/>
        <v>ZLLSM</v>
      </c>
    </row>
    <row r="359" spans="11:11" x14ac:dyDescent="0.3">
      <c r="K359" s="80" t="str">
        <f t="shared" si="5"/>
        <v>ZLLSM</v>
      </c>
    </row>
    <row r="360" spans="11:11" x14ac:dyDescent="0.3">
      <c r="K360" s="80" t="str">
        <f t="shared" si="5"/>
        <v>ZLLSM</v>
      </c>
    </row>
    <row r="361" spans="11:11" x14ac:dyDescent="0.3">
      <c r="K361" s="80" t="str">
        <f t="shared" si="5"/>
        <v>ZLLSM</v>
      </c>
    </row>
    <row r="362" spans="11:11" x14ac:dyDescent="0.3">
      <c r="K362" s="80" t="str">
        <f t="shared" si="5"/>
        <v>ZLLSM</v>
      </c>
    </row>
    <row r="363" spans="11:11" x14ac:dyDescent="0.3">
      <c r="K363" s="80" t="str">
        <f t="shared" si="5"/>
        <v>ZLLSM</v>
      </c>
    </row>
    <row r="364" spans="11:11" x14ac:dyDescent="0.3">
      <c r="K364" s="81" t="str">
        <f t="shared" si="5"/>
        <v>ZLLSM</v>
      </c>
    </row>
    <row r="365" spans="11:11" x14ac:dyDescent="0.3">
      <c r="K365" s="80" t="str">
        <f t="shared" si="5"/>
        <v>ZLLSM</v>
      </c>
    </row>
    <row r="366" spans="11:11" x14ac:dyDescent="0.3">
      <c r="K366" s="80" t="str">
        <f t="shared" si="5"/>
        <v>ZLLSM</v>
      </c>
    </row>
    <row r="367" spans="11:11" x14ac:dyDescent="0.3">
      <c r="K367" s="81" t="str">
        <f t="shared" si="5"/>
        <v>ZLLSM</v>
      </c>
    </row>
    <row r="368" spans="11:11" x14ac:dyDescent="0.3">
      <c r="K368" s="80" t="str">
        <f t="shared" si="5"/>
        <v>ZLLSM</v>
      </c>
    </row>
    <row r="369" spans="11:11" x14ac:dyDescent="0.3">
      <c r="K369" s="80" t="str">
        <f t="shared" si="5"/>
        <v>ZLLSM</v>
      </c>
    </row>
    <row r="370" spans="11:11" x14ac:dyDescent="0.3">
      <c r="K370" s="80" t="str">
        <f t="shared" si="5"/>
        <v>ZLLSM</v>
      </c>
    </row>
    <row r="371" spans="11:11" x14ac:dyDescent="0.3">
      <c r="K371" s="80" t="str">
        <f t="shared" si="5"/>
        <v>ZLLSM</v>
      </c>
    </row>
    <row r="372" spans="11:11" x14ac:dyDescent="0.3">
      <c r="K372" s="80" t="str">
        <f t="shared" si="5"/>
        <v>ZLLSM</v>
      </c>
    </row>
    <row r="373" spans="11:11" x14ac:dyDescent="0.3">
      <c r="K373" s="80" t="str">
        <f t="shared" si="5"/>
        <v>ZLLSM</v>
      </c>
    </row>
    <row r="374" spans="11:11" x14ac:dyDescent="0.3">
      <c r="K374" s="80" t="str">
        <f t="shared" si="5"/>
        <v>ZLLSM</v>
      </c>
    </row>
    <row r="375" spans="11:11" x14ac:dyDescent="0.3">
      <c r="K375" s="81" t="str">
        <f t="shared" si="5"/>
        <v>ZLLSM</v>
      </c>
    </row>
    <row r="376" spans="11:11" x14ac:dyDescent="0.3">
      <c r="K376" s="80" t="str">
        <f t="shared" si="5"/>
        <v>ZLLSM</v>
      </c>
    </row>
    <row r="377" spans="11:11" x14ac:dyDescent="0.3">
      <c r="K377" s="80" t="str">
        <f t="shared" si="5"/>
        <v>ZLLSM</v>
      </c>
    </row>
    <row r="378" spans="11:11" x14ac:dyDescent="0.3">
      <c r="K378" s="80" t="str">
        <f t="shared" si="5"/>
        <v>ZLLSM</v>
      </c>
    </row>
    <row r="379" spans="11:11" x14ac:dyDescent="0.3">
      <c r="K379" s="80" t="str">
        <f t="shared" si="5"/>
        <v>ZLLSM</v>
      </c>
    </row>
    <row r="380" spans="11:11" x14ac:dyDescent="0.3">
      <c r="K380" s="80" t="str">
        <f t="shared" si="5"/>
        <v>ZLLSM</v>
      </c>
    </row>
    <row r="381" spans="11:11" x14ac:dyDescent="0.3">
      <c r="K381" s="80" t="str">
        <f t="shared" si="5"/>
        <v>ZLLSM</v>
      </c>
    </row>
    <row r="382" spans="11:11" x14ac:dyDescent="0.3">
      <c r="K382" s="80" t="str">
        <f t="shared" si="5"/>
        <v>ZLLSM</v>
      </c>
    </row>
    <row r="383" spans="11:11" x14ac:dyDescent="0.3">
      <c r="K383" s="80" t="str">
        <f t="shared" si="5"/>
        <v>ZLLSM</v>
      </c>
    </row>
    <row r="384" spans="11:11" x14ac:dyDescent="0.3">
      <c r="K384" s="80" t="str">
        <f t="shared" si="5"/>
        <v>ZLLSM</v>
      </c>
    </row>
    <row r="385" spans="11:11" x14ac:dyDescent="0.3">
      <c r="K385" s="81" t="str">
        <f t="shared" si="5"/>
        <v>ZLLSM</v>
      </c>
    </row>
    <row r="386" spans="11:11" x14ac:dyDescent="0.3">
      <c r="K386" s="80" t="str">
        <f t="shared" si="5"/>
        <v>ZLLSM</v>
      </c>
    </row>
    <row r="387" spans="11:11" x14ac:dyDescent="0.3">
      <c r="K387" s="80" t="str">
        <f t="shared" si="5"/>
        <v>ZLLSM</v>
      </c>
    </row>
    <row r="388" spans="11:11" x14ac:dyDescent="0.3">
      <c r="K388" s="80" t="str">
        <f t="shared" si="5"/>
        <v>ZLLSM</v>
      </c>
    </row>
    <row r="389" spans="11:11" x14ac:dyDescent="0.3">
      <c r="K389" s="80" t="str">
        <f t="shared" si="5"/>
        <v>ZLLSM</v>
      </c>
    </row>
    <row r="390" spans="11:11" x14ac:dyDescent="0.3">
      <c r="K390" s="80" t="str">
        <f t="shared" ref="K390:K445" si="6">IF(IFERROR(FIND("ZPC",H390)&gt;=1,0),"ZPC","ZLLSM")</f>
        <v>ZLLSM</v>
      </c>
    </row>
    <row r="391" spans="11:11" x14ac:dyDescent="0.3">
      <c r="K391" s="80" t="str">
        <f t="shared" si="6"/>
        <v>ZLLSM</v>
      </c>
    </row>
    <row r="392" spans="11:11" x14ac:dyDescent="0.3">
      <c r="K392" s="80" t="str">
        <f t="shared" si="6"/>
        <v>ZLLSM</v>
      </c>
    </row>
    <row r="393" spans="11:11" x14ac:dyDescent="0.3">
      <c r="K393" s="80" t="str">
        <f t="shared" si="6"/>
        <v>ZLLSM</v>
      </c>
    </row>
    <row r="394" spans="11:11" x14ac:dyDescent="0.3">
      <c r="K394" s="80" t="str">
        <f t="shared" si="6"/>
        <v>ZLLSM</v>
      </c>
    </row>
    <row r="395" spans="11:11" x14ac:dyDescent="0.3">
      <c r="K395" s="80" t="str">
        <f t="shared" si="6"/>
        <v>ZLLSM</v>
      </c>
    </row>
    <row r="396" spans="11:11" x14ac:dyDescent="0.3">
      <c r="K396" s="80" t="str">
        <f t="shared" si="6"/>
        <v>ZLLSM</v>
      </c>
    </row>
    <row r="397" spans="11:11" x14ac:dyDescent="0.3">
      <c r="K397" s="80" t="str">
        <f t="shared" si="6"/>
        <v>ZLLSM</v>
      </c>
    </row>
    <row r="398" spans="11:11" x14ac:dyDescent="0.3">
      <c r="K398" s="81" t="str">
        <f t="shared" si="6"/>
        <v>ZLLSM</v>
      </c>
    </row>
    <row r="399" spans="11:11" x14ac:dyDescent="0.3">
      <c r="K399" s="80" t="str">
        <f t="shared" si="6"/>
        <v>ZLLSM</v>
      </c>
    </row>
    <row r="400" spans="11:11" x14ac:dyDescent="0.3">
      <c r="K400" s="80" t="str">
        <f t="shared" si="6"/>
        <v>ZLLSM</v>
      </c>
    </row>
    <row r="401" spans="11:11" x14ac:dyDescent="0.3">
      <c r="K401" s="80" t="str">
        <f t="shared" si="6"/>
        <v>ZLLSM</v>
      </c>
    </row>
    <row r="402" spans="11:11" x14ac:dyDescent="0.3">
      <c r="K402" s="80" t="str">
        <f t="shared" si="6"/>
        <v>ZLLSM</v>
      </c>
    </row>
    <row r="403" spans="11:11" x14ac:dyDescent="0.3">
      <c r="K403" s="80" t="str">
        <f t="shared" si="6"/>
        <v>ZLLSM</v>
      </c>
    </row>
    <row r="404" spans="11:11" x14ac:dyDescent="0.3">
      <c r="K404" s="80" t="str">
        <f t="shared" si="6"/>
        <v>ZLLSM</v>
      </c>
    </row>
    <row r="405" spans="11:11" x14ac:dyDescent="0.3">
      <c r="K405" s="80" t="str">
        <f t="shared" si="6"/>
        <v>ZLLSM</v>
      </c>
    </row>
    <row r="406" spans="11:11" x14ac:dyDescent="0.3">
      <c r="K406" s="80" t="str">
        <f t="shared" si="6"/>
        <v>ZLLSM</v>
      </c>
    </row>
    <row r="407" spans="11:11" x14ac:dyDescent="0.3">
      <c r="K407" s="80" t="str">
        <f t="shared" si="6"/>
        <v>ZLLSM</v>
      </c>
    </row>
    <row r="408" spans="11:11" x14ac:dyDescent="0.3">
      <c r="K408" s="80" t="str">
        <f t="shared" si="6"/>
        <v>ZLLSM</v>
      </c>
    </row>
    <row r="409" spans="11:11" x14ac:dyDescent="0.3">
      <c r="K409" s="80" t="str">
        <f t="shared" si="6"/>
        <v>ZLLSM</v>
      </c>
    </row>
    <row r="410" spans="11:11" x14ac:dyDescent="0.3">
      <c r="K410" s="80" t="str">
        <f t="shared" si="6"/>
        <v>ZLLSM</v>
      </c>
    </row>
    <row r="411" spans="11:11" x14ac:dyDescent="0.3">
      <c r="K411" s="80" t="str">
        <f t="shared" si="6"/>
        <v>ZLLSM</v>
      </c>
    </row>
    <row r="412" spans="11:11" x14ac:dyDescent="0.3">
      <c r="K412" s="80" t="str">
        <f t="shared" si="6"/>
        <v>ZLLSM</v>
      </c>
    </row>
    <row r="413" spans="11:11" x14ac:dyDescent="0.3">
      <c r="K413" s="80" t="str">
        <f t="shared" si="6"/>
        <v>ZLLSM</v>
      </c>
    </row>
    <row r="414" spans="11:11" x14ac:dyDescent="0.3">
      <c r="K414" s="80" t="str">
        <f t="shared" si="6"/>
        <v>ZLLSM</v>
      </c>
    </row>
    <row r="415" spans="11:11" x14ac:dyDescent="0.3">
      <c r="K415" s="80" t="str">
        <f t="shared" si="6"/>
        <v>ZLLSM</v>
      </c>
    </row>
    <row r="416" spans="11:11" x14ac:dyDescent="0.3">
      <c r="K416" s="80" t="str">
        <f t="shared" si="6"/>
        <v>ZLLSM</v>
      </c>
    </row>
    <row r="417" spans="11:11" x14ac:dyDescent="0.3">
      <c r="K417" s="80" t="str">
        <f t="shared" si="6"/>
        <v>ZLLSM</v>
      </c>
    </row>
    <row r="418" spans="11:11" x14ac:dyDescent="0.3">
      <c r="K418" s="80" t="str">
        <f t="shared" si="6"/>
        <v>ZLLSM</v>
      </c>
    </row>
    <row r="419" spans="11:11" x14ac:dyDescent="0.3">
      <c r="K419" s="80" t="str">
        <f t="shared" si="6"/>
        <v>ZLLSM</v>
      </c>
    </row>
    <row r="420" spans="11:11" x14ac:dyDescent="0.3">
      <c r="K420" s="81" t="str">
        <f t="shared" si="6"/>
        <v>ZLLSM</v>
      </c>
    </row>
    <row r="421" spans="11:11" x14ac:dyDescent="0.3">
      <c r="K421" s="80" t="str">
        <f t="shared" si="6"/>
        <v>ZLLSM</v>
      </c>
    </row>
    <row r="422" spans="11:11" x14ac:dyDescent="0.3">
      <c r="K422" s="80" t="str">
        <f t="shared" si="6"/>
        <v>ZLLSM</v>
      </c>
    </row>
    <row r="423" spans="11:11" x14ac:dyDescent="0.3">
      <c r="K423" s="80" t="str">
        <f t="shared" si="6"/>
        <v>ZLLSM</v>
      </c>
    </row>
    <row r="424" spans="11:11" x14ac:dyDescent="0.3">
      <c r="K424" s="80" t="str">
        <f t="shared" si="6"/>
        <v>ZLLSM</v>
      </c>
    </row>
    <row r="425" spans="11:11" x14ac:dyDescent="0.3">
      <c r="K425" s="80" t="str">
        <f t="shared" si="6"/>
        <v>ZLLSM</v>
      </c>
    </row>
    <row r="426" spans="11:11" x14ac:dyDescent="0.3">
      <c r="K426" s="80" t="str">
        <f t="shared" si="6"/>
        <v>ZLLSM</v>
      </c>
    </row>
    <row r="427" spans="11:11" x14ac:dyDescent="0.3">
      <c r="K427" s="80" t="str">
        <f t="shared" si="6"/>
        <v>ZLLSM</v>
      </c>
    </row>
    <row r="428" spans="11:11" x14ac:dyDescent="0.3">
      <c r="K428" s="81" t="str">
        <f t="shared" si="6"/>
        <v>ZLLSM</v>
      </c>
    </row>
    <row r="429" spans="11:11" x14ac:dyDescent="0.3">
      <c r="K429" s="80" t="str">
        <f t="shared" si="6"/>
        <v>ZLLSM</v>
      </c>
    </row>
    <row r="430" spans="11:11" x14ac:dyDescent="0.3">
      <c r="K430" s="80" t="str">
        <f t="shared" si="6"/>
        <v>ZLLSM</v>
      </c>
    </row>
    <row r="431" spans="11:11" x14ac:dyDescent="0.3">
      <c r="K431" s="80" t="str">
        <f t="shared" si="6"/>
        <v>ZLLSM</v>
      </c>
    </row>
    <row r="432" spans="11:11" x14ac:dyDescent="0.3">
      <c r="K432" s="80" t="str">
        <f t="shared" si="6"/>
        <v>ZLLSM</v>
      </c>
    </row>
    <row r="433" spans="11:11" x14ac:dyDescent="0.3">
      <c r="K433" s="80" t="str">
        <f t="shared" si="6"/>
        <v>ZLLSM</v>
      </c>
    </row>
    <row r="434" spans="11:11" x14ac:dyDescent="0.3">
      <c r="K434" s="80" t="str">
        <f t="shared" si="6"/>
        <v>ZLLSM</v>
      </c>
    </row>
    <row r="435" spans="11:11" x14ac:dyDescent="0.3">
      <c r="K435" s="80" t="str">
        <f t="shared" si="6"/>
        <v>ZLLSM</v>
      </c>
    </row>
    <row r="436" spans="11:11" x14ac:dyDescent="0.3">
      <c r="K436" s="80" t="str">
        <f t="shared" si="6"/>
        <v>ZLLSM</v>
      </c>
    </row>
    <row r="437" spans="11:11" x14ac:dyDescent="0.3">
      <c r="K437" s="80" t="str">
        <f t="shared" si="6"/>
        <v>ZLLSM</v>
      </c>
    </row>
    <row r="438" spans="11:11" x14ac:dyDescent="0.3">
      <c r="K438" s="80" t="str">
        <f t="shared" si="6"/>
        <v>ZLLSM</v>
      </c>
    </row>
    <row r="439" spans="11:11" x14ac:dyDescent="0.3">
      <c r="K439" s="80" t="str">
        <f t="shared" si="6"/>
        <v>ZLLSM</v>
      </c>
    </row>
    <row r="440" spans="11:11" x14ac:dyDescent="0.3">
      <c r="K440" s="81" t="str">
        <f t="shared" si="6"/>
        <v>ZLLSM</v>
      </c>
    </row>
    <row r="441" spans="11:11" x14ac:dyDescent="0.3">
      <c r="K441" s="80" t="str">
        <f t="shared" si="6"/>
        <v>ZLLSM</v>
      </c>
    </row>
    <row r="442" spans="11:11" x14ac:dyDescent="0.3">
      <c r="K442" s="80" t="str">
        <f t="shared" si="6"/>
        <v>ZLLSM</v>
      </c>
    </row>
    <row r="443" spans="11:11" x14ac:dyDescent="0.3">
      <c r="K443" s="80" t="str">
        <f t="shared" si="6"/>
        <v>ZLLSM</v>
      </c>
    </row>
    <row r="444" spans="11:11" x14ac:dyDescent="0.3">
      <c r="K444" s="80" t="str">
        <f t="shared" si="6"/>
        <v>ZLLSM</v>
      </c>
    </row>
    <row r="445" spans="11:11" x14ac:dyDescent="0.3">
      <c r="K445" s="81" t="str">
        <f t="shared" si="6"/>
        <v>ZLLSM</v>
      </c>
    </row>
  </sheetData>
  <phoneticPr fontId="10" type="noConversion"/>
  <conditionalFormatting sqref="J6">
    <cfRule type="containsText" dxfId="28" priority="1" operator="containsText" text="FALTAN DATOS DE ESCENARIO">
      <formula>NOT(ISERROR(SEARCH("FALTAN DATOS DE ESCENARIO",J6)))</formula>
    </cfRule>
    <cfRule type="containsText" dxfId="27" priority="2" operator="containsText" text="Pendiente">
      <formula>NOT(ISERROR(SEARCH("Pendiente",J6)))</formula>
    </cfRule>
    <cfRule type="cellIs" dxfId="26" priority="3" operator="equal">
      <formula>#REF!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Valor incorrecto" error="Solo números enteros._x000a__x000a_Mínimo 10, máximo 200" xr:uid="{C6F7D61C-6F5A-4B53-985F-ADCCD004C1B2}">
          <x14:formula1>
            <xm:f>Datos!$R$2:$R$192</xm:f>
          </x14:formula1>
          <xm:sqref>E6:E19 E48:E63 E67:E82</xm:sqref>
        </x14:dataValidation>
        <x14:dataValidation type="list" allowBlank="1" showInputMessage="1" showErrorMessage="1" errorTitle="VALOR NO PERMITIDO" error="Debe seleccionar la zona de la lista desplegable o dejarla en blanco." xr:uid="{76D961D1-4773-48FD-9D54-9147638671B7}">
          <x14:formula1>
            <xm:f>Datos!$G$2:$G$54</xm:f>
          </x14:formula1>
          <xm:sqref>F6:F19 F177:F178 F48:F82</xm:sqref>
        </x14:dataValidation>
        <x14:dataValidation type="list" allowBlank="1" showInputMessage="1" showErrorMessage="1" errorTitle="VALOR NO PERMITIDO" error="Debe seleccionar la zona de la lista desplegable o dejarla en blanco." xr:uid="{6DEB7554-7C96-4BB5-A768-A54FF22BEAEA}">
          <x14:formula1>
            <xm:f>Datos!$H$2:$H$21</xm:f>
          </x14:formula1>
          <xm:sqref>G6:G19 G200:G203 G48:G82 G154:G178</xm:sqref>
        </x14:dataValidation>
        <x14:dataValidation type="list" allowBlank="1" showInputMessage="1" showErrorMessage="1" errorTitle="VALOR NO PERMITIDO" error="Debe seleccionar la zona de la lista desplegable o dejarla en blanco." xr:uid="{E1697797-4462-40EB-B53E-0E87E7AFD103}">
          <x14:formula1>
            <xm:f>Datos!$I$2:$I$32</xm:f>
          </x14:formula1>
          <xm:sqref>H199:H203 H6:H19 H48:H82 H154:H178</xm:sqref>
        </x14:dataValidation>
        <x14:dataValidation type="list" allowBlank="1" showInputMessage="1" showErrorMessage="1" errorTitle="VALOR NO PERMITIDO" error="Debe seleccionar la zona de la lista desplegable o dejarla en blanco." xr:uid="{96CA4291-EC7B-4C2F-A072-FEAE081261AB}">
          <x14:formula1>
            <xm:f>Datos!$J$2:$J$13</xm:f>
          </x14:formula1>
          <xm:sqref>I199:K203 I154:K178 I48:K82 I6:I19 K6:K19 J7:J19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fitToPage="1"/>
  </sheetPr>
  <dimension ref="A2:W1256"/>
  <sheetViews>
    <sheetView topLeftCell="A82" zoomScale="85" zoomScaleNormal="85" workbookViewId="0">
      <selection activeCell="F84" sqref="F84"/>
    </sheetView>
  </sheetViews>
  <sheetFormatPr baseColWidth="10" defaultColWidth="9.109375" defaultRowHeight="15" customHeight="1" x14ac:dyDescent="0.3"/>
  <cols>
    <col min="1" max="1" width="5.88671875" customWidth="1"/>
    <col min="2" max="2" width="43.88671875" customWidth="1"/>
    <col min="3" max="3" width="41.33203125" customWidth="1"/>
    <col min="4" max="4" width="6.88671875" customWidth="1"/>
    <col min="5" max="5" width="6.33203125" customWidth="1"/>
    <col min="6" max="6" width="72" customWidth="1"/>
    <col min="7" max="7" width="13" customWidth="1"/>
    <col min="8" max="8" width="11.109375" customWidth="1"/>
    <col min="9" max="9" width="15.109375" customWidth="1"/>
    <col min="10" max="10" width="10.33203125" style="20" customWidth="1"/>
    <col min="11" max="11" width="20.109375" customWidth="1"/>
    <col min="12" max="12" width="25.5546875" customWidth="1"/>
    <col min="13" max="13" width="11" bestFit="1" customWidth="1"/>
    <col min="14" max="14" width="12.44140625" customWidth="1"/>
    <col min="15" max="15" width="88.33203125" customWidth="1"/>
    <col min="16" max="16" width="64.88671875" customWidth="1"/>
    <col min="17" max="17" width="75.109375" customWidth="1"/>
    <col min="18" max="18" width="42.109375" customWidth="1"/>
    <col min="19" max="19" width="67.109375" customWidth="1"/>
    <col min="20" max="20" width="56.33203125" customWidth="1"/>
    <col min="21" max="21" width="39.109375" customWidth="1"/>
    <col min="22" max="22" width="50.5546875" customWidth="1"/>
    <col min="23" max="23" width="91.88671875" customWidth="1"/>
    <col min="24" max="254" width="11.44140625" customWidth="1"/>
  </cols>
  <sheetData>
    <row r="2" spans="1:23" ht="15" customHeight="1" x14ac:dyDescent="0.3">
      <c r="F2" s="19" t="s">
        <v>1230</v>
      </c>
      <c r="G2" s="34"/>
      <c r="H2" s="34"/>
      <c r="I2" s="34"/>
      <c r="J2" s="34"/>
      <c r="K2" s="34"/>
      <c r="L2" s="34"/>
      <c r="M2" s="34"/>
      <c r="N2" s="34"/>
    </row>
    <row r="3" spans="1:23" ht="19.5" customHeight="1" x14ac:dyDescent="0.3">
      <c r="F3" s="19" t="s">
        <v>1032</v>
      </c>
      <c r="G3" s="34"/>
      <c r="H3" s="34"/>
      <c r="I3" s="34"/>
      <c r="J3" s="34"/>
      <c r="K3" s="34"/>
      <c r="L3" s="34"/>
      <c r="M3" s="34"/>
      <c r="N3" s="34"/>
    </row>
    <row r="4" spans="1:23" ht="19.5" customHeight="1" thickBot="1" x14ac:dyDescent="0.45">
      <c r="F4" s="19"/>
      <c r="G4" s="14"/>
      <c r="H4" s="14"/>
      <c r="I4" s="14"/>
      <c r="J4" s="14"/>
      <c r="K4" s="14"/>
      <c r="L4" s="14"/>
      <c r="M4" s="14"/>
      <c r="N4" s="14"/>
    </row>
    <row r="5" spans="1:23" ht="19.5" customHeight="1" x14ac:dyDescent="0.4">
      <c r="D5" s="12" t="e" cm="1" vm="1">
        <f t="array" ref="D5">_xlfn.IFNA(_xlfn.IFS(S5&lt;&gt;"Pendent",SOCIETATS!$N$8,T5&lt;&gt;"Pendent",SOCIETATS!$N$8),SOCIETATS!$N$9)</f>
        <v>#VALUE!</v>
      </c>
      <c r="E5" s="24" t="s">
        <v>1234</v>
      </c>
      <c r="F5" s="25"/>
      <c r="G5" s="33" t="e" vm="2">
        <f>_xlfn.IMAGE([1]SOCIETATS!$N$3,"NOP")</f>
        <v>#VALUE!</v>
      </c>
      <c r="H5" s="394" t="s">
        <v>1268</v>
      </c>
      <c r="I5" s="395"/>
      <c r="J5" s="395"/>
      <c r="K5" s="395"/>
      <c r="L5" s="396"/>
      <c r="M5" s="14"/>
      <c r="N5" s="14"/>
    </row>
    <row r="6" spans="1:23" ht="19.5" customHeight="1" x14ac:dyDescent="0.4">
      <c r="D6" s="76" t="e" cm="1" vm="1">
        <f t="array" ref="D6">_xlfn.IFNA(_xlfn.IFS(S6&lt;&gt;"Pendent",SOCIETATS!$N$8,T6&lt;&gt;"Pendent",SOCIETATS!$N$8),SOCIETATS!$N$9)</f>
        <v>#VALUE!</v>
      </c>
      <c r="E6" s="77" t="s">
        <v>1233</v>
      </c>
      <c r="F6" s="77"/>
      <c r="G6" s="79" t="e" vm="2">
        <f>_xlfn.IMAGE([1]SOCIETATS!$N$3,"NOP")</f>
        <v>#VALUE!</v>
      </c>
      <c r="H6" s="397" t="s">
        <v>1235</v>
      </c>
      <c r="I6" s="398"/>
      <c r="J6" s="398"/>
      <c r="K6" s="399"/>
      <c r="L6" s="399"/>
      <c r="M6" s="14"/>
      <c r="N6" s="14"/>
    </row>
    <row r="7" spans="1:23" ht="41.25" customHeight="1" thickBot="1" x14ac:dyDescent="0.35">
      <c r="A7" s="47" t="s">
        <v>6</v>
      </c>
      <c r="B7" s="48" t="s">
        <v>1035</v>
      </c>
      <c r="C7" s="50" t="s">
        <v>18</v>
      </c>
      <c r="D7" s="102" t="s">
        <v>1232</v>
      </c>
      <c r="E7" s="102" t="s">
        <v>1125</v>
      </c>
      <c r="F7" s="102" t="s">
        <v>1124</v>
      </c>
      <c r="G7" s="47" t="s">
        <v>0</v>
      </c>
      <c r="H7" s="47" t="s">
        <v>1</v>
      </c>
      <c r="I7" s="48" t="s">
        <v>2</v>
      </c>
      <c r="J7" s="48" t="s">
        <v>3</v>
      </c>
      <c r="K7" s="46" t="s">
        <v>17</v>
      </c>
      <c r="L7" s="46" t="s">
        <v>19</v>
      </c>
      <c r="M7" s="46" t="s">
        <v>539</v>
      </c>
      <c r="N7" s="46" t="s">
        <v>5</v>
      </c>
      <c r="O7" s="51" t="s">
        <v>999</v>
      </c>
      <c r="P7" s="51" t="s">
        <v>1000</v>
      </c>
      <c r="Q7" s="51" t="s">
        <v>1001</v>
      </c>
      <c r="R7" s="51" t="s">
        <v>546</v>
      </c>
      <c r="S7" s="51" t="s">
        <v>547</v>
      </c>
      <c r="T7" s="51" t="s">
        <v>548</v>
      </c>
      <c r="U7" s="48" t="s">
        <v>4</v>
      </c>
      <c r="V7" s="48" t="s">
        <v>1006</v>
      </c>
      <c r="W7" s="103" t="s">
        <v>1005</v>
      </c>
    </row>
    <row r="8" spans="1:23" s="143" customFormat="1" ht="15" customHeight="1" x14ac:dyDescent="0.3">
      <c r="A8" s="134">
        <v>1</v>
      </c>
      <c r="B8" s="136" t="s">
        <v>453</v>
      </c>
      <c r="C8" s="137" t="s">
        <v>1168</v>
      </c>
      <c r="D8" s="135" t="e" cm="1" vm="1">
        <f t="array" ref="D8">_xlfn.IFNA(_xlfn.IFS(V8&lt;&gt;"Pendent",SOCIETATS!$N$8,W8&lt;&gt;"Pendent",SOCIETATS!$N$8),SOCIETATS!$N$9)</f>
        <v>#VALUE!</v>
      </c>
      <c r="E8" s="262" t="e" cm="1" vm="1">
        <f t="array" ref="E8">_xlfn.IFNA(_xlfn.IFS(F8&lt;&gt;F9,SOCIETATS!$N$8,G8&lt;&gt;G9,SOCIETATS!$N$8),SOCIETATS!$N$9)</f>
        <v>#VALUE!</v>
      </c>
      <c r="F8" s="138" t="str" cm="1">
        <f t="array" ref="F8">_xlfn.IFNA(_xlfn.IFS(O8&lt;&gt;0,O8,P8&lt;&gt;0,P8,R8&lt;&gt;0,R8,Q8&lt;&gt;0,Q8,S8&lt;&gt;0,S8,T8&lt;&gt;0,T8),"FALTAN DATOS DE ESCENARIO")</f>
        <v>Fins a 5 milles del port de Badalona</v>
      </c>
      <c r="G8" s="139">
        <v>45074</v>
      </c>
      <c r="H8" s="140">
        <v>0.33333333333333298</v>
      </c>
      <c r="I8" s="141">
        <v>45074</v>
      </c>
      <c r="J8" s="140">
        <v>0.54166666666666696</v>
      </c>
      <c r="K8" s="142" t="s">
        <v>7</v>
      </c>
      <c r="L8" s="142" t="s">
        <v>8</v>
      </c>
      <c r="M8" s="142">
        <v>30</v>
      </c>
      <c r="N8" s="142" t="s">
        <v>9</v>
      </c>
      <c r="O8" s="142"/>
      <c r="P8" s="142"/>
      <c r="Q8" s="142"/>
      <c r="R8" s="142"/>
      <c r="S8" s="142" t="s">
        <v>170</v>
      </c>
      <c r="T8" s="142"/>
      <c r="U8" s="135" t="str">
        <f>_xlfn.IFNA(VLOOKUP(W8,Municipis!$D$2:$F$259,2,FALSE),"Pendent")</f>
        <v>Badalona</v>
      </c>
      <c r="V8" s="135" t="str">
        <f>_xlfn.IFNA(VLOOKUP(W8,Municipis!$D$2:$F$259,3,FALSE),"Pendent")</f>
        <v>http://www.icc.cat/vissir3/index.html?PnUOISCvp</v>
      </c>
      <c r="W8" s="135" t="str" cm="1">
        <f t="array" ref="W8">_xlfn.IFNA(_xlfn.IFS(O8&lt;&gt;0,O8,P8&lt;&gt;0,P8,Q8&lt;&gt;0,Q8,R8&lt;&gt;0,R8,S8&lt;&gt;0,S8,T8&lt;&gt;0,T8),"Pendent")</f>
        <v>Fins a 5 milles del port de Badalona</v>
      </c>
    </row>
    <row r="9" spans="1:23" ht="15" customHeight="1" x14ac:dyDescent="0.3">
      <c r="A9" s="144">
        <v>2</v>
      </c>
      <c r="B9" s="28" t="s">
        <v>453</v>
      </c>
      <c r="C9" s="49" t="s">
        <v>1168</v>
      </c>
      <c r="D9" s="12" t="e" cm="1" vm="1">
        <f t="array" ref="D9">_xlfn.IFNA(_xlfn.IFS(V9&lt;&gt;"Pendent",SOCIETATS!$N$8,W9&lt;&gt;"Pendent",SOCIETATS!$N$8),SOCIETATS!$N$9)</f>
        <v>#VALUE!</v>
      </c>
      <c r="E9" s="26" t="e" cm="1" vm="1">
        <f t="array" ref="E9">_xlfn.IFNA(_xlfn.IFS(F9&lt;&gt;F10,SOCIETATS!$N$8,G9&lt;&gt;G10,SOCIETATS!$N$8),SOCIETATS!$N$9)</f>
        <v>#VALUE!</v>
      </c>
      <c r="F9" s="18" t="str" cm="1">
        <f t="array" ref="F9">_xlfn.IFNA(_xlfn.IFS(O9&lt;&gt;0,O9,P9&lt;&gt;0,P9,R9&lt;&gt;0,R9,Q9&lt;&gt;0,Q9,S9&lt;&gt;0,S9,T9&lt;&gt;0,T9),"FALTAN DATOS DE ESCENARIO")</f>
        <v>Fins a 5 milles del port de Badalona</v>
      </c>
      <c r="G9" s="21">
        <v>45088</v>
      </c>
      <c r="H9" s="104">
        <v>0.33333333333333298</v>
      </c>
      <c r="I9" s="93">
        <v>45088</v>
      </c>
      <c r="J9" s="104">
        <v>0.54166666666666696</v>
      </c>
      <c r="K9" s="17" t="s">
        <v>7</v>
      </c>
      <c r="L9" s="17" t="s">
        <v>8</v>
      </c>
      <c r="M9" s="17">
        <v>30</v>
      </c>
      <c r="N9" s="17" t="s">
        <v>9</v>
      </c>
      <c r="O9" s="17"/>
      <c r="P9" s="17"/>
      <c r="Q9" s="17"/>
      <c r="R9" s="17"/>
      <c r="S9" s="17" t="s">
        <v>170</v>
      </c>
      <c r="T9" s="17"/>
      <c r="U9" s="12" t="str">
        <f>_xlfn.IFNA(VLOOKUP(W9,Municipis!$D$2:$F$259,2,FALSE),"Pendent")</f>
        <v>Badalona</v>
      </c>
      <c r="V9" s="12" t="str">
        <f>_xlfn.IFNA(VLOOKUP(W9,Municipis!$D$2:$F$259,3,FALSE),"Pendent")</f>
        <v>http://www.icc.cat/vissir3/index.html?PnUOISCvp</v>
      </c>
      <c r="W9" s="12" t="str" cm="1">
        <f t="array" ref="W9">_xlfn.IFNA(_xlfn.IFS(O9&lt;&gt;0,O9,P9&lt;&gt;0,P9,Q9&lt;&gt;0,Q9,R9&lt;&gt;0,R9,S9&lt;&gt;0,S9,T9&lt;&gt;0,T9),"Pendent")</f>
        <v>Fins a 5 milles del port de Badalona</v>
      </c>
    </row>
    <row r="10" spans="1:23" ht="15" customHeight="1" x14ac:dyDescent="0.3">
      <c r="A10" s="144">
        <v>3</v>
      </c>
      <c r="B10" s="28" t="s">
        <v>453</v>
      </c>
      <c r="C10" s="49" t="s">
        <v>1168</v>
      </c>
      <c r="D10" s="12" t="e" cm="1" vm="1">
        <f t="array" ref="D10">_xlfn.IFNA(_xlfn.IFS(V10&lt;&gt;"Pendent",SOCIETATS!$N$8,W10&lt;&gt;"Pendent",SOCIETATS!$N$8),SOCIETATS!$N$9)</f>
        <v>#VALUE!</v>
      </c>
      <c r="E10" s="26" t="e" cm="1" vm="1">
        <f t="array" ref="E10">_xlfn.IFNA(_xlfn.IFS(F10&lt;&gt;F11,SOCIETATS!$N$8,G10&lt;&gt;G11,SOCIETATS!$N$8),SOCIETATS!$N$9)</f>
        <v>#VALUE!</v>
      </c>
      <c r="F10" s="18" t="str" cm="1">
        <f t="array" ref="F10">_xlfn.IFNA(_xlfn.IFS(O10&lt;&gt;0,O10,P10&lt;&gt;0,P10,R10&lt;&gt;0,R10,Q10&lt;&gt;0,Q10,S10&lt;&gt;0,S10,T10&lt;&gt;0,T10),"FALTAN DATOS DE ESCENARIO")</f>
        <v>Fins a 5 milles del port de Badalona</v>
      </c>
      <c r="G10" s="21">
        <v>45095</v>
      </c>
      <c r="H10" s="104">
        <v>0.33333333333333298</v>
      </c>
      <c r="I10" s="93">
        <v>45095</v>
      </c>
      <c r="J10" s="104">
        <v>0.54166666666666696</v>
      </c>
      <c r="K10" s="17" t="s">
        <v>7</v>
      </c>
      <c r="L10" s="17" t="s">
        <v>8</v>
      </c>
      <c r="M10" s="17">
        <v>30</v>
      </c>
      <c r="N10" s="17" t="s">
        <v>9</v>
      </c>
      <c r="O10" s="17"/>
      <c r="P10" s="17"/>
      <c r="Q10" s="17"/>
      <c r="R10" s="17"/>
      <c r="S10" s="17" t="s">
        <v>170</v>
      </c>
      <c r="T10" s="17"/>
      <c r="U10" s="12" t="str">
        <f>_xlfn.IFNA(VLOOKUP(W10,Municipis!$D$2:$F$259,2,FALSE),"Pendent")</f>
        <v>Badalona</v>
      </c>
      <c r="V10" s="12" t="str">
        <f>_xlfn.IFNA(VLOOKUP(W10,Municipis!$D$2:$F$259,3,FALSE),"Pendent")</f>
        <v>http://www.icc.cat/vissir3/index.html?PnUOISCvp</v>
      </c>
      <c r="W10" s="12" t="str" cm="1">
        <f t="array" ref="W10">_xlfn.IFNA(_xlfn.IFS(O10&lt;&gt;0,O10,P10&lt;&gt;0,P10,Q10&lt;&gt;0,Q10,R10&lt;&gt;0,R10,S10&lt;&gt;0,S10,T10&lt;&gt;0,T10),"Pendent")</f>
        <v>Fins a 5 milles del port de Badalona</v>
      </c>
    </row>
    <row r="11" spans="1:23" ht="15" customHeight="1" x14ac:dyDescent="0.3">
      <c r="A11" s="144">
        <v>4</v>
      </c>
      <c r="B11" s="28" t="s">
        <v>453</v>
      </c>
      <c r="C11" s="49" t="s">
        <v>1168</v>
      </c>
      <c r="D11" s="12" t="e" cm="1" vm="1">
        <f t="array" ref="D11">_xlfn.IFNA(_xlfn.IFS(V11&lt;&gt;"Pendent",SOCIETATS!$N$8,W11&lt;&gt;"Pendent",SOCIETATS!$N$8),SOCIETATS!$N$9)</f>
        <v>#VALUE!</v>
      </c>
      <c r="E11" s="26" t="e" cm="1" vm="1">
        <f t="array" ref="E11">_xlfn.IFNA(_xlfn.IFS(F11&lt;&gt;F12,SOCIETATS!$N$8,G11&lt;&gt;G12,SOCIETATS!$N$8),SOCIETATS!$N$9)</f>
        <v>#VALUE!</v>
      </c>
      <c r="F11" s="18" t="str" cm="1">
        <f t="array" ref="F11">_xlfn.IFNA(_xlfn.IFS(O11&lt;&gt;0,O11,P11&lt;&gt;0,P11,R11&lt;&gt;0,R11,Q11&lt;&gt;0,Q11,S11&lt;&gt;0,S11,T11&lt;&gt;0,T11),"FALTAN DATOS DE ESCENARIO")</f>
        <v>Fins a 5 milles del port de Badalona</v>
      </c>
      <c r="G11" s="21">
        <v>45123</v>
      </c>
      <c r="H11" s="104">
        <v>0.33333333333333298</v>
      </c>
      <c r="I11" s="93">
        <v>45123</v>
      </c>
      <c r="J11" s="104">
        <v>0.54166666666666696</v>
      </c>
      <c r="K11" s="17" t="s">
        <v>7</v>
      </c>
      <c r="L11" s="17" t="s">
        <v>8</v>
      </c>
      <c r="M11" s="17">
        <v>30</v>
      </c>
      <c r="N11" s="17" t="s">
        <v>9</v>
      </c>
      <c r="O11" s="17"/>
      <c r="P11" s="17"/>
      <c r="Q11" s="17"/>
      <c r="R11" s="17"/>
      <c r="S11" s="17" t="s">
        <v>170</v>
      </c>
      <c r="T11" s="17"/>
      <c r="U11" s="12" t="str">
        <f>_xlfn.IFNA(VLOOKUP(W11,Municipis!$D$2:$F$259,2,FALSE),"Pendent")</f>
        <v>Badalona</v>
      </c>
      <c r="V11" s="12" t="str">
        <f>_xlfn.IFNA(VLOOKUP(W11,Municipis!$D$2:$F$259,3,FALSE),"Pendent")</f>
        <v>http://www.icc.cat/vissir3/index.html?PnUOISCvp</v>
      </c>
      <c r="W11" s="12" t="str" cm="1">
        <f t="array" ref="W11">_xlfn.IFNA(_xlfn.IFS(O11&lt;&gt;0,O11,P11&lt;&gt;0,P11,Q11&lt;&gt;0,Q11,R11&lt;&gt;0,R11,S11&lt;&gt;0,S11,T11&lt;&gt;0,T11),"Pendent")</f>
        <v>Fins a 5 milles del port de Badalona</v>
      </c>
    </row>
    <row r="12" spans="1:23" ht="15" customHeight="1" x14ac:dyDescent="0.3">
      <c r="A12" s="144">
        <v>5</v>
      </c>
      <c r="B12" s="28" t="s">
        <v>453</v>
      </c>
      <c r="C12" s="49" t="s">
        <v>1168</v>
      </c>
      <c r="D12" s="12" t="e" cm="1" vm="1">
        <f t="array" ref="D12">_xlfn.IFNA(_xlfn.IFS(V12&lt;&gt;"Pendent",SOCIETATS!$N$8,W12&lt;&gt;"Pendent",SOCIETATS!$N$8),SOCIETATS!$N$9)</f>
        <v>#VALUE!</v>
      </c>
      <c r="E12" s="26" t="e" cm="1" vm="1">
        <f t="array" ref="E12">_xlfn.IFNA(_xlfn.IFS(F12&lt;&gt;F13,SOCIETATS!$N$8,G12&lt;&gt;G13,SOCIETATS!$N$8),SOCIETATS!$N$9)</f>
        <v>#VALUE!</v>
      </c>
      <c r="F12" s="18" t="str" cm="1">
        <f t="array" ref="F12">_xlfn.IFNA(_xlfn.IFS(O12&lt;&gt;0,O12,P12&lt;&gt;0,P12,R12&lt;&gt;0,R12,Q12&lt;&gt;0,Q12,S12&lt;&gt;0,S12,T12&lt;&gt;0,T12),"FALTAN DATOS DE ESCENARIO")</f>
        <v>Fins a 5 milles del port de Badalona</v>
      </c>
      <c r="G12" s="21">
        <v>45130</v>
      </c>
      <c r="H12" s="104">
        <v>0.33333333333333298</v>
      </c>
      <c r="I12" s="93">
        <v>45130</v>
      </c>
      <c r="J12" s="104">
        <v>0.54166666666666696</v>
      </c>
      <c r="K12" s="17" t="s">
        <v>7</v>
      </c>
      <c r="L12" s="17" t="s">
        <v>8</v>
      </c>
      <c r="M12" s="17">
        <v>30</v>
      </c>
      <c r="N12" s="17" t="s">
        <v>9</v>
      </c>
      <c r="O12" s="17"/>
      <c r="P12" s="17"/>
      <c r="Q12" s="17"/>
      <c r="R12" s="17"/>
      <c r="S12" s="17" t="s">
        <v>170</v>
      </c>
      <c r="T12" s="17"/>
      <c r="U12" s="12" t="str">
        <f>_xlfn.IFNA(VLOOKUP(W12,Municipis!$D$2:$F$259,2,FALSE),"Pendent")</f>
        <v>Badalona</v>
      </c>
      <c r="V12" s="12" t="str">
        <f>_xlfn.IFNA(VLOOKUP(W12,Municipis!$D$2:$F$259,3,FALSE),"Pendent")</f>
        <v>http://www.icc.cat/vissir3/index.html?PnUOISCvp</v>
      </c>
      <c r="W12" s="12" t="str" cm="1">
        <f t="array" ref="W12">_xlfn.IFNA(_xlfn.IFS(O12&lt;&gt;0,O12,P12&lt;&gt;0,P12,Q12&lt;&gt;0,Q12,R12&lt;&gt;0,R12,S12&lt;&gt;0,S12,T12&lt;&gt;0,T12),"Pendent")</f>
        <v>Fins a 5 milles del port de Badalona</v>
      </c>
    </row>
    <row r="13" spans="1:23" ht="15" customHeight="1" x14ac:dyDescent="0.3">
      <c r="A13" s="144">
        <v>6</v>
      </c>
      <c r="B13" s="28" t="s">
        <v>453</v>
      </c>
      <c r="C13" s="49" t="s">
        <v>1168</v>
      </c>
      <c r="D13" s="12" t="e" cm="1" vm="1">
        <f t="array" ref="D13">_xlfn.IFNA(_xlfn.IFS(V13&lt;&gt;"Pendent",SOCIETATS!$N$8,W13&lt;&gt;"Pendent",SOCIETATS!$N$8),SOCIETATS!$N$9)</f>
        <v>#VALUE!</v>
      </c>
      <c r="E13" s="26" t="e" cm="1" vm="1">
        <f t="array" ref="E13">_xlfn.IFNA(_xlfn.IFS(F13&lt;&gt;F14,SOCIETATS!$N$8,G13&lt;&gt;G14,SOCIETATS!$N$8),SOCIETATS!$N$9)</f>
        <v>#VALUE!</v>
      </c>
      <c r="F13" s="18" t="str" cm="1">
        <f t="array" ref="F13">_xlfn.IFNA(_xlfn.IFS(O13&lt;&gt;0,O13,P13&lt;&gt;0,P13,R13&lt;&gt;0,R13,Q13&lt;&gt;0,Q13,S13&lt;&gt;0,S13,T13&lt;&gt;0,T13),"FALTAN DATOS DE ESCENARIO")</f>
        <v>Fins a 5 milles del port de Badalona</v>
      </c>
      <c r="G13" s="21">
        <v>45179</v>
      </c>
      <c r="H13" s="104">
        <v>0.33333333333333298</v>
      </c>
      <c r="I13" s="93">
        <v>45179</v>
      </c>
      <c r="J13" s="104">
        <v>0.54166666666666696</v>
      </c>
      <c r="K13" s="17" t="s">
        <v>7</v>
      </c>
      <c r="L13" s="17" t="s">
        <v>8</v>
      </c>
      <c r="M13" s="17">
        <v>30</v>
      </c>
      <c r="N13" s="17" t="s">
        <v>9</v>
      </c>
      <c r="O13" s="17"/>
      <c r="P13" s="17"/>
      <c r="Q13" s="17"/>
      <c r="R13" s="17"/>
      <c r="S13" s="17" t="s">
        <v>170</v>
      </c>
      <c r="T13" s="17"/>
      <c r="U13" s="12" t="str">
        <f>_xlfn.IFNA(VLOOKUP(W13,Municipis!$D$2:$F$259,2,FALSE),"Pendent")</f>
        <v>Badalona</v>
      </c>
      <c r="V13" s="12" t="str">
        <f>_xlfn.IFNA(VLOOKUP(W13,Municipis!$D$2:$F$259,3,FALSE),"Pendent")</f>
        <v>http://www.icc.cat/vissir3/index.html?PnUOISCvp</v>
      </c>
      <c r="W13" s="12" t="str" cm="1">
        <f t="array" ref="W13">_xlfn.IFNA(_xlfn.IFS(O13&lt;&gt;0,O13,P13&lt;&gt;0,P13,Q13&lt;&gt;0,Q13,R13&lt;&gt;0,R13,S13&lt;&gt;0,S13,T13&lt;&gt;0,T13),"Pendent")</f>
        <v>Fins a 5 milles del port de Badalona</v>
      </c>
    </row>
    <row r="14" spans="1:23" ht="15" customHeight="1" x14ac:dyDescent="0.3">
      <c r="A14" s="144">
        <v>7</v>
      </c>
      <c r="B14" s="28" t="s">
        <v>453</v>
      </c>
      <c r="C14" s="49" t="s">
        <v>1168</v>
      </c>
      <c r="D14" s="12" t="e" cm="1" vm="1">
        <f t="array" ref="D14">_xlfn.IFNA(_xlfn.IFS(V14&lt;&gt;"Pendent",SOCIETATS!$N$8,W14&lt;&gt;"Pendent",SOCIETATS!$N$8),SOCIETATS!$N$9)</f>
        <v>#VALUE!</v>
      </c>
      <c r="E14" s="26" t="e" cm="1" vm="1">
        <f t="array" ref="E14">_xlfn.IFNA(_xlfn.IFS(F14&lt;&gt;F15,SOCIETATS!$N$8,G14&lt;&gt;G15,SOCIETATS!$N$8),SOCIETATS!$N$9)</f>
        <v>#VALUE!</v>
      </c>
      <c r="F14" s="18" t="str" cm="1">
        <f t="array" ref="F14">_xlfn.IFNA(_xlfn.IFS(O14&lt;&gt;0,O14,P14&lt;&gt;0,P14,R14&lt;&gt;0,R14,Q14&lt;&gt;0,Q14,S14&lt;&gt;0,S14,T14&lt;&gt;0,T14),"FALTAN DATOS DE ESCENARIO")</f>
        <v>Fins a 5 milles del port de Badalona</v>
      </c>
      <c r="G14" s="21">
        <v>45186</v>
      </c>
      <c r="H14" s="104">
        <v>0.33333333333333298</v>
      </c>
      <c r="I14" s="93">
        <v>45186</v>
      </c>
      <c r="J14" s="104">
        <v>0.54166666666666696</v>
      </c>
      <c r="K14" s="17" t="s">
        <v>7</v>
      </c>
      <c r="L14" s="17" t="s">
        <v>8</v>
      </c>
      <c r="M14" s="17">
        <v>30</v>
      </c>
      <c r="N14" s="17" t="s">
        <v>9</v>
      </c>
      <c r="O14" s="17"/>
      <c r="P14" s="17"/>
      <c r="Q14" s="17"/>
      <c r="R14" s="17"/>
      <c r="S14" s="17" t="s">
        <v>170</v>
      </c>
      <c r="T14" s="17"/>
      <c r="U14" s="12" t="str">
        <f>_xlfn.IFNA(VLOOKUP(W14,Municipis!$D$2:$F$259,2,FALSE),"Pendent")</f>
        <v>Badalona</v>
      </c>
      <c r="V14" s="12" t="str">
        <f>_xlfn.IFNA(VLOOKUP(W14,Municipis!$D$2:$F$259,3,FALSE),"Pendent")</f>
        <v>http://www.icc.cat/vissir3/index.html?PnUOISCvp</v>
      </c>
      <c r="W14" s="12" t="str" cm="1">
        <f t="array" ref="W14">_xlfn.IFNA(_xlfn.IFS(O14&lt;&gt;0,O14,P14&lt;&gt;0,P14,Q14&lt;&gt;0,Q14,R14&lt;&gt;0,R14,S14&lt;&gt;0,S14,T14&lt;&gt;0,T14),"Pendent")</f>
        <v>Fins a 5 milles del port de Badalona</v>
      </c>
    </row>
    <row r="15" spans="1:23" ht="15" customHeight="1" x14ac:dyDescent="0.3">
      <c r="A15" s="144">
        <v>8</v>
      </c>
      <c r="B15" s="28" t="s">
        <v>453</v>
      </c>
      <c r="C15" s="49" t="s">
        <v>1168</v>
      </c>
      <c r="D15" s="12" t="e" cm="1" vm="1">
        <f t="array" ref="D15">_xlfn.IFNA(_xlfn.IFS(V15&lt;&gt;"Pendent",SOCIETATS!$N$8,W15&lt;&gt;"Pendent",SOCIETATS!$N$8),SOCIETATS!$N$9)</f>
        <v>#VALUE!</v>
      </c>
      <c r="E15" s="26" t="e" cm="1" vm="1">
        <f t="array" ref="E15">_xlfn.IFNA(_xlfn.IFS(F15&lt;&gt;F16,SOCIETATS!$N$8,G15&lt;&gt;G16,SOCIETATS!$N$8),SOCIETATS!$N$9)</f>
        <v>#VALUE!</v>
      </c>
      <c r="F15" s="18" t="str" cm="1">
        <f t="array" ref="F15">_xlfn.IFNA(_xlfn.IFS(O15&lt;&gt;0,O15,P15&lt;&gt;0,P15,R15&lt;&gt;0,R15,Q15&lt;&gt;0,Q15,S15&lt;&gt;0,S15,T15&lt;&gt;0,T15),"FALTAN DATOS DE ESCENARIO")</f>
        <v>Fins a 5 milles del port de Badalona</v>
      </c>
      <c r="G15" s="21">
        <v>45207</v>
      </c>
      <c r="H15" s="104">
        <v>0.33333333333333298</v>
      </c>
      <c r="I15" s="93">
        <v>45207</v>
      </c>
      <c r="J15" s="104">
        <v>0.54166666666666696</v>
      </c>
      <c r="K15" s="17" t="s">
        <v>7</v>
      </c>
      <c r="L15" s="17" t="s">
        <v>8</v>
      </c>
      <c r="M15" s="17">
        <v>30</v>
      </c>
      <c r="N15" s="17" t="s">
        <v>9</v>
      </c>
      <c r="O15" s="17"/>
      <c r="P15" s="17"/>
      <c r="Q15" s="17"/>
      <c r="R15" s="17"/>
      <c r="S15" s="17" t="s">
        <v>170</v>
      </c>
      <c r="T15" s="17"/>
      <c r="U15" s="12" t="str">
        <f>_xlfn.IFNA(VLOOKUP(W15,Municipis!$D$2:$F$259,2,FALSE),"Pendent")</f>
        <v>Badalona</v>
      </c>
      <c r="V15" s="12" t="str">
        <f>_xlfn.IFNA(VLOOKUP(W15,Municipis!$D$2:$F$259,3,FALSE),"Pendent")</f>
        <v>http://www.icc.cat/vissir3/index.html?PnUOISCvp</v>
      </c>
      <c r="W15" s="12" t="str" cm="1">
        <f t="array" ref="W15">_xlfn.IFNA(_xlfn.IFS(O15&lt;&gt;0,O15,P15&lt;&gt;0,P15,Q15&lt;&gt;0,Q15,R15&lt;&gt;0,R15,S15&lt;&gt;0,S15,T15&lt;&gt;0,T15),"Pendent")</f>
        <v>Fins a 5 milles del port de Badalona</v>
      </c>
    </row>
    <row r="16" spans="1:23" ht="15" customHeight="1" x14ac:dyDescent="0.3">
      <c r="A16" s="144">
        <v>9</v>
      </c>
      <c r="B16" s="28" t="s">
        <v>453</v>
      </c>
      <c r="C16" s="49" t="s">
        <v>1168</v>
      </c>
      <c r="D16" s="12" t="e" cm="1" vm="1">
        <f t="array" ref="D16">_xlfn.IFNA(_xlfn.IFS(V16&lt;&gt;"Pendent",SOCIETATS!$N$8,W16&lt;&gt;"Pendent",SOCIETATS!$N$8),SOCIETATS!$N$9)</f>
        <v>#VALUE!</v>
      </c>
      <c r="E16" s="26" t="e" cm="1" vm="1">
        <f t="array" ref="E16">_xlfn.IFNA(_xlfn.IFS(F16&lt;&gt;F17,SOCIETATS!$N$8,G16&lt;&gt;G17,SOCIETATS!$N$8),SOCIETATS!$N$9)</f>
        <v>#VALUE!</v>
      </c>
      <c r="F16" s="18" t="str" cm="1">
        <f t="array" ref="F16">_xlfn.IFNA(_xlfn.IFS(O16&lt;&gt;0,O16,P16&lt;&gt;0,P16,R16&lt;&gt;0,R16,Q16&lt;&gt;0,Q16,S16&lt;&gt;0,S16,T16&lt;&gt;0,T16),"FALTAN DATOS DE ESCENARIO")</f>
        <v>Fins a 5 milles del port de Badalona</v>
      </c>
      <c r="G16" s="21">
        <v>45221</v>
      </c>
      <c r="H16" s="104">
        <v>0.33333333333333298</v>
      </c>
      <c r="I16" s="93">
        <v>45221</v>
      </c>
      <c r="J16" s="104">
        <v>0.54166666666666696</v>
      </c>
      <c r="K16" s="17" t="s">
        <v>7</v>
      </c>
      <c r="L16" s="17" t="s">
        <v>8</v>
      </c>
      <c r="M16" s="17">
        <v>30</v>
      </c>
      <c r="N16" s="17" t="s">
        <v>9</v>
      </c>
      <c r="O16" s="17"/>
      <c r="P16" s="17"/>
      <c r="Q16" s="17"/>
      <c r="R16" s="17"/>
      <c r="S16" s="17" t="s">
        <v>170</v>
      </c>
      <c r="T16" s="17"/>
      <c r="U16" s="12" t="str">
        <f>_xlfn.IFNA(VLOOKUP(W16,Municipis!$D$2:$F$259,2,FALSE),"Pendent")</f>
        <v>Badalona</v>
      </c>
      <c r="V16" s="12" t="str">
        <f>_xlfn.IFNA(VLOOKUP(W16,Municipis!$D$2:$F$259,3,FALSE),"Pendent")</f>
        <v>http://www.icc.cat/vissir3/index.html?PnUOISCvp</v>
      </c>
      <c r="W16" s="12" t="str" cm="1">
        <f t="array" ref="W16">_xlfn.IFNA(_xlfn.IFS(O16&lt;&gt;0,O16,P16&lt;&gt;0,P16,Q16&lt;&gt;0,Q16,R16&lt;&gt;0,R16,S16&lt;&gt;0,S16,T16&lt;&gt;0,T16),"Pendent")</f>
        <v>Fins a 5 milles del port de Badalona</v>
      </c>
    </row>
    <row r="17" spans="1:23" ht="15" customHeight="1" x14ac:dyDescent="0.3">
      <c r="A17" s="144">
        <v>10</v>
      </c>
      <c r="B17" s="28" t="s">
        <v>453</v>
      </c>
      <c r="C17" s="49" t="s">
        <v>1168</v>
      </c>
      <c r="D17" s="12" t="e" cm="1" vm="1">
        <f t="array" ref="D17">_xlfn.IFNA(_xlfn.IFS(V17&lt;&gt;"Pendent",SOCIETATS!$N$8,W17&lt;&gt;"Pendent",SOCIETATS!$N$8),SOCIETATS!$N$9)</f>
        <v>#VALUE!</v>
      </c>
      <c r="E17" s="26" t="e" cm="1" vm="1">
        <f t="array" ref="E17">_xlfn.IFNA(_xlfn.IFS(F17&lt;&gt;F18,SOCIETATS!$N$8,G17&lt;&gt;G18,SOCIETATS!$N$8),SOCIETATS!$N$9)</f>
        <v>#VALUE!</v>
      </c>
      <c r="F17" s="18" t="str" cm="1">
        <f t="array" ref="F17">_xlfn.IFNA(_xlfn.IFS(O17&lt;&gt;0,O17,P17&lt;&gt;0,P17,R17&lt;&gt;0,R17,Q17&lt;&gt;0,Q17,S17&lt;&gt;0,S17,T17&lt;&gt;0,T17),"FALTAN DATOS DE ESCENARIO")</f>
        <v>Fins a 5 milles del port de Badalona</v>
      </c>
      <c r="G17" s="21">
        <v>45241</v>
      </c>
      <c r="H17" s="104">
        <v>0.66666666666666696</v>
      </c>
      <c r="I17" s="93">
        <v>45241</v>
      </c>
      <c r="J17" s="104">
        <v>0.83333333333333404</v>
      </c>
      <c r="K17" s="17" t="s">
        <v>7</v>
      </c>
      <c r="L17" s="17" t="s">
        <v>8</v>
      </c>
      <c r="M17" s="17">
        <v>30</v>
      </c>
      <c r="N17" s="17" t="s">
        <v>9</v>
      </c>
      <c r="O17" s="17"/>
      <c r="P17" s="17"/>
      <c r="Q17" s="17"/>
      <c r="R17" s="17"/>
      <c r="S17" s="17" t="s">
        <v>170</v>
      </c>
      <c r="T17" s="17"/>
      <c r="U17" s="12" t="str">
        <f>_xlfn.IFNA(VLOOKUP(W17,Municipis!$D$2:$F$259,2,FALSE),"Pendent")</f>
        <v>Badalona</v>
      </c>
      <c r="V17" s="12" t="str">
        <f>_xlfn.IFNA(VLOOKUP(W17,Municipis!$D$2:$F$259,3,FALSE),"Pendent")</f>
        <v>http://www.icc.cat/vissir3/index.html?PnUOISCvp</v>
      </c>
      <c r="W17" s="12" t="str" cm="1">
        <f t="array" ref="W17">_xlfn.IFNA(_xlfn.IFS(O17&lt;&gt;0,O17,P17&lt;&gt;0,P17,Q17&lt;&gt;0,Q17,R17&lt;&gt;0,R17,S17&lt;&gt;0,S17,T17&lt;&gt;0,T17),"Pendent")</f>
        <v>Fins a 5 milles del port de Badalona</v>
      </c>
    </row>
    <row r="18" spans="1:23" s="154" customFormat="1" ht="15" customHeight="1" thickBot="1" x14ac:dyDescent="0.35">
      <c r="A18" s="145">
        <v>11</v>
      </c>
      <c r="B18" s="147" t="s">
        <v>453</v>
      </c>
      <c r="C18" s="148" t="s">
        <v>1168</v>
      </c>
      <c r="D18" s="146" t="e" cm="1" vm="1">
        <f t="array" ref="D18">_xlfn.IFNA(_xlfn.IFS(V18&lt;&gt;"Pendent",SOCIETATS!$N$8,W18&lt;&gt;"Pendent",SOCIETATS!$N$8),SOCIETATS!$N$9)</f>
        <v>#VALUE!</v>
      </c>
      <c r="E18" s="26" t="e" cm="1" vm="1">
        <f t="array" ref="E18">_xlfn.IFNA(_xlfn.IFS(F18&lt;&gt;F19,SOCIETATS!$N$8,G18&lt;&gt;G19,SOCIETATS!$N$8),SOCIETATS!$N$9)</f>
        <v>#VALUE!</v>
      </c>
      <c r="F18" s="149" t="str" cm="1">
        <f t="array" ref="F18">_xlfn.IFNA(_xlfn.IFS(O18&lt;&gt;0,O18,P18&lt;&gt;0,P18,R18&lt;&gt;0,R18,Q18&lt;&gt;0,Q18,S18&lt;&gt;0,S18,T18&lt;&gt;0,T18),"FALTAN DATOS DE ESCENARIO")</f>
        <v>Fins a 5 milles del port de Badalona</v>
      </c>
      <c r="G18" s="150">
        <v>45248</v>
      </c>
      <c r="H18" s="151">
        <v>0.66666666666666696</v>
      </c>
      <c r="I18" s="152">
        <v>45248</v>
      </c>
      <c r="J18" s="151">
        <v>0.83333333333333404</v>
      </c>
      <c r="K18" s="153" t="s">
        <v>7</v>
      </c>
      <c r="L18" s="153" t="s">
        <v>8</v>
      </c>
      <c r="M18" s="153">
        <v>30</v>
      </c>
      <c r="N18" s="153" t="s">
        <v>9</v>
      </c>
      <c r="O18" s="153"/>
      <c r="P18" s="153"/>
      <c r="Q18" s="153"/>
      <c r="R18" s="153"/>
      <c r="S18" s="153" t="s">
        <v>170</v>
      </c>
      <c r="T18" s="153"/>
      <c r="U18" s="146" t="str">
        <f>_xlfn.IFNA(VLOOKUP(W18,Municipis!$D$2:$F$259,2,FALSE),"Pendent")</f>
        <v>Badalona</v>
      </c>
      <c r="V18" s="146" t="str">
        <f>_xlfn.IFNA(VLOOKUP(W18,Municipis!$D$2:$F$259,3,FALSE),"Pendent")</f>
        <v>http://www.icc.cat/vissir3/index.html?PnUOISCvp</v>
      </c>
      <c r="W18" s="146" t="str" cm="1">
        <f t="array" ref="W18">_xlfn.IFNA(_xlfn.IFS(O18&lt;&gt;0,O18,P18&lt;&gt;0,P18,Q18&lt;&gt;0,Q18,R18&lt;&gt;0,R18,S18&lt;&gt;0,S18,T18&lt;&gt;0,T18),"Pendent")</f>
        <v>Fins a 5 milles del port de Badalona</v>
      </c>
    </row>
    <row r="19" spans="1:23" s="143" customFormat="1" ht="15" customHeight="1" x14ac:dyDescent="0.3">
      <c r="A19" s="134">
        <v>1</v>
      </c>
      <c r="B19" s="136" t="s">
        <v>451</v>
      </c>
      <c r="C19" s="155" t="s">
        <v>1223</v>
      </c>
      <c r="D19" s="135" t="e" cm="1" vm="1">
        <f t="array" ref="D19">_xlfn.IFNA(_xlfn.IFS(V19&lt;&gt;"Pendent",SOCIETATS!$N$8,W19&lt;&gt;"Pendent",SOCIETATS!$N$8),SOCIETATS!$N$9)</f>
        <v>#VALUE!</v>
      </c>
      <c r="E19" s="262" t="e" cm="1" vm="1">
        <f t="array" ref="E19">_xlfn.IFNA(_xlfn.IFS(F19&lt;&gt;F20,SOCIETATS!$N$8,G19&lt;&gt;G20,SOCIETATS!$N$8),SOCIETATS!$N$9)</f>
        <v>#VALUE!</v>
      </c>
      <c r="F19" s="138" t="str" cm="1">
        <f t="array" ref="F19">_xlfn.IFNA(_xlfn.IFS(O19&lt;&gt;0,O19,P19&lt;&gt;0,P19,R19&lt;&gt;0,R19,Q19&lt;&gt;0,Q19,S19&lt;&gt;0,S19,T19&lt;&gt;0,T19),"FALTAN DATOS DE ESCENARIO")</f>
        <v>Platja de Creixell</v>
      </c>
      <c r="G19" s="139">
        <v>45059</v>
      </c>
      <c r="H19" s="140">
        <v>1.3333333333333299</v>
      </c>
      <c r="I19" s="141">
        <v>45059</v>
      </c>
      <c r="J19" s="140">
        <v>1.5416666666666701</v>
      </c>
      <c r="K19" s="142" t="s">
        <v>7</v>
      </c>
      <c r="L19" s="142" t="s">
        <v>8</v>
      </c>
      <c r="M19" s="142">
        <v>20</v>
      </c>
      <c r="N19" s="142" t="s">
        <v>9</v>
      </c>
      <c r="O19" s="142"/>
      <c r="P19" s="142"/>
      <c r="Q19" s="142" t="s">
        <v>219</v>
      </c>
      <c r="R19" s="142"/>
      <c r="S19" s="142"/>
      <c r="T19" s="142"/>
      <c r="U19" s="135" t="str">
        <f>_xlfn.IFNA(VLOOKUP(W19,Municipis!$D$2:$F$259,2,FALSE),"Pendent")</f>
        <v>Creixell</v>
      </c>
      <c r="V19" s="135" t="str">
        <f>_xlfn.IFNA(VLOOKUP(W19,Municipis!$D$2:$F$259,3,FALSE),"Pendent")</f>
        <v>http://www.icc.cat/vissir3/index.html?7TxH4sOmv</v>
      </c>
      <c r="W19" s="135" t="str" cm="1">
        <f t="array" ref="W19">_xlfn.IFNA(_xlfn.IFS(O19&lt;&gt;0,O19,P19&lt;&gt;0,P19,Q19&lt;&gt;0,Q19,R19&lt;&gt;0,R19,S19&lt;&gt;0,S19,T19&lt;&gt;0,T19),"Pendent")</f>
        <v>Platja de Creixell</v>
      </c>
    </row>
    <row r="20" spans="1:23" ht="15" customHeight="1" x14ac:dyDescent="0.3">
      <c r="A20" s="12">
        <v>2</v>
      </c>
      <c r="B20" s="28" t="s">
        <v>451</v>
      </c>
      <c r="C20" s="105" t="s">
        <v>1227</v>
      </c>
      <c r="D20" s="12" t="e" cm="1" vm="3">
        <f t="array" ref="D20">_xlfn.IFNA(_xlfn.IFS(V20&lt;&gt;"Pendent",SOCIETATS!$N$8,W20&lt;&gt;"Pendent",SOCIETATS!$N$8),SOCIETATS!$N$9)</f>
        <v>#VALUE!</v>
      </c>
      <c r="E20" s="26" t="e" cm="1" vm="1">
        <f t="array" ref="E20">_xlfn.IFNA(_xlfn.IFS(F20&lt;&gt;F21,SOCIETATS!$N$8,G20&lt;&gt;G21,SOCIETATS!$N$8),SOCIETATS!$N$9)</f>
        <v>#VALUE!</v>
      </c>
      <c r="F20" s="18" t="str" cm="1">
        <f t="array" ref="F20">_xlfn.IFNA(_xlfn.IFS(O20&lt;&gt;0,O20,P20&lt;&gt;0,P20,R20&lt;&gt;0,R20,Q20&lt;&gt;0,Q20,S20&lt;&gt;0,S20,T20&lt;&gt;0,T20),"FALTAN DATOS DE ESCENARIO")</f>
        <v>FALTAN DATOS DE ESCENARIO</v>
      </c>
      <c r="G20" s="21">
        <v>45094</v>
      </c>
      <c r="H20" s="104">
        <v>1.3333333333333299</v>
      </c>
      <c r="I20" s="93">
        <v>45094</v>
      </c>
      <c r="J20" s="104">
        <v>0.54166666666666696</v>
      </c>
      <c r="K20" s="17" t="s">
        <v>7</v>
      </c>
      <c r="L20" s="17" t="s">
        <v>21</v>
      </c>
      <c r="M20" s="17">
        <v>30</v>
      </c>
      <c r="N20" s="17" t="s">
        <v>9</v>
      </c>
      <c r="O20" s="17"/>
      <c r="P20" s="17"/>
      <c r="Q20" s="17"/>
      <c r="R20" s="17"/>
      <c r="S20" s="17"/>
      <c r="T20" s="17"/>
      <c r="U20" s="12" t="str">
        <f>_xlfn.IFNA(VLOOKUP(W20,Municipis!$D$2:$F$259,2,FALSE),"Pendent")</f>
        <v>Pendent</v>
      </c>
      <c r="V20" s="12" t="str">
        <f>_xlfn.IFNA(VLOOKUP(W20,Municipis!$D$2:$F$259,3,FALSE),"Pendent")</f>
        <v>Pendent</v>
      </c>
      <c r="W20" s="12" t="str" cm="1">
        <f t="array" ref="W20">_xlfn.IFNA(_xlfn.IFS(O20&lt;&gt;0,O20,P20&lt;&gt;0,P20,Q20&lt;&gt;0,Q20,R20&lt;&gt;0,R20,S20&lt;&gt;0,S20,T20&lt;&gt;0,T20),"Pendent")</f>
        <v>Pendent</v>
      </c>
    </row>
    <row r="21" spans="1:23" ht="15" customHeight="1" x14ac:dyDescent="0.3">
      <c r="A21" s="12">
        <v>3</v>
      </c>
      <c r="B21" s="28" t="s">
        <v>451</v>
      </c>
      <c r="C21" s="105" t="s">
        <v>1224</v>
      </c>
      <c r="D21" s="12" t="e" cm="1" vm="1">
        <f t="array" ref="D21">_xlfn.IFNA(_xlfn.IFS(V21&lt;&gt;"Pendent",SOCIETATS!$N$8,W21&lt;&gt;"Pendent",SOCIETATS!$N$8),SOCIETATS!$N$9)</f>
        <v>#VALUE!</v>
      </c>
      <c r="E21" s="26" t="e" cm="1" vm="1">
        <f t="array" ref="E21">_xlfn.IFNA(_xlfn.IFS(F21&lt;&gt;F22,SOCIETATS!$N$8,G21&lt;&gt;G22,SOCIETATS!$N$8),SOCIETATS!$N$9)</f>
        <v>#VALUE!</v>
      </c>
      <c r="F21" s="18" t="str" cm="1">
        <f t="array" ref="F21">_xlfn.IFNA(_xlfn.IFS(O21&lt;&gt;0,O21,P21&lt;&gt;0,P21,R21&lt;&gt;0,R21,Q21&lt;&gt;0,Q21,S21&lt;&gt;0,S21,T21&lt;&gt;0,T21),"FALTAN DATOS DE ESCENARIO")</f>
        <v>Platja del Prat</v>
      </c>
      <c r="G21" s="21">
        <v>45136</v>
      </c>
      <c r="H21" s="104">
        <v>0.33333333333333298</v>
      </c>
      <c r="I21" s="93">
        <v>45136</v>
      </c>
      <c r="J21" s="104">
        <v>0.54166666666666696</v>
      </c>
      <c r="K21" s="17" t="s">
        <v>7</v>
      </c>
      <c r="L21" s="17" t="s">
        <v>8</v>
      </c>
      <c r="M21" s="17">
        <v>20</v>
      </c>
      <c r="N21" s="17" t="s">
        <v>9</v>
      </c>
      <c r="O21" s="17" t="s">
        <v>350</v>
      </c>
      <c r="P21" s="17"/>
      <c r="Q21" s="17"/>
      <c r="R21" s="17"/>
      <c r="S21" s="17"/>
      <c r="T21" s="17"/>
      <c r="U21" s="12" t="str">
        <f>_xlfn.IFNA(VLOOKUP(W21,Municipis!$D$2:$F$259,2,FALSE),"Pendent")</f>
        <v>El Prat de Llobregat</v>
      </c>
      <c r="V21" s="12" t="str">
        <f>_xlfn.IFNA(VLOOKUP(W21,Municipis!$D$2:$F$259,3,FALSE),"Pendent")</f>
        <v>http://www.icc.cat/vissir3/index.html?lvMhepHYB</v>
      </c>
      <c r="W21" s="12" t="str" cm="1">
        <f t="array" ref="W21">_xlfn.IFNA(_xlfn.IFS(O21&lt;&gt;0,O21,P21&lt;&gt;0,P21,Q21&lt;&gt;0,Q21,R21&lt;&gt;0,R21,S21&lt;&gt;0,S21,T21&lt;&gt;0,T21),"Pendent")</f>
        <v>Platja del Prat</v>
      </c>
    </row>
    <row r="22" spans="1:23" ht="15" customHeight="1" x14ac:dyDescent="0.3">
      <c r="A22" s="12">
        <v>4</v>
      </c>
      <c r="B22" s="28" t="s">
        <v>451</v>
      </c>
      <c r="C22" s="105" t="s">
        <v>1225</v>
      </c>
      <c r="D22" s="12" t="e" cm="1" vm="1">
        <f t="array" ref="D22">_xlfn.IFNA(_xlfn.IFS(V22&lt;&gt;"Pendent",SOCIETATS!$N$8,W22&lt;&gt;"Pendent",SOCIETATS!$N$8),SOCIETATS!$N$9)</f>
        <v>#VALUE!</v>
      </c>
      <c r="E22" s="26" t="e" cm="1" vm="1">
        <f t="array" ref="E22">_xlfn.IFNA(_xlfn.IFS(F22&lt;&gt;F23,SOCIETATS!$N$8,G22&lt;&gt;G23,SOCIETATS!$N$8),SOCIETATS!$N$9)</f>
        <v>#VALUE!</v>
      </c>
      <c r="F22" s="18" t="str" cm="1">
        <f t="array" ref="F22">_xlfn.IFNA(_xlfn.IFS(O22&lt;&gt;0,O22,P22&lt;&gt;0,P22,R22&lt;&gt;0,R22,Q22&lt;&gt;0,Q22,S22&lt;&gt;0,S22,T22&lt;&gt;0,T22),"FALTAN DATOS DE ESCENARIO")</f>
        <v>Port de Badalona</v>
      </c>
      <c r="G22" s="21">
        <v>45199</v>
      </c>
      <c r="H22" s="104">
        <v>1.3333333333333299</v>
      </c>
      <c r="I22" s="93">
        <v>45199</v>
      </c>
      <c r="J22" s="104">
        <v>1.5416666666666701</v>
      </c>
      <c r="K22" s="17" t="s">
        <v>7</v>
      </c>
      <c r="L22" s="17" t="s">
        <v>8</v>
      </c>
      <c r="M22" s="17">
        <v>20</v>
      </c>
      <c r="N22" s="17" t="s">
        <v>9</v>
      </c>
      <c r="O22" s="17"/>
      <c r="P22" s="17"/>
      <c r="Q22" s="17"/>
      <c r="R22" s="17" t="s">
        <v>381</v>
      </c>
      <c r="S22" s="17"/>
      <c r="T22" s="17"/>
      <c r="U22" s="12" t="str">
        <f>_xlfn.IFNA(VLOOKUP(W22,Municipis!$D$2:$F$259,2,FALSE),"Pendent")</f>
        <v>Badalona</v>
      </c>
      <c r="V22" s="12" t="str">
        <f>_xlfn.IFNA(VLOOKUP(W22,Municipis!$D$2:$F$259,3,FALSE),"Pendent")</f>
        <v>http://www.icc.cat/vissir3/index.html?mUB6ZkIhR</v>
      </c>
      <c r="W22" s="12" t="str" cm="1">
        <f t="array" ref="W22">_xlfn.IFNA(_xlfn.IFS(O22&lt;&gt;0,O22,P22&lt;&gt;0,P22,Q22&lt;&gt;0,Q22,R22&lt;&gt;0,R22,S22&lt;&gt;0,S22,T22&lt;&gt;0,T22),"Pendent")</f>
        <v>Port de Badalona</v>
      </c>
    </row>
    <row r="23" spans="1:23" ht="15" customHeight="1" x14ac:dyDescent="0.3">
      <c r="A23" s="12">
        <v>5</v>
      </c>
      <c r="B23" s="28" t="s">
        <v>451</v>
      </c>
      <c r="C23" s="105" t="s">
        <v>1228</v>
      </c>
      <c r="D23" s="12" t="e" cm="1" vm="1">
        <f t="array" ref="D23">_xlfn.IFNA(_xlfn.IFS(V23&lt;&gt;"Pendent",SOCIETATS!$N$8,W23&lt;&gt;"Pendent",SOCIETATS!$N$8),SOCIETATS!$N$9)</f>
        <v>#VALUE!</v>
      </c>
      <c r="E23" s="26" t="e" cm="1" vm="1">
        <f t="array" ref="E23">_xlfn.IFNA(_xlfn.IFS(F23&lt;&gt;F24,SOCIETATS!$N$8,G23&lt;&gt;G24,SOCIETATS!$N$8),SOCIETATS!$N$9)</f>
        <v>#VALUE!</v>
      </c>
      <c r="F23" s="18" t="str" cm="1">
        <f t="array" ref="F23">_xlfn.IFNA(_xlfn.IFS(O23&lt;&gt;0,O23,P23&lt;&gt;0,P23,R23&lt;&gt;0,R23,Q23&lt;&gt;0,Q23,S23&lt;&gt;0,S23,T23&lt;&gt;0,T23),"FALTAN DATOS DE ESCENARIO")</f>
        <v>Platja de Riumar</v>
      </c>
      <c r="G23" s="21">
        <v>45220</v>
      </c>
      <c r="H23" s="104">
        <v>0.33333333333333298</v>
      </c>
      <c r="I23" s="93">
        <v>45220</v>
      </c>
      <c r="J23" s="104">
        <v>0.54166666666666696</v>
      </c>
      <c r="K23" s="17" t="s">
        <v>7</v>
      </c>
      <c r="L23" s="17" t="s">
        <v>10</v>
      </c>
      <c r="M23" s="17">
        <v>40</v>
      </c>
      <c r="N23" s="17" t="s">
        <v>9</v>
      </c>
      <c r="O23" s="17"/>
      <c r="P23" s="17"/>
      <c r="Q23" s="17" t="s">
        <v>296</v>
      </c>
      <c r="R23" s="17"/>
      <c r="S23" s="17"/>
      <c r="T23" s="17"/>
      <c r="U23" s="12" t="str">
        <f>_xlfn.IFNA(VLOOKUP(W23,Municipis!$D$2:$F$259,2,FALSE),"Pendent")</f>
        <v>Deltebre</v>
      </c>
      <c r="V23" s="12" t="str">
        <f>_xlfn.IFNA(VLOOKUP(W23,Municipis!$D$2:$F$259,3,FALSE),"Pendent")</f>
        <v>http://www.icc.cat/vissir3/index.html?rYLtQmHvL</v>
      </c>
      <c r="W23" s="12" t="str" cm="1">
        <f t="array" ref="W23">_xlfn.IFNA(_xlfn.IFS(O23&lt;&gt;0,O23,P23&lt;&gt;0,P23,Q23&lt;&gt;0,Q23,R23&lt;&gt;0,R23,S23&lt;&gt;0,S23,T23&lt;&gt;0,T23),"Pendent")</f>
        <v>Platja de Riumar</v>
      </c>
    </row>
    <row r="24" spans="1:23" s="154" customFormat="1" ht="15" customHeight="1" thickBot="1" x14ac:dyDescent="0.35">
      <c r="A24" s="144">
        <v>6</v>
      </c>
      <c r="B24" s="147" t="s">
        <v>451</v>
      </c>
      <c r="C24" s="156" t="s">
        <v>1226</v>
      </c>
      <c r="D24" s="146" t="e" cm="1" vm="1">
        <f t="array" ref="D24">_xlfn.IFNA(_xlfn.IFS(V24&lt;&gt;"Pendent",SOCIETATS!$N$8,W24&lt;&gt;"Pendent",SOCIETATS!$N$8),SOCIETATS!$N$9)</f>
        <v>#VALUE!</v>
      </c>
      <c r="E24" s="265" t="e" cm="1" vm="1">
        <f t="array" ref="E24">_xlfn.IFNA(_xlfn.IFS(F24&lt;&gt;F25,SOCIETATS!$N$8,G24&lt;&gt;G25,SOCIETATS!$N$8),SOCIETATS!$N$9)</f>
        <v>#VALUE!</v>
      </c>
      <c r="F24" s="149" t="str" cm="1">
        <f t="array" ref="F24">_xlfn.IFNA(_xlfn.IFS(O24&lt;&gt;0,O24,P24&lt;&gt;0,P24,R24&lt;&gt;0,R24,Q24&lt;&gt;0,Q24,S24&lt;&gt;0,S24,T24&lt;&gt;0,T24),"FALTAN DATOS DE ESCENARIO")</f>
        <v>Port de Garraf</v>
      </c>
      <c r="G24" s="150">
        <v>45255</v>
      </c>
      <c r="H24" s="151">
        <v>0.33333333333333298</v>
      </c>
      <c r="I24" s="152">
        <v>45255</v>
      </c>
      <c r="J24" s="151">
        <v>0.54166666666666696</v>
      </c>
      <c r="K24" s="153" t="s">
        <v>7</v>
      </c>
      <c r="L24" s="153" t="s">
        <v>8</v>
      </c>
      <c r="M24" s="153">
        <v>20</v>
      </c>
      <c r="N24" s="153" t="s">
        <v>9</v>
      </c>
      <c r="O24" s="153"/>
      <c r="P24" s="153"/>
      <c r="Q24" s="153"/>
      <c r="R24" s="153" t="s">
        <v>384</v>
      </c>
      <c r="S24" s="153"/>
      <c r="T24" s="153"/>
      <c r="U24" s="146" t="str">
        <f>_xlfn.IFNA(VLOOKUP(W24,Municipis!$D$2:$F$259,2,FALSE),"Pendent")</f>
        <v>Sitges</v>
      </c>
      <c r="V24" s="146" t="str">
        <f>_xlfn.IFNA(VLOOKUP(W24,Municipis!$D$2:$F$259,3,FALSE),"Pendent")</f>
        <v>http://www.icc.cat/vissir3/index.html?aKiOrbkpB</v>
      </c>
      <c r="W24" s="146" t="str" cm="1">
        <f t="array" ref="W24">_xlfn.IFNA(_xlfn.IFS(O24&lt;&gt;0,O24,P24&lt;&gt;0,P24,Q24&lt;&gt;0,Q24,R24&lt;&gt;0,R24,S24&lt;&gt;0,S24,T24&lt;&gt;0,T24),"Pendent")</f>
        <v>Port de Garraf</v>
      </c>
    </row>
    <row r="25" spans="1:23" s="143" customFormat="1" ht="15" customHeight="1" x14ac:dyDescent="0.3">
      <c r="A25" s="134">
        <v>1</v>
      </c>
      <c r="B25" s="136" t="s">
        <v>479</v>
      </c>
      <c r="C25" s="137" t="s">
        <v>1126</v>
      </c>
      <c r="D25" s="135" t="e" cm="1" vm="1">
        <f t="array" ref="D25">_xlfn.IFNA(_xlfn.IFS(V25&lt;&gt;"Pendent",SOCIETATS!$N$8,W25&lt;&gt;"Pendent",SOCIETATS!$N$8),SOCIETATS!$N$9)</f>
        <v>#VALUE!</v>
      </c>
      <c r="E25" s="262" t="e" cm="1" vm="1">
        <f t="array" ref="E25">_xlfn.IFNA(_xlfn.IFS(F25&lt;&gt;F26,SOCIETATS!$N$8,G25&lt;&gt;G26,SOCIETATS!$N$8),SOCIETATS!$N$9)</f>
        <v>#VALUE!</v>
      </c>
      <c r="F25" s="138" t="str" cm="1">
        <f t="array" ref="F25">_xlfn.IFNA(_xlfn.IFS(O25&lt;&gt;0,O25,P25&lt;&gt;0,P25,R25&lt;&gt;0,R25,Q25&lt;&gt;0,Q25,S25&lt;&gt;0,S25,T25&lt;&gt;0,T25),"FALTAN DATOS DE ESCENARIO")</f>
        <v>Platja de la Pineda de Vila-seca</v>
      </c>
      <c r="G25" s="139">
        <v>45228</v>
      </c>
      <c r="H25" s="140">
        <v>0.375</v>
      </c>
      <c r="I25" s="141">
        <v>45228</v>
      </c>
      <c r="J25" s="140">
        <v>0.58333333333333304</v>
      </c>
      <c r="K25" s="142" t="s">
        <v>14</v>
      </c>
      <c r="L25" s="142" t="s">
        <v>8</v>
      </c>
      <c r="M25" s="142">
        <v>25</v>
      </c>
      <c r="N25" s="142" t="s">
        <v>9</v>
      </c>
      <c r="O25" s="142"/>
      <c r="P25" s="142"/>
      <c r="Q25" s="142" t="s">
        <v>253</v>
      </c>
      <c r="R25" s="157"/>
      <c r="S25" s="157"/>
      <c r="T25" s="157"/>
      <c r="U25" s="135" t="str">
        <f>_xlfn.IFNA(VLOOKUP(W25,Municipis!$D$2:$F$259,2,FALSE),"Pendent")</f>
        <v>Vila-seca</v>
      </c>
      <c r="V25" s="135" t="str">
        <f>_xlfn.IFNA(VLOOKUP(W25,Municipis!$D$2:$F$259,3,FALSE),"Pendent")</f>
        <v>http://www.icc.cat/vissir3/index.html?ZVQsnkXjr</v>
      </c>
      <c r="W25" s="135" t="str" cm="1">
        <f t="array" ref="W25">_xlfn.IFNA(_xlfn.IFS(O25&lt;&gt;0,O25,P25&lt;&gt;0,P25,Q25&lt;&gt;0,Q25,R25&lt;&gt;0,R25,S25&lt;&gt;0,S25,T25&lt;&gt;0,T25),"Pendent")</f>
        <v>Platja de la Pineda de Vila-seca</v>
      </c>
    </row>
    <row r="26" spans="1:23" ht="15" customHeight="1" x14ac:dyDescent="0.3">
      <c r="A26" s="144">
        <v>2</v>
      </c>
      <c r="B26" s="28" t="s">
        <v>479</v>
      </c>
      <c r="C26" s="49" t="s">
        <v>1126</v>
      </c>
      <c r="D26" s="12" t="e" cm="1" vm="1">
        <f t="array" ref="D26">_xlfn.IFNA(_xlfn.IFS(V26&lt;&gt;"Pendent",SOCIETATS!$N$8,W26&lt;&gt;"Pendent",SOCIETATS!$N$8),SOCIETATS!$N$9)</f>
        <v>#VALUE!</v>
      </c>
      <c r="E26" s="26" t="e" cm="1" vm="1">
        <f t="array" ref="E26">_xlfn.IFNA(_xlfn.IFS(F26&lt;&gt;F27,SOCIETATS!$N$8,G26&lt;&gt;G27,SOCIETATS!$N$8),SOCIETATS!$N$9)</f>
        <v>#VALUE!</v>
      </c>
      <c r="F26" s="18" t="str" cm="1">
        <f t="array" ref="F26">_xlfn.IFNA(_xlfn.IFS(O26&lt;&gt;0,O26,P26&lt;&gt;0,P26,R26&lt;&gt;0,R26,Q26&lt;&gt;0,Q26,S26&lt;&gt;0,S26,T26&lt;&gt;0,T26),"FALTAN DATOS DE ESCENARIO")</f>
        <v>Platja de la Pineda de Vila-seca</v>
      </c>
      <c r="G26" s="21">
        <v>45235</v>
      </c>
      <c r="H26" s="104">
        <v>0.375</v>
      </c>
      <c r="I26" s="93">
        <v>45235</v>
      </c>
      <c r="J26" s="104">
        <v>0.58333333333333304</v>
      </c>
      <c r="K26" s="17" t="s">
        <v>14</v>
      </c>
      <c r="L26" s="17" t="s">
        <v>8</v>
      </c>
      <c r="M26" s="17">
        <v>25</v>
      </c>
      <c r="N26" s="17" t="s">
        <v>9</v>
      </c>
      <c r="O26" s="17"/>
      <c r="P26" s="17"/>
      <c r="Q26" s="17" t="s">
        <v>253</v>
      </c>
      <c r="R26" s="27"/>
      <c r="S26" s="27"/>
      <c r="T26" s="27"/>
      <c r="U26" s="12" t="str">
        <f>_xlfn.IFNA(VLOOKUP(W26,Municipis!$D$2:$F$259,2,FALSE),"Pendent")</f>
        <v>Vila-seca</v>
      </c>
      <c r="V26" s="12" t="str">
        <f>_xlfn.IFNA(VLOOKUP(W26,Municipis!$D$2:$F$259,3,FALSE),"Pendent")</f>
        <v>http://www.icc.cat/vissir3/index.html?ZVQsnkXjr</v>
      </c>
      <c r="W26" s="12" t="str" cm="1">
        <f t="array" ref="W26">_xlfn.IFNA(_xlfn.IFS(O26&lt;&gt;0,O26,P26&lt;&gt;0,P26,Q26&lt;&gt;0,Q26,R26&lt;&gt;0,R26,S26&lt;&gt;0,S26,T26&lt;&gt;0,T26),"Pendent")</f>
        <v>Platja de la Pineda de Vila-seca</v>
      </c>
    </row>
    <row r="27" spans="1:23" ht="15" customHeight="1" x14ac:dyDescent="0.3">
      <c r="A27" s="144">
        <v>3</v>
      </c>
      <c r="B27" s="28" t="s">
        <v>479</v>
      </c>
      <c r="C27" s="49" t="s">
        <v>1126</v>
      </c>
      <c r="D27" s="12" t="e" cm="1" vm="1">
        <f t="array" ref="D27">_xlfn.IFNA(_xlfn.IFS(V27&lt;&gt;"Pendent",SOCIETATS!$N$8,W27&lt;&gt;"Pendent",SOCIETATS!$N$8),SOCIETATS!$N$9)</f>
        <v>#VALUE!</v>
      </c>
      <c r="E27" s="26" t="e" cm="1" vm="1">
        <f t="array" ref="E27">_xlfn.IFNA(_xlfn.IFS(F27&lt;&gt;F28,SOCIETATS!$N$8,G27&lt;&gt;G28,SOCIETATS!$N$8),SOCIETATS!$N$9)</f>
        <v>#VALUE!</v>
      </c>
      <c r="F27" s="18" t="str" cm="1">
        <f t="array" ref="F27">_xlfn.IFNA(_xlfn.IFS(O27&lt;&gt;0,O27,P27&lt;&gt;0,P27,R27&lt;&gt;0,R27,Q27&lt;&gt;0,Q27,S27&lt;&gt;0,S27,T27&lt;&gt;0,T27),"FALTAN DATOS DE ESCENARIO")</f>
        <v>Platja de la Pineda de Vila-seca</v>
      </c>
      <c r="G27" s="21">
        <v>45249</v>
      </c>
      <c r="H27" s="104">
        <v>0.375</v>
      </c>
      <c r="I27" s="93">
        <v>45249</v>
      </c>
      <c r="J27" s="104">
        <v>0.58333333333333304</v>
      </c>
      <c r="K27" s="17" t="s">
        <v>14</v>
      </c>
      <c r="L27" s="17" t="s">
        <v>8</v>
      </c>
      <c r="M27" s="17">
        <v>25</v>
      </c>
      <c r="N27" s="17" t="s">
        <v>9</v>
      </c>
      <c r="O27" s="17"/>
      <c r="P27" s="17"/>
      <c r="Q27" s="17" t="s">
        <v>253</v>
      </c>
      <c r="R27" s="27"/>
      <c r="S27" s="27"/>
      <c r="T27" s="27"/>
      <c r="U27" s="12" t="str">
        <f>_xlfn.IFNA(VLOOKUP(W27,Municipis!$D$2:$F$259,2,FALSE),"Pendent")</f>
        <v>Vila-seca</v>
      </c>
      <c r="V27" s="12" t="str">
        <f>_xlfn.IFNA(VLOOKUP(W27,Municipis!$D$2:$F$259,3,FALSE),"Pendent")</f>
        <v>http://www.icc.cat/vissir3/index.html?ZVQsnkXjr</v>
      </c>
      <c r="W27" s="12" t="str" cm="1">
        <f t="array" ref="W27">_xlfn.IFNA(_xlfn.IFS(O27&lt;&gt;0,O27,P27&lt;&gt;0,P27,Q27&lt;&gt;0,Q27,R27&lt;&gt;0,R27,S27&lt;&gt;0,S27,T27&lt;&gt;0,T27),"Pendent")</f>
        <v>Platja de la Pineda de Vila-seca</v>
      </c>
    </row>
    <row r="28" spans="1:23" s="154" customFormat="1" ht="15" customHeight="1" thickBot="1" x14ac:dyDescent="0.35">
      <c r="A28" s="145">
        <v>4</v>
      </c>
      <c r="B28" s="147" t="s">
        <v>479</v>
      </c>
      <c r="C28" s="148" t="s">
        <v>1126</v>
      </c>
      <c r="D28" s="146" t="e" cm="1" vm="1">
        <f t="array" ref="D28">_xlfn.IFNA(_xlfn.IFS(V28&lt;&gt;"Pendent",SOCIETATS!$N$8,W28&lt;&gt;"Pendent",SOCIETATS!$N$8),SOCIETATS!$N$9)</f>
        <v>#VALUE!</v>
      </c>
      <c r="E28" s="265" t="e" cm="1" vm="1">
        <f t="array" ref="E28">_xlfn.IFNA(_xlfn.IFS(F28&lt;&gt;F29,SOCIETATS!$N$8,G28&lt;&gt;G29,SOCIETATS!$N$8),SOCIETATS!$N$9)</f>
        <v>#VALUE!</v>
      </c>
      <c r="F28" s="149" t="str" cm="1">
        <f t="array" ref="F28">_xlfn.IFNA(_xlfn.IFS(O28&lt;&gt;0,O28,P28&lt;&gt;0,P28,R28&lt;&gt;0,R28,Q28&lt;&gt;0,Q28,S28&lt;&gt;0,S28,T28&lt;&gt;0,T28),"FALTAN DATOS DE ESCENARIO")</f>
        <v>Platja de la Pineda de Vila-seca</v>
      </c>
      <c r="G28" s="150">
        <v>45263</v>
      </c>
      <c r="H28" s="151">
        <v>0.375</v>
      </c>
      <c r="I28" s="152">
        <v>45263</v>
      </c>
      <c r="J28" s="151">
        <v>0.58333333333333304</v>
      </c>
      <c r="K28" s="153" t="s">
        <v>14</v>
      </c>
      <c r="L28" s="153" t="s">
        <v>8</v>
      </c>
      <c r="M28" s="153">
        <v>25</v>
      </c>
      <c r="N28" s="153" t="s">
        <v>9</v>
      </c>
      <c r="O28" s="153"/>
      <c r="P28" s="153"/>
      <c r="Q28" s="153" t="s">
        <v>253</v>
      </c>
      <c r="R28" s="158"/>
      <c r="S28" s="158"/>
      <c r="T28" s="158"/>
      <c r="U28" s="146" t="str">
        <f>_xlfn.IFNA(VLOOKUP(W28,Municipis!$D$2:$F$259,2,FALSE),"Pendent")</f>
        <v>Vila-seca</v>
      </c>
      <c r="V28" s="146" t="str">
        <f>_xlfn.IFNA(VLOOKUP(W28,Municipis!$D$2:$F$259,3,FALSE),"Pendent")</f>
        <v>http://www.icc.cat/vissir3/index.html?ZVQsnkXjr</v>
      </c>
      <c r="W28" s="146" t="str" cm="1">
        <f t="array" ref="W28">_xlfn.IFNA(_xlfn.IFS(O28&lt;&gt;0,O28,P28&lt;&gt;0,P28,Q28&lt;&gt;0,Q28,R28&lt;&gt;0,R28,S28&lt;&gt;0,S28,T28&lt;&gt;0,T28),"Pendent")</f>
        <v>Platja de la Pineda de Vila-seca</v>
      </c>
    </row>
    <row r="29" spans="1:23" s="143" customFormat="1" ht="15" customHeight="1" x14ac:dyDescent="0.3">
      <c r="A29" s="134">
        <v>1</v>
      </c>
      <c r="B29" s="136" t="s">
        <v>419</v>
      </c>
      <c r="C29" s="159" t="s">
        <v>1142</v>
      </c>
      <c r="D29" s="135" t="e" cm="1" vm="1">
        <f t="array" ref="D29">_xlfn.IFNA(_xlfn.IFS(V29&lt;&gt;"Pendent",SOCIETATS!$N$8,W29&lt;&gt;"Pendent",SOCIETATS!$N$8),SOCIETATS!$N$9)</f>
        <v>#VALUE!</v>
      </c>
      <c r="E29" s="262" t="e" cm="1" vm="1">
        <f t="array" ref="E29">_xlfn.IFNA(_xlfn.IFS(F29&lt;&gt;F30,SOCIETATS!$N$8,G29&lt;&gt;G30,SOCIETATS!$N$8),SOCIETATS!$N$9)</f>
        <v>#VALUE!</v>
      </c>
      <c r="F29" s="138" t="str" cm="1">
        <f t="array" ref="F29">_xlfn.IFNA(_xlfn.IFS(O29&lt;&gt;0,O29,P29&lt;&gt;0,P29,R29&lt;&gt;0,R29,Q29&lt;&gt;0,Q29,S29&lt;&gt;0,S29,T29&lt;&gt;0,T29),"FALTAN DATOS DE ESCENARIO")</f>
        <v>Platja del Cavaió d'Arenys de Mar</v>
      </c>
      <c r="G29" s="160">
        <v>45017</v>
      </c>
      <c r="H29" s="161">
        <v>0.625</v>
      </c>
      <c r="I29" s="162">
        <v>45017</v>
      </c>
      <c r="J29" s="161">
        <v>0.91666666666666663</v>
      </c>
      <c r="K29" s="163" t="s">
        <v>1016</v>
      </c>
      <c r="L29" s="163" t="s">
        <v>8</v>
      </c>
      <c r="M29" s="163">
        <v>25</v>
      </c>
      <c r="N29" s="163" t="s">
        <v>9</v>
      </c>
      <c r="O29" s="164" t="s">
        <v>332</v>
      </c>
      <c r="P29" s="157"/>
      <c r="Q29" s="157"/>
      <c r="R29" s="157"/>
      <c r="S29" s="157"/>
      <c r="T29" s="157"/>
      <c r="U29" s="135" t="str">
        <f>_xlfn.IFNA(VLOOKUP(W29,Municipis!$D$2:$F$259,2,FALSE),"Pendent")</f>
        <v>Arenys de Mar</v>
      </c>
      <c r="V29" s="135" t="str">
        <f>_xlfn.IFNA(VLOOKUP(W29,Municipis!$D$2:$F$259,3,FALSE),"Pendent")</f>
        <v>http://www.icc.cat/vissir3/index.html?yLQERo0GP</v>
      </c>
      <c r="W29" s="135" t="str" cm="1">
        <f t="array" ref="W29">_xlfn.IFNA(_xlfn.IFS(O29&lt;&gt;0,O29,P29&lt;&gt;0,P29,Q29&lt;&gt;0,Q29,R29&lt;&gt;0,R29,S29&lt;&gt;0,S29,T29&lt;&gt;0,T29),"Pendent")</f>
        <v>Platja del Cavaió d'Arenys de Mar</v>
      </c>
    </row>
    <row r="30" spans="1:23" s="154" customFormat="1" ht="15" customHeight="1" thickBot="1" x14ac:dyDescent="0.35">
      <c r="A30" s="145">
        <v>2</v>
      </c>
      <c r="B30" s="147" t="s">
        <v>419</v>
      </c>
      <c r="C30" s="165" t="s">
        <v>1143</v>
      </c>
      <c r="D30" s="146" t="e" cm="1" vm="1">
        <f t="array" ref="D30">_xlfn.IFNA(_xlfn.IFS(V30&lt;&gt;"Pendent",SOCIETATS!$N$8,W30&lt;&gt;"Pendent",SOCIETATS!$N$8),SOCIETATS!$N$9)</f>
        <v>#VALUE!</v>
      </c>
      <c r="E30" s="265" t="e" cm="1" vm="1">
        <f t="array" ref="E30">_xlfn.IFNA(_xlfn.IFS(F30&lt;&gt;F31,SOCIETATS!$N$8,G30&lt;&gt;G31,SOCIETATS!$N$8),SOCIETATS!$N$9)</f>
        <v>#VALUE!</v>
      </c>
      <c r="F30" s="149" t="str" cm="1">
        <f t="array" ref="F30">_xlfn.IFNA(_xlfn.IFS(O30&lt;&gt;0,O30,P30&lt;&gt;0,P30,R30&lt;&gt;0,R30,Q30&lt;&gt;0,Q30,S30&lt;&gt;0,S30,T30&lt;&gt;0,T30),"FALTAN DATOS DE ESCENARIO")</f>
        <v>Platja de la Riera - Platja del Pins (Platja de Pineda de Mar)</v>
      </c>
      <c r="G30" s="166">
        <v>45220</v>
      </c>
      <c r="H30" s="293">
        <v>0.625</v>
      </c>
      <c r="I30" s="294">
        <v>45220</v>
      </c>
      <c r="J30" s="293">
        <v>0.91666666666666663</v>
      </c>
      <c r="K30" s="167" t="s">
        <v>1016</v>
      </c>
      <c r="L30" s="167" t="s">
        <v>8</v>
      </c>
      <c r="M30" s="167">
        <v>25</v>
      </c>
      <c r="N30" s="167" t="s">
        <v>9</v>
      </c>
      <c r="O30" s="168" t="s">
        <v>258</v>
      </c>
      <c r="P30" s="158"/>
      <c r="Q30" s="158"/>
      <c r="R30" s="158"/>
      <c r="S30" s="158"/>
      <c r="T30" s="158"/>
      <c r="U30" s="146" t="str">
        <f>_xlfn.IFNA(VLOOKUP(W30,Municipis!$D$2:$F$259,2,FALSE),"Pendent")</f>
        <v>Pineda de Mar</v>
      </c>
      <c r="V30" s="146" t="str">
        <f>_xlfn.IFNA(VLOOKUP(W30,Municipis!$D$2:$F$259,3,FALSE),"Pendent")</f>
        <v>http://www.icc.cat/vissir3/index.html?V6JD56POa</v>
      </c>
      <c r="W30" s="146" t="str" cm="1">
        <f t="array" ref="W30">_xlfn.IFNA(_xlfn.IFS(O30&lt;&gt;0,O30,P30&lt;&gt;0,P30,Q30&lt;&gt;0,Q30,R30&lt;&gt;0,R30,S30&lt;&gt;0,S30,T30&lt;&gt;0,T30),"Pendent")</f>
        <v>Platja de la Riera - Platja del Pins (Platja de Pineda de Mar)</v>
      </c>
    </row>
    <row r="31" spans="1:23" s="143" customFormat="1" ht="15" customHeight="1" x14ac:dyDescent="0.3">
      <c r="A31" s="134">
        <v>1</v>
      </c>
      <c r="B31" s="142" t="s">
        <v>441</v>
      </c>
      <c r="C31" s="137" t="s">
        <v>1482</v>
      </c>
      <c r="D31" s="135" t="e" cm="1" vm="1">
        <f t="array" ref="D31">_xlfn.IFNA(_xlfn.IFS(V31&lt;&gt;"Pendent",SOCIETATS!$N$8,W31&lt;&gt;"Pendent",SOCIETATS!$N$8),SOCIETATS!$N$9)</f>
        <v>#VALUE!</v>
      </c>
      <c r="E31" s="262" t="e" cm="1" vm="1">
        <f t="array" ref="E31">_xlfn.IFNA(_xlfn.IFS(F31&lt;&gt;F32,SOCIETATS!$N$8,G31&lt;&gt;G32,SOCIETATS!$N$8),SOCIETATS!$N$9)</f>
        <v>#VALUE!</v>
      </c>
      <c r="F31" s="138" t="str" cm="1">
        <f t="array" ref="F31">_xlfn.IFNA(_xlfn.IFS(O31&lt;&gt;0,O31,P31&lt;&gt;0,P31,R31&lt;&gt;0,R31,Q31&lt;&gt;0,Q31,S31&lt;&gt;0,S31,T31&lt;&gt;0,T31),"FALTAN DATOS DE ESCENARIO")</f>
        <v>Platja de Garbí o del Far de Calella</v>
      </c>
      <c r="G31" s="141">
        <v>44954</v>
      </c>
      <c r="H31" s="169">
        <v>0.70833333333333404</v>
      </c>
      <c r="I31" s="141">
        <v>44954</v>
      </c>
      <c r="J31" s="169">
        <v>0.95833333333333404</v>
      </c>
      <c r="K31" s="142" t="s">
        <v>14</v>
      </c>
      <c r="L31" s="142" t="s">
        <v>8</v>
      </c>
      <c r="M31" s="142">
        <v>30</v>
      </c>
      <c r="N31" s="142" t="s">
        <v>9</v>
      </c>
      <c r="O31" s="142" t="s">
        <v>224</v>
      </c>
      <c r="P31" s="142"/>
      <c r="Q31" s="142"/>
      <c r="R31" s="142"/>
      <c r="S31" s="142"/>
      <c r="T31" s="142"/>
      <c r="U31" s="291" t="str">
        <f>_xlfn.IFNA(VLOOKUP(W31,Municipis!$D$2:$F$259,2,FALSE),"Pendent")</f>
        <v>Calella</v>
      </c>
      <c r="V31" s="291" t="str">
        <f>_xlfn.IFNA(VLOOKUP(W31,Municipis!$D$2:$F$259,3,FALSE),"Pendent")</f>
        <v>http://www.icc.cat/vissir3/index.html?J5pXCJGYK</v>
      </c>
      <c r="W31" s="291" t="str" cm="1">
        <f t="array" ref="W31">_xlfn.IFNA(_xlfn.IFS(O31&lt;&gt;0,O31,P31&lt;&gt;0,P31,Q31&lt;&gt;0,Q31,R31&lt;&gt;0,R31,S31&lt;&gt;0,S31,T31&lt;&gt;0,T31),"Pendent")</f>
        <v>Platja de Garbí o del Far de Calella</v>
      </c>
    </row>
    <row r="32" spans="1:23" ht="15" customHeight="1" x14ac:dyDescent="0.3">
      <c r="A32" s="12">
        <v>2</v>
      </c>
      <c r="B32" s="17" t="s">
        <v>441</v>
      </c>
      <c r="C32" s="49" t="s">
        <v>1482</v>
      </c>
      <c r="D32" s="12" t="e" cm="1" vm="1">
        <f t="array" ref="D32">_xlfn.IFNA(_xlfn.IFS(V32&lt;&gt;"Pendent",SOCIETATS!$N$8,W32&lt;&gt;"Pendent",SOCIETATS!$N$8),SOCIETATS!$N$9)</f>
        <v>#VALUE!</v>
      </c>
      <c r="E32" s="26" t="e" cm="1" vm="1">
        <f t="array" ref="E32">_xlfn.IFNA(_xlfn.IFS(F32&lt;&gt;F33,SOCIETATS!$N$8,G32&lt;&gt;G33,SOCIETATS!$N$8),SOCIETATS!$N$9)</f>
        <v>#VALUE!</v>
      </c>
      <c r="F32" s="18" t="str" cm="1">
        <f t="array" ref="F32">_xlfn.IFNA(_xlfn.IFS(O32&lt;&gt;0,O32,P32&lt;&gt;0,P32,R32&lt;&gt;0,R32,Q32&lt;&gt;0,Q32,S32&lt;&gt;0,S32,T32&lt;&gt;0,T32),"FALTAN DATOS DE ESCENARIO")</f>
        <v>Platja de la Riera - Platja del Pins (Platja de Pineda de Mar)</v>
      </c>
      <c r="G32" s="93">
        <v>44975</v>
      </c>
      <c r="H32" s="101">
        <v>0.75</v>
      </c>
      <c r="I32" s="93">
        <v>44975</v>
      </c>
      <c r="J32" s="101">
        <v>1</v>
      </c>
      <c r="K32" s="17" t="s">
        <v>14</v>
      </c>
      <c r="L32" s="17" t="s">
        <v>8</v>
      </c>
      <c r="M32" s="17">
        <v>30</v>
      </c>
      <c r="N32" s="17" t="s">
        <v>9</v>
      </c>
      <c r="O32" s="17" t="s">
        <v>258</v>
      </c>
      <c r="P32" s="17"/>
      <c r="Q32" s="17"/>
      <c r="R32" s="17"/>
      <c r="S32" s="17"/>
      <c r="T32" s="17"/>
      <c r="U32" s="15" t="str">
        <f>_xlfn.IFNA(VLOOKUP(W32,Municipis!$D$2:$F$259,2,FALSE),"Pendent")</f>
        <v>Pineda de Mar</v>
      </c>
      <c r="V32" s="15" t="str">
        <f>_xlfn.IFNA(VLOOKUP(W32,Municipis!$D$2:$F$259,3,FALSE),"Pendent")</f>
        <v>http://www.icc.cat/vissir3/index.html?V6JD56POa</v>
      </c>
      <c r="W32" s="15" t="str" cm="1">
        <f t="array" ref="W32">_xlfn.IFNA(_xlfn.IFS(O32&lt;&gt;0,O32,P32&lt;&gt;0,P32,Q32&lt;&gt;0,Q32,R32&lt;&gt;0,R32,S32&lt;&gt;0,S32,T32&lt;&gt;0,T32),"Pendent")</f>
        <v>Platja de la Riera - Platja del Pins (Platja de Pineda de Mar)</v>
      </c>
    </row>
    <row r="33" spans="1:23" ht="15" customHeight="1" x14ac:dyDescent="0.3">
      <c r="A33" s="12">
        <v>3</v>
      </c>
      <c r="B33" s="17" t="s">
        <v>441</v>
      </c>
      <c r="C33" s="49" t="s">
        <v>1482</v>
      </c>
      <c r="D33" s="12" t="e" cm="1" vm="1">
        <f t="array" ref="D33">_xlfn.IFNA(_xlfn.IFS(V33&lt;&gt;"Pendent",SOCIETATS!$N$8,W33&lt;&gt;"Pendent",SOCIETATS!$N$8),SOCIETATS!$N$9)</f>
        <v>#VALUE!</v>
      </c>
      <c r="E33" s="26" t="e" cm="1" vm="1">
        <f t="array" ref="E33">_xlfn.IFNA(_xlfn.IFS(F33&lt;&gt;F34,SOCIETATS!$N$8,G33&lt;&gt;G34,SOCIETATS!$N$8),SOCIETATS!$N$9)</f>
        <v>#VALUE!</v>
      </c>
      <c r="F33" s="18" t="str" cm="1">
        <f t="array" ref="F33">_xlfn.IFNA(_xlfn.IFS(O33&lt;&gt;0,O33,P33&lt;&gt;0,P33,R33&lt;&gt;0,R33,Q33&lt;&gt;0,Q33,S33&lt;&gt;0,S33,T33&lt;&gt;0,T33),"FALTAN DATOS DE ESCENARIO")</f>
        <v>Plajta Gran de Calella - Platja de la Riera</v>
      </c>
      <c r="G33" s="93">
        <v>45003</v>
      </c>
      <c r="H33" s="101">
        <v>0.75</v>
      </c>
      <c r="I33" s="93">
        <v>45003</v>
      </c>
      <c r="J33" s="101">
        <v>1</v>
      </c>
      <c r="K33" s="17" t="s">
        <v>14</v>
      </c>
      <c r="L33" s="17" t="s">
        <v>8</v>
      </c>
      <c r="M33" s="17">
        <v>30</v>
      </c>
      <c r="N33" s="17" t="s">
        <v>9</v>
      </c>
      <c r="O33" s="17" t="s">
        <v>190</v>
      </c>
      <c r="P33" s="17"/>
      <c r="Q33" s="17"/>
      <c r="R33" s="17"/>
      <c r="S33" s="17"/>
      <c r="T33" s="17"/>
      <c r="U33" s="15" t="str">
        <f>_xlfn.IFNA(VLOOKUP(W33,Municipis!$D$2:$F$259,2,FALSE),"Pendent")</f>
        <v>Calella, Pineda de Mar</v>
      </c>
      <c r="V33" s="15" t="str">
        <f>_xlfn.IFNA(VLOOKUP(W33,Municipis!$D$2:$F$259,3,FALSE),"Pendent")</f>
        <v>http://www.icc.cat/vissir3/index.html?LQ1KdYNvb</v>
      </c>
      <c r="W33" s="15" t="str" cm="1">
        <f t="array" ref="W33">_xlfn.IFNA(_xlfn.IFS(O33&lt;&gt;0,O33,P33&lt;&gt;0,P33,Q33&lt;&gt;0,Q33,R33&lt;&gt;0,R33,S33&lt;&gt;0,S33,T33&lt;&gt;0,T33),"Pendent")</f>
        <v>Plajta Gran de Calella - Platja de la Riera</v>
      </c>
    </row>
    <row r="34" spans="1:23" ht="15" customHeight="1" x14ac:dyDescent="0.3">
      <c r="A34" s="12">
        <v>4</v>
      </c>
      <c r="B34" s="17" t="s">
        <v>441</v>
      </c>
      <c r="C34" s="49" t="s">
        <v>1482</v>
      </c>
      <c r="D34" s="12" t="e" cm="1" vm="1">
        <f t="array" ref="D34">_xlfn.IFNA(_xlfn.IFS(V34&lt;&gt;"Pendent",SOCIETATS!$N$8,W34&lt;&gt;"Pendent",SOCIETATS!$N$8),SOCIETATS!$N$9)</f>
        <v>#VALUE!</v>
      </c>
      <c r="E34" s="26" t="e" cm="1" vm="1">
        <f t="array" ref="E34">_xlfn.IFNA(_xlfn.IFS(F34&lt;&gt;F35,SOCIETATS!$N$8,G34&lt;&gt;G35,SOCIETATS!$N$8),SOCIETATS!$N$9)</f>
        <v>#VALUE!</v>
      </c>
      <c r="F34" s="18" t="str" cm="1">
        <f t="array" ref="F34">_xlfn.IFNA(_xlfn.IFS(O34&lt;&gt;0,O34,P34&lt;&gt;0,P34,R34&lt;&gt;0,R34,Q34&lt;&gt;0,Q34,S34&lt;&gt;0,S34,T34&lt;&gt;0,T34),"FALTAN DATOS DE ESCENARIO")</f>
        <v>Platja de Llevant de Santa Susanna</v>
      </c>
      <c r="G34" s="93">
        <v>45045</v>
      </c>
      <c r="H34" s="101">
        <v>0.79166666666666696</v>
      </c>
      <c r="I34" s="93">
        <v>45046</v>
      </c>
      <c r="J34" s="101">
        <v>1.0416666666666701</v>
      </c>
      <c r="K34" s="17" t="s">
        <v>14</v>
      </c>
      <c r="L34" s="17" t="s">
        <v>8</v>
      </c>
      <c r="M34" s="17">
        <v>30</v>
      </c>
      <c r="N34" s="17" t="s">
        <v>9</v>
      </c>
      <c r="O34" s="17" t="s">
        <v>284</v>
      </c>
      <c r="P34" s="17"/>
      <c r="Q34" s="17"/>
      <c r="R34" s="17"/>
      <c r="S34" s="17"/>
      <c r="T34" s="17"/>
      <c r="U34" s="15" t="str">
        <f>_xlfn.IFNA(VLOOKUP(W34,Municipis!$D$2:$F$259,2,FALSE),"Pendent")</f>
        <v>Santa Susanna</v>
      </c>
      <c r="V34" s="15" t="str">
        <f>_xlfn.IFNA(VLOOKUP(W34,Municipis!$D$2:$F$259,3,FALSE),"Pendent")</f>
        <v>http://www.icc.cat/vissir3/index.html?dRdCtO8SA</v>
      </c>
      <c r="W34" s="15" t="str" cm="1">
        <f t="array" ref="W34">_xlfn.IFNA(_xlfn.IFS(O34&lt;&gt;0,O34,P34&lt;&gt;0,P34,Q34&lt;&gt;0,Q34,R34&lt;&gt;0,R34,S34&lt;&gt;0,S34,T34&lt;&gt;0,T34),"Pendent")</f>
        <v>Platja de Llevant de Santa Susanna</v>
      </c>
    </row>
    <row r="35" spans="1:23" ht="15" customHeight="1" x14ac:dyDescent="0.3">
      <c r="A35" s="12">
        <v>5</v>
      </c>
      <c r="B35" s="17" t="s">
        <v>441</v>
      </c>
      <c r="C35" s="49" t="s">
        <v>1482</v>
      </c>
      <c r="D35" s="12" t="e" cm="1" vm="1">
        <f t="array" ref="D35">_xlfn.IFNA(_xlfn.IFS(V35&lt;&gt;"Pendent",SOCIETATS!$N$8,W35&lt;&gt;"Pendent",SOCIETATS!$N$8),SOCIETATS!$N$9)</f>
        <v>#VALUE!</v>
      </c>
      <c r="E35" s="26" t="e" cm="1" vm="1">
        <f t="array" ref="E35">_xlfn.IFNA(_xlfn.IFS(F35&lt;&gt;F36,SOCIETATS!$N$8,G35&lt;&gt;G36,SOCIETATS!$N$8),SOCIETATS!$N$9)</f>
        <v>#VALUE!</v>
      </c>
      <c r="F35" s="18" t="str" cm="1">
        <f t="array" ref="F35">_xlfn.IFNA(_xlfn.IFS(O35&lt;&gt;0,O35,P35&lt;&gt;0,P35,R35&lt;&gt;0,R35,Q35&lt;&gt;0,Q35,S35&lt;&gt;0,S35,T35&lt;&gt;0,T35),"FALTAN DATOS DE ESCENARIO")</f>
        <v>Platja del Cavaió d'Arenys de Mar</v>
      </c>
      <c r="G35" s="93">
        <v>45059</v>
      </c>
      <c r="H35" s="101">
        <v>0.83333333333333404</v>
      </c>
      <c r="I35" s="93">
        <v>45060</v>
      </c>
      <c r="J35" s="101">
        <v>1.0833333333333299</v>
      </c>
      <c r="K35" s="17" t="s">
        <v>14</v>
      </c>
      <c r="L35" s="17" t="s">
        <v>8</v>
      </c>
      <c r="M35" s="17">
        <v>30</v>
      </c>
      <c r="N35" s="17" t="s">
        <v>9</v>
      </c>
      <c r="O35" s="17" t="s">
        <v>332</v>
      </c>
      <c r="P35" s="17"/>
      <c r="Q35" s="17"/>
      <c r="R35" s="17"/>
      <c r="S35" s="17"/>
      <c r="T35" s="17"/>
      <c r="U35" s="15" t="str">
        <f>_xlfn.IFNA(VLOOKUP(W35,Municipis!$D$2:$F$259,2,FALSE),"Pendent")</f>
        <v>Arenys de Mar</v>
      </c>
      <c r="V35" s="15" t="str">
        <f>_xlfn.IFNA(VLOOKUP(W35,Municipis!$D$2:$F$259,3,FALSE),"Pendent")</f>
        <v>http://www.icc.cat/vissir3/index.html?yLQERo0GP</v>
      </c>
      <c r="W35" s="15" t="str" cm="1">
        <f t="array" ref="W35">_xlfn.IFNA(_xlfn.IFS(O35&lt;&gt;0,O35,P35&lt;&gt;0,P35,Q35&lt;&gt;0,Q35,R35&lt;&gt;0,R35,S35&lt;&gt;0,S35,T35&lt;&gt;0,T35),"Pendent")</f>
        <v>Platja del Cavaió d'Arenys de Mar</v>
      </c>
    </row>
    <row r="36" spans="1:23" ht="15" customHeight="1" x14ac:dyDescent="0.3">
      <c r="A36" s="12">
        <v>6</v>
      </c>
      <c r="B36" s="17" t="s">
        <v>441</v>
      </c>
      <c r="C36" s="49" t="s">
        <v>1482</v>
      </c>
      <c r="D36" s="12" t="e" cm="1" vm="1">
        <f t="array" ref="D36">_xlfn.IFNA(_xlfn.IFS(V36&lt;&gt;"Pendent",SOCIETATS!$N$8,W36&lt;&gt;"Pendent",SOCIETATS!$N$8),SOCIETATS!$N$9)</f>
        <v>#VALUE!</v>
      </c>
      <c r="E36" s="26" t="e" cm="1" vm="1">
        <f t="array" ref="E36">_xlfn.IFNA(_xlfn.IFS(F36&lt;&gt;F37,SOCIETATS!$N$8,G36&lt;&gt;G37,SOCIETATS!$N$8),SOCIETATS!$N$9)</f>
        <v>#VALUE!</v>
      </c>
      <c r="F36" s="18" t="str" cm="1">
        <f t="array" ref="F36">_xlfn.IFNA(_xlfn.IFS(O36&lt;&gt;0,O36,P36&lt;&gt;0,P36,R36&lt;&gt;0,R36,Q36&lt;&gt;0,Q36,S36&lt;&gt;0,S36,T36&lt;&gt;0,T36),"FALTAN DATOS DE ESCENARIO")</f>
        <v>Plajta Gran de Calella - Platja de la Riera</v>
      </c>
      <c r="G36" s="93">
        <v>45073</v>
      </c>
      <c r="H36" s="101">
        <v>0.83333333333333404</v>
      </c>
      <c r="I36" s="93">
        <v>45074</v>
      </c>
      <c r="J36" s="101">
        <v>1.0833333333333299</v>
      </c>
      <c r="K36" s="17" t="s">
        <v>14</v>
      </c>
      <c r="L36" s="17" t="s">
        <v>8</v>
      </c>
      <c r="M36" s="17">
        <v>30</v>
      </c>
      <c r="N36" s="17" t="s">
        <v>9</v>
      </c>
      <c r="O36" s="17" t="s">
        <v>190</v>
      </c>
      <c r="P36" s="17"/>
      <c r="Q36" s="17"/>
      <c r="R36" s="17"/>
      <c r="S36" s="17"/>
      <c r="T36" s="17"/>
      <c r="U36" s="15" t="str">
        <f>_xlfn.IFNA(VLOOKUP(W36,Municipis!$D$2:$F$259,2,FALSE),"Pendent")</f>
        <v>Calella, Pineda de Mar</v>
      </c>
      <c r="V36" s="15" t="str">
        <f>_xlfn.IFNA(VLOOKUP(W36,Municipis!$D$2:$F$259,3,FALSE),"Pendent")</f>
        <v>http://www.icc.cat/vissir3/index.html?LQ1KdYNvb</v>
      </c>
      <c r="W36" s="15" t="str" cm="1">
        <f t="array" ref="W36">_xlfn.IFNA(_xlfn.IFS(O36&lt;&gt;0,O36,P36&lt;&gt;0,P36,Q36&lt;&gt;0,Q36,R36&lt;&gt;0,R36,S36&lt;&gt;0,S36,T36&lt;&gt;0,T36),"Pendent")</f>
        <v>Plajta Gran de Calella - Platja de la Riera</v>
      </c>
    </row>
    <row r="37" spans="1:23" ht="15" customHeight="1" x14ac:dyDescent="0.3">
      <c r="A37" s="12">
        <v>7</v>
      </c>
      <c r="B37" s="17" t="s">
        <v>441</v>
      </c>
      <c r="C37" s="49" t="s">
        <v>1482</v>
      </c>
      <c r="D37" s="12" t="e" cm="1" vm="1">
        <f t="array" ref="D37">_xlfn.IFNA(_xlfn.IFS(V37&lt;&gt;"Pendent",SOCIETATS!$N$8,W37&lt;&gt;"Pendent",SOCIETATS!$N$8),SOCIETATS!$N$9)</f>
        <v>#VALUE!</v>
      </c>
      <c r="E37" s="26" t="e" cm="1" vm="1">
        <f t="array" ref="E37">_xlfn.IFNA(_xlfn.IFS(F37&lt;&gt;F38,SOCIETATS!$N$8,G37&lt;&gt;G38,SOCIETATS!$N$8),SOCIETATS!$N$9)</f>
        <v>#VALUE!</v>
      </c>
      <c r="F37" s="18" t="str" cm="1">
        <f t="array" ref="F37">_xlfn.IFNA(_xlfn.IFS(O37&lt;&gt;0,O37,P37&lt;&gt;0,P37,R37&lt;&gt;0,R37,Q37&lt;&gt;0,Q37,S37&lt;&gt;0,S37,T37&lt;&gt;0,T37),"FALTAN DATOS DE ESCENARIO")</f>
        <v>Platja de la Conca - Platja de la Punta de la Tordera (Camí de la Pomereda)</v>
      </c>
      <c r="G37" s="93">
        <v>45094</v>
      </c>
      <c r="H37" s="101">
        <v>0.83333333333333404</v>
      </c>
      <c r="I37" s="93">
        <v>45095</v>
      </c>
      <c r="J37" s="101">
        <v>1.0833333333333299</v>
      </c>
      <c r="K37" s="17" t="s">
        <v>14</v>
      </c>
      <c r="L37" s="17" t="s">
        <v>8</v>
      </c>
      <c r="M37" s="17">
        <v>30</v>
      </c>
      <c r="N37" s="17" t="s">
        <v>9</v>
      </c>
      <c r="O37" s="17" t="s">
        <v>232</v>
      </c>
      <c r="P37" s="17"/>
      <c r="Q37" s="17"/>
      <c r="R37" s="17"/>
      <c r="S37" s="17"/>
      <c r="T37" s="17"/>
      <c r="U37" s="15" t="str">
        <f>_xlfn.IFNA(VLOOKUP(W37,Municipis!$D$2:$F$259,2,FALSE),"Pendent")</f>
        <v>Malgrat de Mar</v>
      </c>
      <c r="V37" s="15" t="str">
        <f>_xlfn.IFNA(VLOOKUP(W37,Municipis!$D$2:$F$259,3,FALSE),"Pendent")</f>
        <v>http://www.icc.cat/vissir3/index.html?bzkK0j43R</v>
      </c>
      <c r="W37" s="15" t="str" cm="1">
        <f t="array" ref="W37">_xlfn.IFNA(_xlfn.IFS(O37&lt;&gt;0,O37,P37&lt;&gt;0,P37,Q37&lt;&gt;0,Q37,R37&lt;&gt;0,R37,S37&lt;&gt;0,S37,T37&lt;&gt;0,T37),"Pendent")</f>
        <v>Platja de la Conca - Platja de la Punta de la Tordera (Camí de la Pomereda)</v>
      </c>
    </row>
    <row r="38" spans="1:23" ht="15" customHeight="1" x14ac:dyDescent="0.3">
      <c r="A38" s="12">
        <v>8</v>
      </c>
      <c r="B38" s="17" t="s">
        <v>441</v>
      </c>
      <c r="C38" s="49" t="s">
        <v>1482</v>
      </c>
      <c r="D38" s="12" t="e" cm="1" vm="1">
        <f t="array" ref="D38">_xlfn.IFNA(_xlfn.IFS(V38&lt;&gt;"Pendent",SOCIETATS!$N$8,W38&lt;&gt;"Pendent",SOCIETATS!$N$8),SOCIETATS!$N$9)</f>
        <v>#VALUE!</v>
      </c>
      <c r="E38" s="26" t="e" cm="1" vm="1">
        <f t="array" ref="E38">_xlfn.IFNA(_xlfn.IFS(F38&lt;&gt;F39,SOCIETATS!$N$8,G38&lt;&gt;G39,SOCIETATS!$N$8),SOCIETATS!$N$9)</f>
        <v>#VALUE!</v>
      </c>
      <c r="F38" s="18" t="str" cm="1">
        <f t="array" ref="F38">_xlfn.IFNA(_xlfn.IFS(O38&lt;&gt;0,O38,P38&lt;&gt;0,P38,R38&lt;&gt;0,R38,Q38&lt;&gt;0,Q38,S38&lt;&gt;0,S38,T38&lt;&gt;0,T38),"FALTAN DATOS DE ESCENARIO")</f>
        <v>Platja de la Conca - Platja de la Punta de la Tordera (Camí de la Pomereda)</v>
      </c>
      <c r="G38" s="93">
        <v>45122</v>
      </c>
      <c r="H38" s="101">
        <v>0.83333333333333404</v>
      </c>
      <c r="I38" s="93">
        <v>45123</v>
      </c>
      <c r="J38" s="101">
        <v>1.0416666666666701</v>
      </c>
      <c r="K38" s="17" t="s">
        <v>14</v>
      </c>
      <c r="L38" s="17" t="s">
        <v>10</v>
      </c>
      <c r="M38" s="17">
        <v>50</v>
      </c>
      <c r="N38" s="17" t="s">
        <v>9</v>
      </c>
      <c r="O38" s="17" t="s">
        <v>232</v>
      </c>
      <c r="P38" s="17"/>
      <c r="Q38" s="17"/>
      <c r="R38" s="17"/>
      <c r="S38" s="17"/>
      <c r="T38" s="17"/>
      <c r="U38" s="15" t="str">
        <f>_xlfn.IFNA(VLOOKUP(W38,Municipis!$D$2:$F$259,2,FALSE),"Pendent")</f>
        <v>Malgrat de Mar</v>
      </c>
      <c r="V38" s="15" t="str">
        <f>_xlfn.IFNA(VLOOKUP(W38,Municipis!$D$2:$F$259,3,FALSE),"Pendent")</f>
        <v>http://www.icc.cat/vissir3/index.html?bzkK0j43R</v>
      </c>
      <c r="W38" s="15" t="str" cm="1">
        <f t="array" ref="W38">_xlfn.IFNA(_xlfn.IFS(O38&lt;&gt;0,O38,P38&lt;&gt;0,P38,Q38&lt;&gt;0,Q38,R38&lt;&gt;0,R38,S38&lt;&gt;0,S38,T38&lt;&gt;0,T38),"Pendent")</f>
        <v>Platja de la Conca - Platja de la Punta de la Tordera (Camí de la Pomereda)</v>
      </c>
    </row>
    <row r="39" spans="1:23" ht="15" customHeight="1" x14ac:dyDescent="0.3">
      <c r="A39" s="12">
        <v>9</v>
      </c>
      <c r="B39" s="17" t="s">
        <v>441</v>
      </c>
      <c r="C39" s="49" t="s">
        <v>1482</v>
      </c>
      <c r="D39" s="12" t="e" cm="1" vm="1">
        <f t="array" ref="D39">_xlfn.IFNA(_xlfn.IFS(V39&lt;&gt;"Pendent",SOCIETATS!$N$8,W39&lt;&gt;"Pendent",SOCIETATS!$N$8),SOCIETATS!$N$9)</f>
        <v>#VALUE!</v>
      </c>
      <c r="E39" s="26" t="e" cm="1" vm="1">
        <f t="array" ref="E39">_xlfn.IFNA(_xlfn.IFS(F39&lt;&gt;F40,SOCIETATS!$N$8,G39&lt;&gt;G40,SOCIETATS!$N$8),SOCIETATS!$N$9)</f>
        <v>#VALUE!</v>
      </c>
      <c r="F39" s="18" t="str" cm="1">
        <f t="array" ref="F39">_xlfn.IFNA(_xlfn.IFS(O39&lt;&gt;0,O39,P39&lt;&gt;0,P39,R39&lt;&gt;0,R39,Q39&lt;&gt;0,Q39,S39&lt;&gt;0,S39,T39&lt;&gt;0,T39),"FALTAN DATOS DE ESCENARIO")</f>
        <v>Platja de la Conca - Platja de la Punta de la Tordera (Camí de la Pomereda)</v>
      </c>
      <c r="G39" s="93">
        <v>45171</v>
      </c>
      <c r="H39" s="101">
        <v>0.83333333333333404</v>
      </c>
      <c r="I39" s="93">
        <v>45172</v>
      </c>
      <c r="J39" s="101">
        <v>1.0833333333333299</v>
      </c>
      <c r="K39" s="17" t="s">
        <v>14</v>
      </c>
      <c r="L39" s="17" t="s">
        <v>8</v>
      </c>
      <c r="M39" s="17">
        <v>30</v>
      </c>
      <c r="N39" s="17" t="s">
        <v>9</v>
      </c>
      <c r="O39" s="17" t="s">
        <v>232</v>
      </c>
      <c r="P39" s="17"/>
      <c r="Q39" s="17"/>
      <c r="R39" s="17"/>
      <c r="S39" s="17"/>
      <c r="T39" s="17"/>
      <c r="U39" s="15" t="str">
        <f>_xlfn.IFNA(VLOOKUP(W39,Municipis!$D$2:$F$259,2,FALSE),"Pendent")</f>
        <v>Malgrat de Mar</v>
      </c>
      <c r="V39" s="15" t="str">
        <f>_xlfn.IFNA(VLOOKUP(W39,Municipis!$D$2:$F$259,3,FALSE),"Pendent")</f>
        <v>http://www.icc.cat/vissir3/index.html?bzkK0j43R</v>
      </c>
      <c r="W39" s="15" t="str" cm="1">
        <f t="array" ref="W39">_xlfn.IFNA(_xlfn.IFS(O39&lt;&gt;0,O39,P39&lt;&gt;0,P39,Q39&lt;&gt;0,Q39,R39&lt;&gt;0,R39,S39&lt;&gt;0,S39,T39&lt;&gt;0,T39),"Pendent")</f>
        <v>Platja de la Conca - Platja de la Punta de la Tordera (Camí de la Pomereda)</v>
      </c>
    </row>
    <row r="40" spans="1:23" ht="15" customHeight="1" x14ac:dyDescent="0.3">
      <c r="A40" s="12">
        <v>10</v>
      </c>
      <c r="B40" s="17" t="s">
        <v>441</v>
      </c>
      <c r="C40" s="49" t="s">
        <v>1482</v>
      </c>
      <c r="D40" s="12" t="e" cm="1" vm="1">
        <f t="array" ref="D40">_xlfn.IFNA(_xlfn.IFS(V40&lt;&gt;"Pendent",SOCIETATS!$N$8,W40&lt;&gt;"Pendent",SOCIETATS!$N$8),SOCIETATS!$N$9)</f>
        <v>#VALUE!</v>
      </c>
      <c r="E40" s="26" t="e" cm="1" vm="1">
        <f t="array" ref="E40">_xlfn.IFNA(_xlfn.IFS(F40&lt;&gt;F41,SOCIETATS!$N$8,G40&lt;&gt;G41,SOCIETATS!$N$8),SOCIETATS!$N$9)</f>
        <v>#VALUE!</v>
      </c>
      <c r="F40" s="18" t="str" cm="1">
        <f t="array" ref="F40">_xlfn.IFNA(_xlfn.IFS(O40&lt;&gt;0,O40,P40&lt;&gt;0,P40,R40&lt;&gt;0,R40,Q40&lt;&gt;0,Q40,S40&lt;&gt;0,S40,T40&lt;&gt;0,T40),"FALTAN DATOS DE ESCENARIO")</f>
        <v>Platja de Llevant de Santa Susanna</v>
      </c>
      <c r="G40" s="93">
        <v>45185</v>
      </c>
      <c r="H40" s="101">
        <v>0.83333333333333404</v>
      </c>
      <c r="I40" s="93">
        <v>45186</v>
      </c>
      <c r="J40" s="101">
        <v>1.0833333333333299</v>
      </c>
      <c r="K40" s="17" t="s">
        <v>14</v>
      </c>
      <c r="L40" s="17" t="s">
        <v>8</v>
      </c>
      <c r="M40" s="17">
        <v>30</v>
      </c>
      <c r="N40" s="17" t="s">
        <v>9</v>
      </c>
      <c r="O40" s="17" t="s">
        <v>284</v>
      </c>
      <c r="P40" s="17"/>
      <c r="Q40" s="17"/>
      <c r="R40" s="17"/>
      <c r="S40" s="17"/>
      <c r="T40" s="17"/>
      <c r="U40" s="15" t="str">
        <f>_xlfn.IFNA(VLOOKUP(W40,Municipis!$D$2:$F$259,2,FALSE),"Pendent")</f>
        <v>Santa Susanna</v>
      </c>
      <c r="V40" s="15" t="str">
        <f>_xlfn.IFNA(VLOOKUP(W40,Municipis!$D$2:$F$259,3,FALSE),"Pendent")</f>
        <v>http://www.icc.cat/vissir3/index.html?dRdCtO8SA</v>
      </c>
      <c r="W40" s="15" t="str" cm="1">
        <f t="array" ref="W40">_xlfn.IFNA(_xlfn.IFS(O40&lt;&gt;0,O40,P40&lt;&gt;0,P40,Q40&lt;&gt;0,Q40,R40&lt;&gt;0,R40,S40&lt;&gt;0,S40,T40&lt;&gt;0,T40),"Pendent")</f>
        <v>Platja de Llevant de Santa Susanna</v>
      </c>
    </row>
    <row r="41" spans="1:23" ht="15" customHeight="1" x14ac:dyDescent="0.3">
      <c r="A41" s="12">
        <v>11</v>
      </c>
      <c r="B41" s="17" t="s">
        <v>441</v>
      </c>
      <c r="C41" s="49" t="s">
        <v>1482</v>
      </c>
      <c r="D41" s="12" t="e" cm="1" vm="1">
        <f t="array" ref="D41">_xlfn.IFNA(_xlfn.IFS(V41&lt;&gt;"Pendent",SOCIETATS!$N$8,W41&lt;&gt;"Pendent",SOCIETATS!$N$8),SOCIETATS!$N$9)</f>
        <v>#VALUE!</v>
      </c>
      <c r="E41" s="26" t="e" cm="1" vm="1">
        <f t="array" ref="E41">_xlfn.IFNA(_xlfn.IFS(F41&lt;&gt;F42,SOCIETATS!$N$8,G41&lt;&gt;G42,SOCIETATS!$N$8),SOCIETATS!$N$9)</f>
        <v>#VALUE!</v>
      </c>
      <c r="F41" s="18" t="str" cm="1">
        <f t="array" ref="F41">_xlfn.IFNA(_xlfn.IFS(O41&lt;&gt;0,O41,P41&lt;&gt;0,P41,R41&lt;&gt;0,R41,Q41&lt;&gt;0,Q41,S41&lt;&gt;0,S41,T41&lt;&gt;0,T41),"FALTAN DATOS DE ESCENARIO")</f>
        <v>Platja de Sant Pere Pescador - Platja de la Gola del Fluvià</v>
      </c>
      <c r="G41" s="120">
        <v>45206</v>
      </c>
      <c r="H41" s="101">
        <v>0.79166666666666696</v>
      </c>
      <c r="I41" s="120">
        <v>45207</v>
      </c>
      <c r="J41" s="101">
        <v>1.0416666666666701</v>
      </c>
      <c r="K41" s="17" t="s">
        <v>14</v>
      </c>
      <c r="L41" s="17" t="s">
        <v>8</v>
      </c>
      <c r="M41" s="17">
        <v>30</v>
      </c>
      <c r="N41" s="17" t="s">
        <v>9</v>
      </c>
      <c r="O41" s="17"/>
      <c r="P41" s="17" t="s">
        <v>306</v>
      </c>
      <c r="Q41" s="17"/>
      <c r="R41" s="17"/>
      <c r="S41" s="17"/>
      <c r="T41" s="17"/>
      <c r="U41" s="15" t="str">
        <f>_xlfn.IFNA(VLOOKUP(W41,Municipis!$D$2:$F$259,2,FALSE),"Pendent")</f>
        <v>Sant Pere Pescador</v>
      </c>
      <c r="V41" s="15" t="str">
        <f>_xlfn.IFNA(VLOOKUP(W41,Municipis!$D$2:$F$259,3,FALSE),"Pendent")</f>
        <v>http://www.icc.cat/vissir3/index.html?4AIkQ5mWv</v>
      </c>
      <c r="W41" s="15" t="str" cm="1">
        <f t="array" ref="W41">_xlfn.IFNA(_xlfn.IFS(O41&lt;&gt;0,O41,P41&lt;&gt;0,P41,Q41&lt;&gt;0,Q41,R41&lt;&gt;0,R41,S41&lt;&gt;0,S41,T41&lt;&gt;0,T41),"Pendent")</f>
        <v>Platja de Sant Pere Pescador - Platja de la Gola del Fluvià</v>
      </c>
    </row>
    <row r="42" spans="1:23" ht="15" customHeight="1" x14ac:dyDescent="0.3">
      <c r="A42" s="12">
        <v>12</v>
      </c>
      <c r="B42" s="17" t="s">
        <v>441</v>
      </c>
      <c r="C42" s="49" t="s">
        <v>1482</v>
      </c>
      <c r="D42" s="12" t="e" cm="1" vm="1">
        <f t="array" ref="D42">_xlfn.IFNA(_xlfn.IFS(V42&lt;&gt;"Pendent",SOCIETATS!$N$8,W42&lt;&gt;"Pendent",SOCIETATS!$N$8),SOCIETATS!$N$9)</f>
        <v>#VALUE!</v>
      </c>
      <c r="E42" s="26" t="e" cm="1" vm="1">
        <f t="array" ref="E42">_xlfn.IFNA(_xlfn.IFS(F42&lt;&gt;F43,SOCIETATS!$N$8,G42&lt;&gt;G43,SOCIETATS!$N$8),SOCIETATS!$N$9)</f>
        <v>#VALUE!</v>
      </c>
      <c r="F42" s="18" t="str" cm="1">
        <f t="array" ref="F42">_xlfn.IFNA(_xlfn.IFS(O42&lt;&gt;0,O42,P42&lt;&gt;0,P42,R42&lt;&gt;0,R42,Q42&lt;&gt;0,Q42,S42&lt;&gt;0,S42,T42&lt;&gt;0,T42),"FALTAN DATOS DE ESCENARIO")</f>
        <v>Platja del Cavaió d'Arenys de Mar</v>
      </c>
      <c r="G42" s="120">
        <v>45220</v>
      </c>
      <c r="H42" s="101">
        <v>0.79166666666666696</v>
      </c>
      <c r="I42" s="120">
        <v>45221</v>
      </c>
      <c r="J42" s="101">
        <v>1.0416666666666701</v>
      </c>
      <c r="K42" s="17" t="s">
        <v>14</v>
      </c>
      <c r="L42" s="17" t="s">
        <v>8</v>
      </c>
      <c r="M42" s="17">
        <v>30</v>
      </c>
      <c r="N42" s="17" t="s">
        <v>9</v>
      </c>
      <c r="O42" s="17" t="s">
        <v>332</v>
      </c>
      <c r="P42" s="17"/>
      <c r="Q42" s="17"/>
      <c r="R42" s="17"/>
      <c r="S42" s="17"/>
      <c r="T42" s="17"/>
      <c r="U42" s="15" t="str">
        <f>_xlfn.IFNA(VLOOKUP(W42,Municipis!$D$2:$F$259,2,FALSE),"Pendent")</f>
        <v>Arenys de Mar</v>
      </c>
      <c r="V42" s="15" t="str">
        <f>_xlfn.IFNA(VLOOKUP(W42,Municipis!$D$2:$F$259,3,FALSE),"Pendent")</f>
        <v>http://www.icc.cat/vissir3/index.html?yLQERo0GP</v>
      </c>
      <c r="W42" s="15" t="str" cm="1">
        <f t="array" ref="W42">_xlfn.IFNA(_xlfn.IFS(O42&lt;&gt;0,O42,P42&lt;&gt;0,P42,Q42&lt;&gt;0,Q42,R42&lt;&gt;0,R42,S42&lt;&gt;0,S42,T42&lt;&gt;0,T42),"Pendent")</f>
        <v>Platja del Cavaió d'Arenys de Mar</v>
      </c>
    </row>
    <row r="43" spans="1:23" ht="15" customHeight="1" x14ac:dyDescent="0.3">
      <c r="A43" s="12">
        <v>13</v>
      </c>
      <c r="B43" s="17" t="s">
        <v>441</v>
      </c>
      <c r="C43" s="49" t="s">
        <v>1482</v>
      </c>
      <c r="D43" s="12" t="e" cm="1" vm="1">
        <f t="array" ref="D43">_xlfn.IFNA(_xlfn.IFS(V43&lt;&gt;"Pendent",SOCIETATS!$N$8,W43&lt;&gt;"Pendent",SOCIETATS!$N$8),SOCIETATS!$N$9)</f>
        <v>#VALUE!</v>
      </c>
      <c r="E43" s="26" t="e" cm="1" vm="1">
        <f t="array" ref="E43">_xlfn.IFNA(_xlfn.IFS(F43&lt;&gt;F44,SOCIETATS!$N$8,G43&lt;&gt;G44,SOCIETATS!$N$8),SOCIETATS!$N$9)</f>
        <v>#VALUE!</v>
      </c>
      <c r="F43" s="18" t="str" cm="1">
        <f t="array" ref="F43">_xlfn.IFNA(_xlfn.IFS(O43&lt;&gt;0,O43,P43&lt;&gt;0,P43,R43&lt;&gt;0,R43,Q43&lt;&gt;0,Q43,S43&lt;&gt;0,S43,T43&lt;&gt;0,T43),"FALTAN DATOS DE ESCENARIO")</f>
        <v>Platja de la Riera - Platja del Pins (Platja de Pineda de Mar)</v>
      </c>
      <c r="G43" s="120">
        <v>45234</v>
      </c>
      <c r="H43" s="101">
        <v>0.70833333333333404</v>
      </c>
      <c r="I43" s="120">
        <v>45234</v>
      </c>
      <c r="J43" s="101">
        <v>0.95833333333333404</v>
      </c>
      <c r="K43" s="17" t="s">
        <v>14</v>
      </c>
      <c r="L43" s="17" t="s">
        <v>8</v>
      </c>
      <c r="M43" s="17">
        <v>30</v>
      </c>
      <c r="N43" s="17" t="s">
        <v>9</v>
      </c>
      <c r="O43" s="17" t="s">
        <v>258</v>
      </c>
      <c r="P43" s="17"/>
      <c r="Q43" s="17"/>
      <c r="R43" s="17"/>
      <c r="S43" s="17"/>
      <c r="T43" s="17"/>
      <c r="U43" s="15" t="str">
        <f>_xlfn.IFNA(VLOOKUP(W43,Municipis!$D$2:$F$259,2,FALSE),"Pendent")</f>
        <v>Pineda de Mar</v>
      </c>
      <c r="V43" s="15" t="str">
        <f>_xlfn.IFNA(VLOOKUP(W43,Municipis!$D$2:$F$259,3,FALSE),"Pendent")</f>
        <v>http://www.icc.cat/vissir3/index.html?V6JD56POa</v>
      </c>
      <c r="W43" s="15" t="str" cm="1">
        <f t="array" ref="W43">_xlfn.IFNA(_xlfn.IFS(O43&lt;&gt;0,O43,P43&lt;&gt;0,P43,Q43&lt;&gt;0,Q43,R43&lt;&gt;0,R43,S43&lt;&gt;0,S43,T43&lt;&gt;0,T43),"Pendent")</f>
        <v>Platja de la Riera - Platja del Pins (Platja de Pineda de Mar)</v>
      </c>
    </row>
    <row r="44" spans="1:23" ht="15" customHeight="1" x14ac:dyDescent="0.3">
      <c r="A44" s="12">
        <v>14</v>
      </c>
      <c r="B44" s="17" t="s">
        <v>441</v>
      </c>
      <c r="C44" s="49" t="s">
        <v>1482</v>
      </c>
      <c r="D44" s="12" t="e" cm="1" vm="1">
        <f t="array" ref="D44">_xlfn.IFNA(_xlfn.IFS(V44&lt;&gt;"Pendent",SOCIETATS!$N$8,W44&lt;&gt;"Pendent",SOCIETATS!$N$8),SOCIETATS!$N$9)</f>
        <v>#VALUE!</v>
      </c>
      <c r="E44" s="26" t="e" cm="1" vm="1">
        <f t="array" ref="E44">_xlfn.IFNA(_xlfn.IFS(F44&lt;&gt;F45,SOCIETATS!$N$8,G44&lt;&gt;G45,SOCIETATS!$N$8),SOCIETATS!$N$9)</f>
        <v>#VALUE!</v>
      </c>
      <c r="F44" s="18" t="str" cm="1">
        <f t="array" ref="F44">_xlfn.IFNA(_xlfn.IFS(O44&lt;&gt;0,O44,P44&lt;&gt;0,P44,R44&lt;&gt;0,R44,Q44&lt;&gt;0,Q44,S44&lt;&gt;0,S44,T44&lt;&gt;0,T44),"FALTAN DATOS DE ESCENARIO")</f>
        <v>Platja de la Conca - Platja de la Punta de la Tordera (Camí de la Pomereda)</v>
      </c>
      <c r="G44" s="120">
        <v>45249</v>
      </c>
      <c r="H44" s="101">
        <v>0.29166666666666669</v>
      </c>
      <c r="I44" s="120">
        <v>45249</v>
      </c>
      <c r="J44" s="101">
        <v>0.5</v>
      </c>
      <c r="K44" s="17" t="s">
        <v>14</v>
      </c>
      <c r="L44" s="17" t="s">
        <v>8</v>
      </c>
      <c r="M44" s="17">
        <v>30</v>
      </c>
      <c r="N44" s="17" t="s">
        <v>9</v>
      </c>
      <c r="O44" s="17" t="s">
        <v>232</v>
      </c>
      <c r="P44" s="17"/>
      <c r="Q44" s="17"/>
      <c r="R44" s="17"/>
      <c r="S44" s="17"/>
      <c r="T44" s="17"/>
      <c r="U44" s="15" t="str">
        <f>_xlfn.IFNA(VLOOKUP(W44,Municipis!$D$2:$F$259,2,FALSE),"Pendent")</f>
        <v>Malgrat de Mar</v>
      </c>
      <c r="V44" s="15" t="str">
        <f>_xlfn.IFNA(VLOOKUP(W44,Municipis!$D$2:$F$259,3,FALSE),"Pendent")</f>
        <v>http://www.icc.cat/vissir3/index.html?bzkK0j43R</v>
      </c>
      <c r="W44" s="15" t="str" cm="1">
        <f t="array" ref="W44">_xlfn.IFNA(_xlfn.IFS(O44&lt;&gt;0,O44,P44&lt;&gt;0,P44,Q44&lt;&gt;0,Q44,R44&lt;&gt;0,R44,S44&lt;&gt;0,S44,T44&lt;&gt;0,T44),"Pendent")</f>
        <v>Platja de la Conca - Platja de la Punta de la Tordera (Camí de la Pomereda)</v>
      </c>
    </row>
    <row r="45" spans="1:23" s="154" customFormat="1" ht="15" customHeight="1" thickBot="1" x14ac:dyDescent="0.35">
      <c r="A45" s="144">
        <v>15</v>
      </c>
      <c r="B45" s="153" t="s">
        <v>441</v>
      </c>
      <c r="C45" s="148" t="s">
        <v>1482</v>
      </c>
      <c r="D45" s="146" t="e" cm="1" vm="1">
        <f t="array" ref="D45">_xlfn.IFNA(_xlfn.IFS(V45&lt;&gt;"Pendent",SOCIETATS!$N$8,W45&lt;&gt;"Pendent",SOCIETATS!$N$8),SOCIETATS!$N$9)</f>
        <v>#VALUE!</v>
      </c>
      <c r="E45" s="265" t="e" cm="1" vm="1">
        <f t="array" ref="E45">_xlfn.IFNA(_xlfn.IFS(F45&lt;&gt;F46,SOCIETATS!$N$8,G45&lt;&gt;G46,SOCIETATS!$N$8),SOCIETATS!$N$9)</f>
        <v>#VALUE!</v>
      </c>
      <c r="F45" s="149" t="str" cm="1">
        <f t="array" ref="F45">_xlfn.IFNA(_xlfn.IFS(O45&lt;&gt;0,O45,P45&lt;&gt;0,P45,R45&lt;&gt;0,R45,Q45&lt;&gt;0,Q45,S45&lt;&gt;0,S45,T45&lt;&gt;0,T45),"FALTAN DATOS DE ESCENARIO")</f>
        <v>Platja de Gavà</v>
      </c>
      <c r="G45" s="150" t="s">
        <v>1483</v>
      </c>
      <c r="H45" s="171">
        <v>0.70833333333333404</v>
      </c>
      <c r="I45" s="152">
        <v>45031</v>
      </c>
      <c r="J45" s="171">
        <v>0.95833333333333404</v>
      </c>
      <c r="K45" s="153" t="s">
        <v>14</v>
      </c>
      <c r="L45" s="153" t="s">
        <v>8</v>
      </c>
      <c r="M45" s="153">
        <v>30</v>
      </c>
      <c r="N45" s="153" t="s">
        <v>9</v>
      </c>
      <c r="O45" s="153" t="s">
        <v>226</v>
      </c>
      <c r="P45" s="153"/>
      <c r="Q45" s="153"/>
      <c r="R45" s="153"/>
      <c r="S45" s="153"/>
      <c r="T45" s="153"/>
      <c r="U45" s="276" t="str">
        <f>_xlfn.IFNA(VLOOKUP(W45,Municipis!$D$2:$F$259,2,FALSE),"Pendent")</f>
        <v>Gavà</v>
      </c>
      <c r="V45" s="276" t="str">
        <f>_xlfn.IFNA(VLOOKUP(W45,Municipis!$D$2:$F$259,3,FALSE),"Pendent")</f>
        <v>http://www.icc.cat/vissir3/index.html?5ec0mZgYN</v>
      </c>
      <c r="W45" s="276" t="str" cm="1">
        <f t="array" ref="W45">_xlfn.IFNA(_xlfn.IFS(O45&lt;&gt;0,O45,P45&lt;&gt;0,P45,Q45&lt;&gt;0,Q45,R45&lt;&gt;0,R45,S45&lt;&gt;0,S45,T45&lt;&gt;0,T45),"Pendent")</f>
        <v>Platja de Gavà</v>
      </c>
    </row>
    <row r="46" spans="1:23" s="143" customFormat="1" ht="15" customHeight="1" x14ac:dyDescent="0.3">
      <c r="A46" s="296">
        <v>1</v>
      </c>
      <c r="B46" s="136" t="s">
        <v>520</v>
      </c>
      <c r="C46" s="159" t="s">
        <v>1237</v>
      </c>
      <c r="D46" s="135" t="e" cm="1" vm="1">
        <f t="array" ref="D46">_xlfn.IFNA(_xlfn.IFS(V46&lt;&gt;"Pendent",SOCIETATS!$N$8,W46&lt;&gt;"Pendent",SOCIETATS!$N$8),SOCIETATS!$N$9)</f>
        <v>#VALUE!</v>
      </c>
      <c r="E46" s="262" t="e" cm="1" vm="1">
        <f t="array" ref="E46">_xlfn.IFNA(_xlfn.IFS(F46&lt;&gt;F47,SOCIETATS!$N$8,G46&lt;&gt;G47,SOCIETATS!$N$8),SOCIETATS!$N$9)</f>
        <v>#VALUE!</v>
      </c>
      <c r="F46" s="138" t="str" cm="1">
        <f t="array" ref="F46">_xlfn.IFNA(_xlfn.IFS(O46&lt;&gt;0,O46,P46&lt;&gt;0,P46,R46&lt;&gt;0,R46,Q46&lt;&gt;0,Q46,S46&lt;&gt;0,S46,T46&lt;&gt;0,T46),"FALTAN DATOS DE ESCENARIO")</f>
        <v>Platja de Riumar</v>
      </c>
      <c r="G46" s="160">
        <v>45031</v>
      </c>
      <c r="H46" s="177">
        <v>0.83333333333333404</v>
      </c>
      <c r="I46" s="178">
        <v>45032</v>
      </c>
      <c r="J46" s="177">
        <v>1.0416666666666701</v>
      </c>
      <c r="K46" s="163" t="s">
        <v>1016</v>
      </c>
      <c r="L46" s="163" t="s">
        <v>8</v>
      </c>
      <c r="M46" s="163">
        <v>10</v>
      </c>
      <c r="N46" s="163" t="s">
        <v>9</v>
      </c>
      <c r="O46" s="164"/>
      <c r="P46" s="164"/>
      <c r="Q46" s="164" t="s">
        <v>296</v>
      </c>
      <c r="R46" s="164"/>
      <c r="S46" s="164"/>
      <c r="T46" s="164"/>
      <c r="U46" s="135" t="str">
        <f>_xlfn.IFNA(VLOOKUP(W46,Municipis!$D$2:$F$259,2,FALSE),"Pendent")</f>
        <v>Deltebre</v>
      </c>
      <c r="V46" s="135" t="str">
        <f>_xlfn.IFNA(VLOOKUP(W46,Municipis!$D$2:$F$259,3,FALSE),"Pendent")</f>
        <v>http://www.icc.cat/vissir3/index.html?rYLtQmHvL</v>
      </c>
      <c r="W46" s="135" t="str" cm="1">
        <f t="array" ref="W46">_xlfn.IFNA(_xlfn.IFS(O46&lt;&gt;0,O46,P46&lt;&gt;0,P46,Q46&lt;&gt;0,Q46,R46&lt;&gt;0,R46,S46&lt;&gt;0,S46,T46&lt;&gt;0,T46),"Pendent")</f>
        <v>Platja de Riumar</v>
      </c>
    </row>
    <row r="47" spans="1:23" ht="15" customHeight="1" x14ac:dyDescent="0.3">
      <c r="A47" s="144">
        <v>2</v>
      </c>
      <c r="B47" s="28" t="s">
        <v>520</v>
      </c>
      <c r="C47" s="30" t="s">
        <v>1238</v>
      </c>
      <c r="D47" s="12" t="e" cm="1" vm="1">
        <f t="array" ref="D47">_xlfn.IFNA(_xlfn.IFS(V47&lt;&gt;"Pendent",SOCIETATS!$N$8,W47&lt;&gt;"Pendent",SOCIETATS!$N$8),SOCIETATS!$N$9)</f>
        <v>#VALUE!</v>
      </c>
      <c r="E47" s="26" t="e" cm="1" vm="1">
        <f t="array" ref="E47">_xlfn.IFNA(_xlfn.IFS(F47&lt;&gt;F48,SOCIETATS!$N$8,G47&lt;&gt;G48,SOCIETATS!$N$8),SOCIETATS!$N$9)</f>
        <v>#VALUE!</v>
      </c>
      <c r="F47" s="18" t="str" cm="1">
        <f t="array" ref="F47">_xlfn.IFNA(_xlfn.IFS(O47&lt;&gt;0,O47,P47&lt;&gt;0,P47,R47&lt;&gt;0,R47,Q47&lt;&gt;0,Q47,S47&lt;&gt;0,S47,T47&lt;&gt;0,T47),"FALTAN DATOS DE ESCENARIO")</f>
        <v>Platja de Sant Vicenç</v>
      </c>
      <c r="G47" s="98">
        <v>45052</v>
      </c>
      <c r="H47" s="106">
        <v>0.83333333333333404</v>
      </c>
      <c r="I47" s="107">
        <v>45083</v>
      </c>
      <c r="J47" s="106">
        <v>1.0416666666666701</v>
      </c>
      <c r="K47" s="100" t="s">
        <v>1016</v>
      </c>
      <c r="L47" s="100" t="s">
        <v>8</v>
      </c>
      <c r="M47" s="100">
        <v>10</v>
      </c>
      <c r="N47" s="100" t="s">
        <v>9</v>
      </c>
      <c r="O47" s="31" t="s">
        <v>313</v>
      </c>
      <c r="P47" s="31"/>
      <c r="Q47" s="31"/>
      <c r="R47" s="31"/>
      <c r="S47" s="31"/>
      <c r="T47" s="31"/>
      <c r="U47" s="12" t="str">
        <f>_xlfn.IFNA(VLOOKUP(W47,Municipis!$D$2:$F$259,2,FALSE),"Pendent")</f>
        <v>Sant Vicenç de Montalt</v>
      </c>
      <c r="V47" s="12" t="str">
        <f>_xlfn.IFNA(VLOOKUP(W47,Municipis!$D$2:$F$259,3,FALSE),"Pendent")</f>
        <v>http://www.icc.cat/vissir3/index.html?6TOhZDhWo</v>
      </c>
      <c r="W47" s="12" t="str" cm="1">
        <f t="array" ref="W47">_xlfn.IFNA(_xlfn.IFS(O47&lt;&gt;0,O47,P47&lt;&gt;0,P47,Q47&lt;&gt;0,Q47,R47&lt;&gt;0,R47,S47&lt;&gt;0,S47,T47&lt;&gt;0,T47),"Pendent")</f>
        <v>Platja de Sant Vicenç</v>
      </c>
    </row>
    <row r="48" spans="1:23" ht="15" customHeight="1" x14ac:dyDescent="0.3">
      <c r="A48" s="144">
        <v>3</v>
      </c>
      <c r="B48" s="28" t="s">
        <v>520</v>
      </c>
      <c r="C48" s="30" t="s">
        <v>1239</v>
      </c>
      <c r="D48" s="12" t="e" cm="1" vm="1">
        <f t="array" ref="D48">_xlfn.IFNA(_xlfn.IFS(V48&lt;&gt;"Pendent",SOCIETATS!$N$8,W48&lt;&gt;"Pendent",SOCIETATS!$N$8),SOCIETATS!$N$9)</f>
        <v>#VALUE!</v>
      </c>
      <c r="E48" s="26" t="e" cm="1" vm="1">
        <f t="array" ref="E48">_xlfn.IFNA(_xlfn.IFS(F48&lt;&gt;F49,SOCIETATS!$N$8,G48&lt;&gt;G49,SOCIETATS!$N$8),SOCIETATS!$N$9)</f>
        <v>#VALUE!</v>
      </c>
      <c r="F48" s="18" t="str" cm="1">
        <f t="array" ref="F48">_xlfn.IFNA(_xlfn.IFS(O48&lt;&gt;0,O48,P48&lt;&gt;0,P48,R48&lt;&gt;0,R48,Q48&lt;&gt;0,Q48,S48&lt;&gt;0,S48,T48&lt;&gt;0,T48),"FALTAN DATOS DE ESCENARIO")</f>
        <v>Platja de Gavà</v>
      </c>
      <c r="G48" s="98">
        <v>45080</v>
      </c>
      <c r="H48" s="106">
        <v>0.83333333333333404</v>
      </c>
      <c r="I48" s="107">
        <v>45081</v>
      </c>
      <c r="J48" s="106">
        <v>1.0416666666666701</v>
      </c>
      <c r="K48" s="100" t="s">
        <v>1016</v>
      </c>
      <c r="L48" s="100" t="s">
        <v>8</v>
      </c>
      <c r="M48" s="100">
        <v>10</v>
      </c>
      <c r="N48" s="100" t="s">
        <v>9</v>
      </c>
      <c r="O48" s="31" t="s">
        <v>226</v>
      </c>
      <c r="P48" s="31"/>
      <c r="Q48" s="31"/>
      <c r="R48" s="31"/>
      <c r="S48" s="31"/>
      <c r="T48" s="31"/>
      <c r="U48" s="12" t="str">
        <f>_xlfn.IFNA(VLOOKUP(W48,Municipis!$D$2:$F$259,2,FALSE),"Pendent")</f>
        <v>Gavà</v>
      </c>
      <c r="V48" s="12" t="str">
        <f>_xlfn.IFNA(VLOOKUP(W48,Municipis!$D$2:$F$259,3,FALSE),"Pendent")</f>
        <v>http://www.icc.cat/vissir3/index.html?5ec0mZgYN</v>
      </c>
      <c r="W48" s="12" t="str" cm="1">
        <f t="array" ref="W48">_xlfn.IFNA(_xlfn.IFS(O48&lt;&gt;0,O48,P48&lt;&gt;0,P48,Q48&lt;&gt;0,Q48,R48&lt;&gt;0,R48,S48&lt;&gt;0,S48,T48&lt;&gt;0,T48),"Pendent")</f>
        <v>Platja de Gavà</v>
      </c>
    </row>
    <row r="49" spans="1:23" ht="15" customHeight="1" x14ac:dyDescent="0.3">
      <c r="A49" s="144">
        <v>4</v>
      </c>
      <c r="B49" s="28" t="s">
        <v>520</v>
      </c>
      <c r="C49" s="30" t="s">
        <v>1240</v>
      </c>
      <c r="D49" s="12" t="e" cm="1" vm="1">
        <f t="array" ref="D49">_xlfn.IFNA(_xlfn.IFS(V49&lt;&gt;"Pendent",SOCIETATS!$N$8,W49&lt;&gt;"Pendent",SOCIETATS!$N$8),SOCIETATS!$N$9)</f>
        <v>#VALUE!</v>
      </c>
      <c r="E49" s="26" t="e" cm="1" vm="1">
        <f t="array" ref="E49">_xlfn.IFNA(_xlfn.IFS(F49&lt;&gt;F50,SOCIETATS!$N$8,G49&lt;&gt;G50,SOCIETATS!$N$8),SOCIETATS!$N$9)</f>
        <v>#VALUE!</v>
      </c>
      <c r="F49" s="18" t="str" cm="1">
        <f t="array" ref="F49">_xlfn.IFNA(_xlfn.IFS(O49&lt;&gt;0,O49,P49&lt;&gt;0,P49,R49&lt;&gt;0,R49,Q49&lt;&gt;0,Q49,S49&lt;&gt;0,S49,T49&lt;&gt;0,T49),"FALTAN DATOS DE ESCENARIO")</f>
        <v>Platja de Cristall de Mont-roig (Miami Platja)</v>
      </c>
      <c r="G49" s="98">
        <v>45108</v>
      </c>
      <c r="H49" s="106">
        <v>0.83333333333333404</v>
      </c>
      <c r="I49" s="107">
        <v>45109</v>
      </c>
      <c r="J49" s="106">
        <v>1.0416666666666701</v>
      </c>
      <c r="K49" s="100" t="s">
        <v>1016</v>
      </c>
      <c r="L49" s="100" t="s">
        <v>8</v>
      </c>
      <c r="M49" s="100">
        <v>10</v>
      </c>
      <c r="N49" s="100" t="s">
        <v>9</v>
      </c>
      <c r="O49" s="31"/>
      <c r="P49" s="31"/>
      <c r="Q49" s="31" t="s">
        <v>220</v>
      </c>
      <c r="R49" s="31"/>
      <c r="S49" s="31"/>
      <c r="T49" s="31"/>
      <c r="U49" s="12" t="str">
        <f>_xlfn.IFNA(VLOOKUP(W49,Municipis!$D$2:$F$259,2,FALSE),"Pendent")</f>
        <v>Mont-roig del Camp</v>
      </c>
      <c r="V49" s="12" t="str">
        <f>_xlfn.IFNA(VLOOKUP(W49,Municipis!$D$2:$F$259,3,FALSE),"Pendent")</f>
        <v>http://www.icc.cat/vissir3/index.html?0I86MEoqS</v>
      </c>
      <c r="W49" s="12" t="str" cm="1">
        <f t="array" ref="W49">_xlfn.IFNA(_xlfn.IFS(O49&lt;&gt;0,O49,P49&lt;&gt;0,P49,Q49&lt;&gt;0,Q49,R49&lt;&gt;0,R49,S49&lt;&gt;0,S49,T49&lt;&gt;0,T49),"Pendent")</f>
        <v>Platja de Cristall de Mont-roig (Miami Platja)</v>
      </c>
    </row>
    <row r="50" spans="1:23" ht="15" customHeight="1" x14ac:dyDescent="0.3">
      <c r="A50" s="144">
        <v>5</v>
      </c>
      <c r="B50" s="28" t="s">
        <v>520</v>
      </c>
      <c r="C50" s="30" t="s">
        <v>1241</v>
      </c>
      <c r="D50" s="12" t="e" cm="1" vm="1">
        <f t="array" ref="D50">_xlfn.IFNA(_xlfn.IFS(V50&lt;&gt;"Pendent",SOCIETATS!$N$8,W50&lt;&gt;"Pendent",SOCIETATS!$N$8),SOCIETATS!$N$9)</f>
        <v>#VALUE!</v>
      </c>
      <c r="E50" s="26" t="e" cm="1" vm="1">
        <f t="array" ref="E50">_xlfn.IFNA(_xlfn.IFS(F50&lt;&gt;F51,SOCIETATS!$N$8,G50&lt;&gt;G51,SOCIETATS!$N$8),SOCIETATS!$N$9)</f>
        <v>#VALUE!</v>
      </c>
      <c r="F50" s="18" t="str" cm="1">
        <f t="array" ref="F50">_xlfn.IFNA(_xlfn.IFS(O50&lt;&gt;0,O50,P50&lt;&gt;0,P50,R50&lt;&gt;0,R50,Q50&lt;&gt;0,Q50,S50&lt;&gt;0,S50,T50&lt;&gt;0,T50),"FALTAN DATOS DE ESCENARIO")</f>
        <v>Platja de Canet - Platja del Cavaió d'Arenys de Mar</v>
      </c>
      <c r="G50" s="98">
        <v>45129</v>
      </c>
      <c r="H50" s="106">
        <v>0.83333333333333404</v>
      </c>
      <c r="I50" s="107">
        <v>45130</v>
      </c>
      <c r="J50" s="106">
        <v>1.0416666666666701</v>
      </c>
      <c r="K50" s="100" t="s">
        <v>1016</v>
      </c>
      <c r="L50" s="100" t="s">
        <v>8</v>
      </c>
      <c r="M50" s="100">
        <v>10</v>
      </c>
      <c r="N50" s="100" t="s">
        <v>9</v>
      </c>
      <c r="O50" s="31" t="s">
        <v>214</v>
      </c>
      <c r="P50" s="31"/>
      <c r="Q50" s="31"/>
      <c r="R50" s="31"/>
      <c r="S50" s="31"/>
      <c r="T50" s="31"/>
      <c r="U50" s="12" t="str">
        <f>_xlfn.IFNA(VLOOKUP(W50,Municipis!$D$2:$F$259,2,FALSE),"Pendent")</f>
        <v>Canet de Mar, Arenys de Mar</v>
      </c>
      <c r="V50" s="12" t="str">
        <f>_xlfn.IFNA(VLOOKUP(W50,Municipis!$D$2:$F$259,3,FALSE),"Pendent")</f>
        <v>http://www.icc.cat/vissir3/index.html?JHX6W6mLG</v>
      </c>
      <c r="W50" s="12" t="str" cm="1">
        <f t="array" ref="W50">_xlfn.IFNA(_xlfn.IFS(O50&lt;&gt;0,O50,P50&lt;&gt;0,P50,Q50&lt;&gt;0,Q50,R50&lt;&gt;0,R50,S50&lt;&gt;0,S50,T50&lt;&gt;0,T50),"Pendent")</f>
        <v>Platja de Canet - Platja del Cavaió d'Arenys de Mar</v>
      </c>
    </row>
    <row r="51" spans="1:23" ht="15" customHeight="1" x14ac:dyDescent="0.3">
      <c r="A51" s="144">
        <v>6</v>
      </c>
      <c r="B51" s="28" t="s">
        <v>520</v>
      </c>
      <c r="C51" s="30" t="s">
        <v>1242</v>
      </c>
      <c r="D51" s="12" t="e" cm="1" vm="1">
        <f t="array" ref="D51">_xlfn.IFNA(_xlfn.IFS(V51&lt;&gt;"Pendent",SOCIETATS!$N$8,W51&lt;&gt;"Pendent",SOCIETATS!$N$8),SOCIETATS!$N$9)</f>
        <v>#VALUE!</v>
      </c>
      <c r="E51" s="26" t="e" cm="1" vm="1">
        <f t="array" ref="E51">_xlfn.IFNA(_xlfn.IFS(F51&lt;&gt;F52,SOCIETATS!$N$8,G51&lt;&gt;G52,SOCIETATS!$N$8),SOCIETATS!$N$9)</f>
        <v>#VALUE!</v>
      </c>
      <c r="F51" s="18" t="str" cm="1">
        <f t="array" ref="F51">_xlfn.IFNA(_xlfn.IFS(O51&lt;&gt;0,O51,P51&lt;&gt;0,P51,R51&lt;&gt;0,R51,Q51&lt;&gt;0,Q51,S51&lt;&gt;0,S51,T51&lt;&gt;0,T51),"FALTAN DATOS DE ESCENARIO")</f>
        <v>Platja de la Marquesa - Platja de la Bassa d'Arena</v>
      </c>
      <c r="G51" s="98">
        <v>45184</v>
      </c>
      <c r="H51" s="106">
        <v>0.83333333333333404</v>
      </c>
      <c r="I51" s="107">
        <v>45185</v>
      </c>
      <c r="J51" s="106">
        <v>1.0416666666666701</v>
      </c>
      <c r="K51" s="100" t="s">
        <v>1016</v>
      </c>
      <c r="L51" s="100" t="s">
        <v>8</v>
      </c>
      <c r="M51" s="100">
        <v>10</v>
      </c>
      <c r="N51" s="100" t="s">
        <v>9</v>
      </c>
      <c r="O51" s="31"/>
      <c r="P51" s="31"/>
      <c r="Q51" s="31" t="s">
        <v>243</v>
      </c>
      <c r="R51" s="31"/>
      <c r="S51" s="31"/>
      <c r="T51" s="31"/>
      <c r="U51" s="12" t="str">
        <f>_xlfn.IFNA(VLOOKUP(W51,Municipis!$D$2:$F$259,2,FALSE),"Pendent")</f>
        <v>Deltebre</v>
      </c>
      <c r="V51" s="12" t="str">
        <f>_xlfn.IFNA(VLOOKUP(W51,Municipis!$D$2:$F$259,3,FALSE),"Pendent")</f>
        <v>http://www.icc.cat/vissir3/index.html?ZNkZ4gHzP</v>
      </c>
      <c r="W51" s="12" t="str" cm="1">
        <f t="array" ref="W51">_xlfn.IFNA(_xlfn.IFS(O51&lt;&gt;0,O51,P51&lt;&gt;0,P51,Q51&lt;&gt;0,Q51,R51&lt;&gt;0,R51,S51&lt;&gt;0,S51,T51&lt;&gt;0,T51),"Pendent")</f>
        <v>Platja de la Marquesa - Platja de la Bassa d'Arena</v>
      </c>
    </row>
    <row r="52" spans="1:23" ht="15" customHeight="1" x14ac:dyDescent="0.3">
      <c r="A52" s="144">
        <v>7</v>
      </c>
      <c r="B52" s="28" t="s">
        <v>520</v>
      </c>
      <c r="C52" s="30" t="s">
        <v>1243</v>
      </c>
      <c r="D52" s="12" t="e" cm="1" vm="1">
        <f t="array" ref="D52">_xlfn.IFNA(_xlfn.IFS(V52&lt;&gt;"Pendent",SOCIETATS!$N$8,W52&lt;&gt;"Pendent",SOCIETATS!$N$8),SOCIETATS!$N$9)</f>
        <v>#VALUE!</v>
      </c>
      <c r="E52" s="26" t="e" cm="1" vm="1">
        <f t="array" ref="E52">_xlfn.IFNA(_xlfn.IFS(F52&lt;&gt;F53,SOCIETATS!$N$8,G52&lt;&gt;G53,SOCIETATS!$N$8),SOCIETATS!$N$9)</f>
        <v>#VALUE!</v>
      </c>
      <c r="F52" s="18" t="str" cm="1">
        <f t="array" ref="F52">_xlfn.IFNA(_xlfn.IFS(O52&lt;&gt;0,O52,P52&lt;&gt;0,P52,R52&lt;&gt;0,R52,Q52&lt;&gt;0,Q52,S52&lt;&gt;0,S52,T52&lt;&gt;0,T52),"FALTAN DATOS DE ESCENARIO")</f>
        <v>Platja de Canet - Platja del Cavaió d'Arenys de Mar</v>
      </c>
      <c r="G52" s="98">
        <v>45191</v>
      </c>
      <c r="H52" s="106">
        <v>0.83333333333333404</v>
      </c>
      <c r="I52" s="107">
        <v>45192</v>
      </c>
      <c r="J52" s="106">
        <v>1.0416666666666701</v>
      </c>
      <c r="K52" s="100" t="s">
        <v>1016</v>
      </c>
      <c r="L52" s="100" t="s">
        <v>8</v>
      </c>
      <c r="M52" s="100">
        <v>10</v>
      </c>
      <c r="N52" s="100" t="s">
        <v>9</v>
      </c>
      <c r="O52" s="31" t="s">
        <v>214</v>
      </c>
      <c r="P52" s="31"/>
      <c r="Q52" s="31"/>
      <c r="R52" s="31"/>
      <c r="S52" s="31"/>
      <c r="T52" s="31"/>
      <c r="U52" s="12" t="str">
        <f>_xlfn.IFNA(VLOOKUP(W52,Municipis!$D$2:$F$259,2,FALSE),"Pendent")</f>
        <v>Canet de Mar, Arenys de Mar</v>
      </c>
      <c r="V52" s="12" t="str">
        <f>_xlfn.IFNA(VLOOKUP(W52,Municipis!$D$2:$F$259,3,FALSE),"Pendent")</f>
        <v>http://www.icc.cat/vissir3/index.html?JHX6W6mLG</v>
      </c>
      <c r="W52" s="12" t="str" cm="1">
        <f t="array" ref="W52">_xlfn.IFNA(_xlfn.IFS(O52&lt;&gt;0,O52,P52&lt;&gt;0,P52,Q52&lt;&gt;0,Q52,R52&lt;&gt;0,R52,S52&lt;&gt;0,S52,T52&lt;&gt;0,T52),"Pendent")</f>
        <v>Platja de Canet - Platja del Cavaió d'Arenys de Mar</v>
      </c>
    </row>
    <row r="53" spans="1:23" ht="15" customHeight="1" x14ac:dyDescent="0.3">
      <c r="A53" s="144">
        <v>8</v>
      </c>
      <c r="B53" s="28" t="s">
        <v>520</v>
      </c>
      <c r="C53" s="30" t="s">
        <v>1243</v>
      </c>
      <c r="D53" s="12" t="e" cm="1" vm="1">
        <f t="array" ref="D53">_xlfn.IFNA(_xlfn.IFS(V53&lt;&gt;"Pendent",SOCIETATS!$N$8,W53&lt;&gt;"Pendent",SOCIETATS!$N$8),SOCIETATS!$N$9)</f>
        <v>#VALUE!</v>
      </c>
      <c r="E53" s="26" t="e" cm="1" vm="1">
        <f t="array" ref="E53">_xlfn.IFNA(_xlfn.IFS(F53&lt;&gt;F54,SOCIETATS!$N$8,G53&lt;&gt;G54,SOCIETATS!$N$8),SOCIETATS!$N$9)</f>
        <v>#VALUE!</v>
      </c>
      <c r="F53" s="18" t="str" cm="1">
        <f t="array" ref="F53">_xlfn.IFNA(_xlfn.IFS(O53&lt;&gt;0,O53,P53&lt;&gt;0,P53,R53&lt;&gt;0,R53,Q53&lt;&gt;0,Q53,S53&lt;&gt;0,S53,T53&lt;&gt;0,T53),"FALTAN DATOS DE ESCENARIO")</f>
        <v>Platja de Canet - Platja del Cavaió d'Arenys de Mar</v>
      </c>
      <c r="G53" s="98">
        <v>45210</v>
      </c>
      <c r="H53" s="106">
        <v>0.83333333333333404</v>
      </c>
      <c r="I53" s="107">
        <v>45211</v>
      </c>
      <c r="J53" s="106">
        <v>1.0416666666666701</v>
      </c>
      <c r="K53" s="100" t="s">
        <v>1016</v>
      </c>
      <c r="L53" s="100" t="s">
        <v>8</v>
      </c>
      <c r="M53" s="100">
        <v>10</v>
      </c>
      <c r="N53" s="100" t="s">
        <v>9</v>
      </c>
      <c r="O53" s="31" t="s">
        <v>214</v>
      </c>
      <c r="P53" s="31"/>
      <c r="Q53" s="31"/>
      <c r="R53" s="31"/>
      <c r="S53" s="31"/>
      <c r="T53" s="31"/>
      <c r="U53" s="12" t="str">
        <f>_xlfn.IFNA(VLOOKUP(W53,Municipis!$D$2:$F$259,2,FALSE),"Pendent")</f>
        <v>Canet de Mar, Arenys de Mar</v>
      </c>
      <c r="V53" s="12" t="str">
        <f>_xlfn.IFNA(VLOOKUP(W53,Municipis!$D$2:$F$259,3,FALSE),"Pendent")</f>
        <v>http://www.icc.cat/vissir3/index.html?JHX6W6mLG</v>
      </c>
      <c r="W53" s="12" t="str" cm="1">
        <f t="array" ref="W53">_xlfn.IFNA(_xlfn.IFS(O53&lt;&gt;0,O53,P53&lt;&gt;0,P53,Q53&lt;&gt;0,Q53,R53&lt;&gt;0,R53,S53&lt;&gt;0,S53,T53&lt;&gt;0,T53),"Pendent")</f>
        <v>Platja de Canet - Platja del Cavaió d'Arenys de Mar</v>
      </c>
    </row>
    <row r="54" spans="1:23" ht="15" customHeight="1" x14ac:dyDescent="0.3">
      <c r="A54" s="144">
        <v>9</v>
      </c>
      <c r="B54" s="28" t="s">
        <v>520</v>
      </c>
      <c r="C54" s="30" t="s">
        <v>1244</v>
      </c>
      <c r="D54" s="12" t="e" cm="1" vm="1">
        <f t="array" ref="D54">_xlfn.IFNA(_xlfn.IFS(V54&lt;&gt;"Pendent",SOCIETATS!$N$8,W54&lt;&gt;"Pendent",SOCIETATS!$N$8),SOCIETATS!$N$9)</f>
        <v>#VALUE!</v>
      </c>
      <c r="E54" s="26" t="e" cm="1" vm="1">
        <f t="array" ref="E54">_xlfn.IFNA(_xlfn.IFS(F54&lt;&gt;F55,SOCIETATS!$N$8,G54&lt;&gt;G55,SOCIETATS!$N$8),SOCIETATS!$N$9)</f>
        <v>#VALUE!</v>
      </c>
      <c r="F54" s="18" t="str" cm="1">
        <f t="array" ref="F54">_xlfn.IFNA(_xlfn.IFS(O54&lt;&gt;0,O54,P54&lt;&gt;0,P54,R54&lt;&gt;0,R54,Q54&lt;&gt;0,Q54,S54&lt;&gt;0,S54,T54&lt;&gt;0,T54),"FALTAN DATOS DE ESCENARIO")</f>
        <v>Platja de l'Arenal de Vandellòs i l'Hospitalet de l'Infant</v>
      </c>
      <c r="G54" s="98">
        <v>45213</v>
      </c>
      <c r="H54" s="106">
        <v>0.83333333333333404</v>
      </c>
      <c r="I54" s="107">
        <v>45214</v>
      </c>
      <c r="J54" s="106">
        <v>1.0416666666666701</v>
      </c>
      <c r="K54" s="100" t="s">
        <v>1016</v>
      </c>
      <c r="L54" s="100" t="s">
        <v>8</v>
      </c>
      <c r="M54" s="100">
        <v>10</v>
      </c>
      <c r="N54" s="100" t="s">
        <v>9</v>
      </c>
      <c r="O54" s="31"/>
      <c r="P54" s="31"/>
      <c r="Q54" s="31" t="s">
        <v>266</v>
      </c>
      <c r="R54" s="31"/>
      <c r="S54" s="31"/>
      <c r="T54" s="31"/>
      <c r="U54" s="12" t="str">
        <f>_xlfn.IFNA(VLOOKUP(W54,Municipis!$D$2:$F$259,2,FALSE),"Pendent")</f>
        <v>Vandellòs i l'Hospitalet de l'Infant</v>
      </c>
      <c r="V54" s="12" t="str">
        <f>_xlfn.IFNA(VLOOKUP(W54,Municipis!$D$2:$F$259,3,FALSE),"Pendent")</f>
        <v>http://www.icc.cat/vissir3/index.html?TrLfVWcrg</v>
      </c>
      <c r="W54" s="12" t="str" cm="1">
        <f t="array" ref="W54">_xlfn.IFNA(_xlfn.IFS(O54&lt;&gt;0,O54,P54&lt;&gt;0,P54,Q54&lt;&gt;0,Q54,R54&lt;&gt;0,R54,S54&lt;&gt;0,S54,T54&lt;&gt;0,T54),"Pendent")</f>
        <v>Platja de l'Arenal de Vandellòs i l'Hospitalet de l'Infant</v>
      </c>
    </row>
    <row r="55" spans="1:23" s="154" customFormat="1" ht="15" customHeight="1" thickBot="1" x14ac:dyDescent="0.35">
      <c r="A55" s="145">
        <v>10</v>
      </c>
      <c r="B55" s="147" t="s">
        <v>520</v>
      </c>
      <c r="C55" s="165" t="s">
        <v>1245</v>
      </c>
      <c r="D55" s="146" t="e" cm="1" vm="1">
        <f t="array" ref="D55">_xlfn.IFNA(_xlfn.IFS(V55&lt;&gt;"Pendent",SOCIETATS!$N$8,W55&lt;&gt;"Pendent",SOCIETATS!$N$8),SOCIETATS!$N$9)</f>
        <v>#VALUE!</v>
      </c>
      <c r="E55" s="265" t="e" cm="1" vm="1">
        <f t="array" ref="E55">_xlfn.IFNA(_xlfn.IFS(F55&lt;&gt;F56,SOCIETATS!$N$8,G55&lt;&gt;G56,SOCIETATS!$N$8),SOCIETATS!$N$9)</f>
        <v>#VALUE!</v>
      </c>
      <c r="F55" s="149" t="str" cm="1">
        <f t="array" ref="F55">_xlfn.IFNA(_xlfn.IFS(O55&lt;&gt;0,O55,P55&lt;&gt;0,P55,R55&lt;&gt;0,R55,Q55&lt;&gt;0,Q55,S55&lt;&gt;0,S55,T55&lt;&gt;0,T55),"FALTAN DATOS DE ESCENARIO")</f>
        <v>Platja de Sant Vicenç</v>
      </c>
      <c r="G55" s="166">
        <v>45227</v>
      </c>
      <c r="H55" s="179">
        <v>0.83333333333333404</v>
      </c>
      <c r="I55" s="180">
        <v>45228</v>
      </c>
      <c r="J55" s="179">
        <v>1.0416666666666701</v>
      </c>
      <c r="K55" s="167" t="s">
        <v>1016</v>
      </c>
      <c r="L55" s="167" t="s">
        <v>8</v>
      </c>
      <c r="M55" s="167">
        <v>10</v>
      </c>
      <c r="N55" s="167" t="s">
        <v>9</v>
      </c>
      <c r="O55" s="168" t="s">
        <v>313</v>
      </c>
      <c r="P55" s="168"/>
      <c r="Q55" s="168"/>
      <c r="R55" s="168"/>
      <c r="S55" s="168"/>
      <c r="T55" s="168"/>
      <c r="U55" s="146" t="str">
        <f>_xlfn.IFNA(VLOOKUP(W55,Municipis!$D$2:$F$259,2,FALSE),"Pendent")</f>
        <v>Sant Vicenç de Montalt</v>
      </c>
      <c r="V55" s="146" t="str">
        <f>_xlfn.IFNA(VLOOKUP(W55,Municipis!$D$2:$F$259,3,FALSE),"Pendent")</f>
        <v>http://www.icc.cat/vissir3/index.html?6TOhZDhWo</v>
      </c>
      <c r="W55" s="146" t="str" cm="1">
        <f t="array" ref="W55">_xlfn.IFNA(_xlfn.IFS(O55&lt;&gt;0,O55,P55&lt;&gt;0,P55,Q55&lt;&gt;0,Q55,R55&lt;&gt;0,R55,S55&lt;&gt;0,S55,T55&lt;&gt;0,T55),"Pendent")</f>
        <v>Platja de Sant Vicenç</v>
      </c>
    </row>
    <row r="56" spans="1:23" ht="15" customHeight="1" x14ac:dyDescent="0.3">
      <c r="A56" s="297">
        <v>1</v>
      </c>
      <c r="B56" s="35" t="s">
        <v>463</v>
      </c>
      <c r="C56" s="133" t="s">
        <v>1531</v>
      </c>
      <c r="D56" s="52" t="e" cm="1" vm="1">
        <f t="array" ref="D56">_xlfn.IFNA(_xlfn.IFS(V56&lt;&gt;"Pendent",SOCIETATS!$N$8,W56&lt;&gt;"Pendent",SOCIETATS!$N$8),SOCIETATS!$N$9)</f>
        <v>#VALUE!</v>
      </c>
      <c r="E56" s="233" t="e" cm="1" vm="1">
        <f t="array" ref="E56">_xlfn.IFNA(_xlfn.IFS(F56&lt;&gt;F57,SOCIETATS!$N$8,G56&lt;&gt;G57,SOCIETATS!$N$8),SOCIETATS!$N$9)</f>
        <v>#VALUE!</v>
      </c>
      <c r="F56" s="133" t="str" cm="1">
        <f t="array" ref="F56">_xlfn.IFNA(_xlfn.IFS(O56&lt;&gt;0,O56,P56&lt;&gt;0,P56,R56&lt;&gt;0,R56,Q56&lt;&gt;0,Q56,S56&lt;&gt;0,S56,T56&lt;&gt;0,T56),"FALTAN DATOS DE ESCENARIO")</f>
        <v>Platja del Cavaió d'Arenys de Mar</v>
      </c>
      <c r="G56" s="295">
        <v>45003</v>
      </c>
      <c r="H56" s="298">
        <v>0.83333333333333404</v>
      </c>
      <c r="I56" s="295">
        <v>45004</v>
      </c>
      <c r="J56" s="298">
        <v>1.0833333333333299</v>
      </c>
      <c r="K56" s="35" t="s">
        <v>14</v>
      </c>
      <c r="L56" s="35" t="s">
        <v>8</v>
      </c>
      <c r="M56" s="35">
        <v>35</v>
      </c>
      <c r="N56" s="35" t="s">
        <v>9</v>
      </c>
      <c r="O56" s="35" t="s">
        <v>332</v>
      </c>
      <c r="P56" s="35"/>
      <c r="Q56" s="35"/>
      <c r="R56" s="35"/>
      <c r="S56" s="35"/>
      <c r="T56" s="35"/>
      <c r="U56" s="288" t="str">
        <f>_xlfn.IFNA(VLOOKUP(W56,Municipis!$D$2:$F$259,2,FALSE),"Pendent")</f>
        <v>Arenys de Mar</v>
      </c>
      <c r="V56" s="288" t="str">
        <f>_xlfn.IFNA(VLOOKUP(W56,Municipis!$D$2:$F$259,3,FALSE),"Pendent")</f>
        <v>http://www.icc.cat/vissir3/index.html?yLQERo0GP</v>
      </c>
      <c r="W56" s="288" t="str" cm="1">
        <f t="array" ref="W56">_xlfn.IFNA(_xlfn.IFS(O56&lt;&gt;0,O56,P56&lt;&gt;0,P56,Q56&lt;&gt;0,Q56,R56&lt;&gt;0,R56,S56&lt;&gt;0,S56,T56&lt;&gt;0,T56),"Pendent")</f>
        <v>Platja del Cavaió d'Arenys de Mar</v>
      </c>
    </row>
    <row r="57" spans="1:23" ht="15" customHeight="1" x14ac:dyDescent="0.3">
      <c r="A57" s="263">
        <v>2</v>
      </c>
      <c r="B57" s="17" t="s">
        <v>463</v>
      </c>
      <c r="C57" s="218" t="s">
        <v>1532</v>
      </c>
      <c r="D57" s="12" t="e" cm="1" vm="1">
        <f t="array" ref="D57">_xlfn.IFNA(_xlfn.IFS(V57&lt;&gt;"Pendent",SOCIETATS!$N$8,W57&lt;&gt;"Pendent",SOCIETATS!$N$8),SOCIETATS!$N$9)</f>
        <v>#VALUE!</v>
      </c>
      <c r="E57" s="26" t="e" cm="1" vm="1">
        <f t="array" ref="E57">_xlfn.IFNA(_xlfn.IFS(F57&lt;&gt;F58,SOCIETATS!$N$8,G57&lt;&gt;G58,SOCIETATS!$N$8),SOCIETATS!$N$9)</f>
        <v>#VALUE!</v>
      </c>
      <c r="F57" s="18" t="str" cm="1">
        <f t="array" ref="F57">_xlfn.IFNA(_xlfn.IFS(O57&lt;&gt;0,O57,P57&lt;&gt;0,P57,R57&lt;&gt;0,R57,Q57&lt;&gt;0,Q57,S57&lt;&gt;0,S57,T57&lt;&gt;0,T57),"FALTAN DATOS DE ESCENARIO")</f>
        <v>Platja de Coma-ruga - Platja de Sant Salvador</v>
      </c>
      <c r="G57" s="93">
        <v>45038</v>
      </c>
      <c r="H57" s="101">
        <v>0.83333333333333404</v>
      </c>
      <c r="I57" s="93">
        <v>45039</v>
      </c>
      <c r="J57" s="101">
        <v>1.0833333333333299</v>
      </c>
      <c r="K57" s="17" t="s">
        <v>14</v>
      </c>
      <c r="L57" s="17" t="s">
        <v>8</v>
      </c>
      <c r="M57" s="17">
        <v>35</v>
      </c>
      <c r="N57" s="17" t="s">
        <v>9</v>
      </c>
      <c r="O57" s="17"/>
      <c r="P57" s="17"/>
      <c r="Q57" s="17" t="s">
        <v>217</v>
      </c>
      <c r="R57" s="17"/>
      <c r="S57" s="17"/>
      <c r="T57" s="17"/>
      <c r="U57" s="15" t="str">
        <f>_xlfn.IFNA(VLOOKUP(W57,Municipis!$D$2:$F$259,2,FALSE),"Pendent")</f>
        <v>El Vendrell</v>
      </c>
      <c r="V57" s="15" t="str">
        <f>_xlfn.IFNA(VLOOKUP(W57,Municipis!$D$2:$F$259,3,FALSE),"Pendent")</f>
        <v>http://www.icc.cat/vissir3/index.html?g1tUjYRZb</v>
      </c>
      <c r="W57" s="15" t="str" cm="1">
        <f t="array" ref="W57">_xlfn.IFNA(_xlfn.IFS(O57&lt;&gt;0,O57,P57&lt;&gt;0,P57,Q57&lt;&gt;0,Q57,R57&lt;&gt;0,R57,S57&lt;&gt;0,S57,T57&lt;&gt;0,T57),"Pendent")</f>
        <v>Platja de Coma-ruga - Platja de Sant Salvador</v>
      </c>
    </row>
    <row r="58" spans="1:23" ht="15" customHeight="1" x14ac:dyDescent="0.3">
      <c r="A58" s="263">
        <v>3</v>
      </c>
      <c r="B58" s="17" t="s">
        <v>463</v>
      </c>
      <c r="C58" s="218" t="s">
        <v>1533</v>
      </c>
      <c r="D58" s="12" t="e" cm="1" vm="1">
        <f t="array" ref="D58">_xlfn.IFNA(_xlfn.IFS(V58&lt;&gt;"Pendent",SOCIETATS!$N$8,W58&lt;&gt;"Pendent",SOCIETATS!$N$8),SOCIETATS!$N$9)</f>
        <v>#VALUE!</v>
      </c>
      <c r="E58" s="26" t="e" cm="1" vm="1">
        <f t="array" ref="E58">_xlfn.IFNA(_xlfn.IFS(F58&lt;&gt;F59,SOCIETATS!$N$8,G58&lt;&gt;G59,SOCIETATS!$N$8),SOCIETATS!$N$9)</f>
        <v>#VALUE!</v>
      </c>
      <c r="F58" s="18" t="str" cm="1">
        <f t="array" ref="F58">_xlfn.IFNA(_xlfn.IFS(O58&lt;&gt;0,O58,P58&lt;&gt;0,P58,R58&lt;&gt;0,R58,Q58&lt;&gt;0,Q58,S58&lt;&gt;0,S58,T58&lt;&gt;0,T58),"FALTAN DATOS DE ESCENARIO")</f>
        <v>Platja d'Empuriabrava</v>
      </c>
      <c r="G58" s="93">
        <v>45052</v>
      </c>
      <c r="H58" s="101">
        <v>0.83333333333333404</v>
      </c>
      <c r="I58" s="93">
        <v>45053</v>
      </c>
      <c r="J58" s="101">
        <v>1.0833333333333299</v>
      </c>
      <c r="K58" s="17" t="s">
        <v>14</v>
      </c>
      <c r="L58" s="17" t="s">
        <v>8</v>
      </c>
      <c r="M58" s="17">
        <v>35</v>
      </c>
      <c r="N58" s="17" t="s">
        <v>9</v>
      </c>
      <c r="O58" s="17"/>
      <c r="P58" s="17" t="s">
        <v>373</v>
      </c>
      <c r="Q58" s="17"/>
      <c r="R58" s="17"/>
      <c r="S58" s="17"/>
      <c r="T58" s="17"/>
      <c r="U58" s="15" t="str">
        <f>_xlfn.IFNA(VLOOKUP(W58,Municipis!$D$2:$F$259,2,FALSE),"Pendent")</f>
        <v>Castelló d'Empúries</v>
      </c>
      <c r="V58" s="15" t="str">
        <f>_xlfn.IFNA(VLOOKUP(W58,Municipis!$D$2:$F$259,3,FALSE),"Pendent")</f>
        <v>http://www.icc.cat/vissir3/index.html?xs4NBUXlE</v>
      </c>
      <c r="W58" s="15" t="str" cm="1">
        <f t="array" ref="W58">_xlfn.IFNA(_xlfn.IFS(O58&lt;&gt;0,O58,P58&lt;&gt;0,P58,Q58&lt;&gt;0,Q58,R58&lt;&gt;0,R58,S58&lt;&gt;0,S58,T58&lt;&gt;0,T58),"Pendent")</f>
        <v>Platja d'Empuriabrava</v>
      </c>
    </row>
    <row r="59" spans="1:23" ht="15" customHeight="1" x14ac:dyDescent="0.3">
      <c r="A59" s="263">
        <v>4</v>
      </c>
      <c r="B59" s="17" t="s">
        <v>463</v>
      </c>
      <c r="C59" s="218" t="s">
        <v>1534</v>
      </c>
      <c r="D59" s="12" t="e" cm="1" vm="1">
        <f t="array" ref="D59">_xlfn.IFNA(_xlfn.IFS(V59&lt;&gt;"Pendent",SOCIETATS!$N$8,W59&lt;&gt;"Pendent",SOCIETATS!$N$8),SOCIETATS!$N$9)</f>
        <v>#VALUE!</v>
      </c>
      <c r="E59" s="26" t="e" cm="1" vm="1">
        <f t="array" ref="E59">_xlfn.IFNA(_xlfn.IFS(F59&lt;&gt;F60,SOCIETATS!$N$8,G59&lt;&gt;G60,SOCIETATS!$N$8),SOCIETATS!$N$9)</f>
        <v>#VALUE!</v>
      </c>
      <c r="F59" s="18" t="str" cm="1">
        <f t="array" ref="F59">_xlfn.IFNA(_xlfn.IFS(O59&lt;&gt;0,O59,P59&lt;&gt;0,P59,R59&lt;&gt;0,R59,Q59&lt;&gt;0,Q59,S59&lt;&gt;0,S59,T59&lt;&gt;0,T59),"FALTAN DATOS DE ESCENARIO")</f>
        <v>Platja de Gavà</v>
      </c>
      <c r="G59" s="93">
        <v>45066</v>
      </c>
      <c r="H59" s="101">
        <v>0.83333333333333404</v>
      </c>
      <c r="I59" s="93">
        <v>45067</v>
      </c>
      <c r="J59" s="101">
        <v>1.0833333333333299</v>
      </c>
      <c r="K59" s="17" t="s">
        <v>14</v>
      </c>
      <c r="L59" s="17" t="s">
        <v>8</v>
      </c>
      <c r="M59" s="17">
        <v>35</v>
      </c>
      <c r="N59" s="17" t="s">
        <v>9</v>
      </c>
      <c r="O59" s="17" t="s">
        <v>226</v>
      </c>
      <c r="P59" s="17"/>
      <c r="Q59" s="17"/>
      <c r="R59" s="17"/>
      <c r="S59" s="17"/>
      <c r="T59" s="17"/>
      <c r="U59" s="15" t="str">
        <f>_xlfn.IFNA(VLOOKUP(W59,Municipis!$D$2:$F$259,2,FALSE),"Pendent")</f>
        <v>Gavà</v>
      </c>
      <c r="V59" s="15" t="str">
        <f>_xlfn.IFNA(VLOOKUP(W59,Municipis!$D$2:$F$259,3,FALSE),"Pendent")</f>
        <v>http://www.icc.cat/vissir3/index.html?5ec0mZgYN</v>
      </c>
      <c r="W59" s="15" t="str" cm="1">
        <f t="array" ref="W59">_xlfn.IFNA(_xlfn.IFS(O59&lt;&gt;0,O59,P59&lt;&gt;0,P59,Q59&lt;&gt;0,Q59,R59&lt;&gt;0,R59,S59&lt;&gt;0,S59,T59&lt;&gt;0,T59),"Pendent")</f>
        <v>Platja de Gavà</v>
      </c>
    </row>
    <row r="60" spans="1:23" ht="15" customHeight="1" x14ac:dyDescent="0.3">
      <c r="A60" s="263">
        <v>5</v>
      </c>
      <c r="B60" s="17" t="s">
        <v>463</v>
      </c>
      <c r="C60" s="18" t="s">
        <v>1535</v>
      </c>
      <c r="D60" s="12" t="e" cm="1" vm="1">
        <f t="array" ref="D60">_xlfn.IFNA(_xlfn.IFS(V60&lt;&gt;"Pendent",SOCIETATS!$N$8,W60&lt;&gt;"Pendent",SOCIETATS!$N$8),SOCIETATS!$N$9)</f>
        <v>#VALUE!</v>
      </c>
      <c r="E60" s="26" t="e" cm="1" vm="1">
        <f t="array" ref="E60">_xlfn.IFNA(_xlfn.IFS(F60&lt;&gt;F61,SOCIETATS!$N$8,G60&lt;&gt;G61,SOCIETATS!$N$8),SOCIETATS!$N$9)</f>
        <v>#VALUE!</v>
      </c>
      <c r="F60" s="18" t="str" cm="1">
        <f t="array" ref="F60">_xlfn.IFNA(_xlfn.IFS(O60&lt;&gt;0,O60,P60&lt;&gt;0,P60,R60&lt;&gt;0,R60,Q60&lt;&gt;0,Q60,S60&lt;&gt;0,S60,T60&lt;&gt;0,T60),"FALTAN DATOS DE ESCENARIO")</f>
        <v>Platja del Poblenou</v>
      </c>
      <c r="G60" s="93">
        <v>45080</v>
      </c>
      <c r="H60" s="101">
        <v>0.83333333333333404</v>
      </c>
      <c r="I60" s="93">
        <v>45081</v>
      </c>
      <c r="J60" s="101">
        <v>1.0833333333333299</v>
      </c>
      <c r="K60" s="17" t="s">
        <v>14</v>
      </c>
      <c r="L60" s="17" t="s">
        <v>8</v>
      </c>
      <c r="M60" s="17">
        <v>35</v>
      </c>
      <c r="N60" s="17" t="s">
        <v>9</v>
      </c>
      <c r="O60" s="17" t="s">
        <v>349</v>
      </c>
      <c r="P60" s="17"/>
      <c r="Q60" s="17"/>
      <c r="R60" s="17"/>
      <c r="S60" s="17"/>
      <c r="T60" s="17"/>
      <c r="U60" s="15" t="str">
        <f>_xlfn.IFNA(VLOOKUP(W60,Municipis!$D$2:$F$259,2,FALSE),"Pendent")</f>
        <v>Calella, Pineda de Mar</v>
      </c>
      <c r="V60" s="15" t="str">
        <f>_xlfn.IFNA(VLOOKUP(W60,Municipis!$D$2:$F$259,3,FALSE),"Pendent")</f>
        <v>http://www.icc.cat/vissir3/index.html?XBHoG056E</v>
      </c>
      <c r="W60" s="15" t="str" cm="1">
        <f t="array" ref="W60">_xlfn.IFNA(_xlfn.IFS(O60&lt;&gt;0,O60,P60&lt;&gt;0,P60,Q60&lt;&gt;0,Q60,R60&lt;&gt;0,R60,S60&lt;&gt;0,S60,T60&lt;&gt;0,T60),"Pendent")</f>
        <v>Platja del Poblenou</v>
      </c>
    </row>
    <row r="61" spans="1:23" ht="15" customHeight="1" x14ac:dyDescent="0.3">
      <c r="A61" s="263">
        <v>6</v>
      </c>
      <c r="B61" s="17" t="s">
        <v>463</v>
      </c>
      <c r="C61" s="218" t="s">
        <v>1532</v>
      </c>
      <c r="D61" s="12" t="e" cm="1" vm="1">
        <f t="array" ref="D61">_xlfn.IFNA(_xlfn.IFS(V61&lt;&gt;"Pendent",SOCIETATS!$N$8,W61&lt;&gt;"Pendent",SOCIETATS!$N$8),SOCIETATS!$N$9)</f>
        <v>#VALUE!</v>
      </c>
      <c r="E61" s="26" t="e" cm="1" vm="1">
        <f t="array" ref="E61">_xlfn.IFNA(_xlfn.IFS(F61&lt;&gt;F62,SOCIETATS!$N$8,G61&lt;&gt;G62,SOCIETATS!$N$8),SOCIETATS!$N$9)</f>
        <v>#VALUE!</v>
      </c>
      <c r="F61" s="18" t="str" cm="1">
        <f t="array" ref="F61">_xlfn.IFNA(_xlfn.IFS(O61&lt;&gt;0,O61,P61&lt;&gt;0,P61,R61&lt;&gt;0,R61,Q61&lt;&gt;0,Q61,S61&lt;&gt;0,S61,T61&lt;&gt;0,T61),"FALTAN DATOS DE ESCENARIO")</f>
        <v>Platja de Riumar</v>
      </c>
      <c r="G61" s="93">
        <v>45094</v>
      </c>
      <c r="H61" s="101">
        <v>0.875</v>
      </c>
      <c r="I61" s="93">
        <v>45095</v>
      </c>
      <c r="J61" s="101">
        <v>1.125</v>
      </c>
      <c r="K61" s="17" t="s">
        <v>14</v>
      </c>
      <c r="L61" s="17" t="s">
        <v>8</v>
      </c>
      <c r="M61" s="17">
        <v>35</v>
      </c>
      <c r="N61" s="17" t="s">
        <v>9</v>
      </c>
      <c r="O61" s="17"/>
      <c r="P61" s="17"/>
      <c r="Q61" s="17" t="s">
        <v>296</v>
      </c>
      <c r="R61" s="17"/>
      <c r="S61" s="17"/>
      <c r="T61" s="17"/>
      <c r="U61" s="15" t="str">
        <f>_xlfn.IFNA(VLOOKUP(W61,Municipis!$D$2:$F$259,2,FALSE),"Pendent")</f>
        <v>Deltebre</v>
      </c>
      <c r="V61" s="15" t="str">
        <f>_xlfn.IFNA(VLOOKUP(W61,Municipis!$D$2:$F$259,3,FALSE),"Pendent")</f>
        <v>http://www.icc.cat/vissir3/index.html?rYLtQmHvL</v>
      </c>
      <c r="W61" s="15" t="str" cm="1">
        <f t="array" ref="W61">_xlfn.IFNA(_xlfn.IFS(O61&lt;&gt;0,O61,P61&lt;&gt;0,P61,Q61&lt;&gt;0,Q61,R61&lt;&gt;0,R61,S61&lt;&gt;0,S61,T61&lt;&gt;0,T61),"Pendent")</f>
        <v>Platja de Riumar</v>
      </c>
    </row>
    <row r="62" spans="1:23" ht="15" customHeight="1" x14ac:dyDescent="0.3">
      <c r="A62" s="263">
        <v>7</v>
      </c>
      <c r="B62" s="17" t="s">
        <v>463</v>
      </c>
      <c r="C62" s="218" t="s">
        <v>1533</v>
      </c>
      <c r="D62" s="12" t="e" cm="1" vm="1">
        <f t="array" ref="D62">_xlfn.IFNA(_xlfn.IFS(V62&lt;&gt;"Pendent",SOCIETATS!$N$8,W62&lt;&gt;"Pendent",SOCIETATS!$N$8),SOCIETATS!$N$9)</f>
        <v>#VALUE!</v>
      </c>
      <c r="E62" s="26" t="e" cm="1" vm="1">
        <f t="array" ref="E62">_xlfn.IFNA(_xlfn.IFS(F62&lt;&gt;F63,SOCIETATS!$N$8,G62&lt;&gt;G63,SOCIETATS!$N$8),SOCIETATS!$N$9)</f>
        <v>#VALUE!</v>
      </c>
      <c r="F62" s="18" t="str" cm="1">
        <f t="array" ref="F62">_xlfn.IFNA(_xlfn.IFS(O62&lt;&gt;0,O62,P62&lt;&gt;0,P62,R62&lt;&gt;0,R62,Q62&lt;&gt;0,Q62,S62&lt;&gt;0,S62,T62&lt;&gt;0,T62),"FALTAN DATOS DE ESCENARIO")</f>
        <v>Platja de Gavà</v>
      </c>
      <c r="G62" s="93">
        <v>45108</v>
      </c>
      <c r="H62" s="101">
        <v>0.875</v>
      </c>
      <c r="I62" s="93">
        <v>45109</v>
      </c>
      <c r="J62" s="101">
        <v>1.125</v>
      </c>
      <c r="K62" s="17" t="s">
        <v>14</v>
      </c>
      <c r="L62" s="17" t="s">
        <v>8</v>
      </c>
      <c r="M62" s="17">
        <v>35</v>
      </c>
      <c r="N62" s="17" t="s">
        <v>9</v>
      </c>
      <c r="O62" s="17" t="s">
        <v>226</v>
      </c>
      <c r="P62" s="17"/>
      <c r="Q62" s="17"/>
      <c r="R62" s="17"/>
      <c r="S62" s="17"/>
      <c r="T62" s="17"/>
      <c r="U62" s="15" t="str">
        <f>_xlfn.IFNA(VLOOKUP(W62,Municipis!$D$2:$F$259,2,FALSE),"Pendent")</f>
        <v>Gavà</v>
      </c>
      <c r="V62" s="15" t="str">
        <f>_xlfn.IFNA(VLOOKUP(W62,Municipis!$D$2:$F$259,3,FALSE),"Pendent")</f>
        <v>http://www.icc.cat/vissir3/index.html?5ec0mZgYN</v>
      </c>
      <c r="W62" s="15" t="str" cm="1">
        <f t="array" ref="W62">_xlfn.IFNA(_xlfn.IFS(O62&lt;&gt;0,O62,P62&lt;&gt;0,P62,Q62&lt;&gt;0,Q62,R62&lt;&gt;0,R62,S62&lt;&gt;0,S62,T62&lt;&gt;0,T62),"Pendent")</f>
        <v>Platja de Gavà</v>
      </c>
    </row>
    <row r="63" spans="1:23" ht="15" customHeight="1" x14ac:dyDescent="0.3">
      <c r="A63" s="263">
        <v>8</v>
      </c>
      <c r="B63" s="17" t="s">
        <v>463</v>
      </c>
      <c r="C63" s="218" t="s">
        <v>1534</v>
      </c>
      <c r="D63" s="12" t="e" cm="1" vm="1">
        <f t="array" ref="D63">_xlfn.IFNA(_xlfn.IFS(V63&lt;&gt;"Pendent",SOCIETATS!$N$8,W63&lt;&gt;"Pendent",SOCIETATS!$N$8),SOCIETATS!$N$9)</f>
        <v>#VALUE!</v>
      </c>
      <c r="E63" s="26" t="e" cm="1" vm="1">
        <f t="array" ref="E63">_xlfn.IFNA(_xlfn.IFS(F63&lt;&gt;F64,SOCIETATS!$N$8,G63&lt;&gt;G64,SOCIETATS!$N$8),SOCIETATS!$N$9)</f>
        <v>#VALUE!</v>
      </c>
      <c r="F63" s="18" t="str" cm="1">
        <f t="array" ref="F63">_xlfn.IFNA(_xlfn.IFS(O63&lt;&gt;0,O63,P63&lt;&gt;0,P63,R63&lt;&gt;0,R63,Q63&lt;&gt;0,Q63,S63&lt;&gt;0,S63,T63&lt;&gt;0,T63),"FALTAN DATOS DE ESCENARIO")</f>
        <v>Platja del Baixador - Platja de les Lluminetes</v>
      </c>
      <c r="G63" s="93">
        <v>45122</v>
      </c>
      <c r="H63" s="101">
        <v>0.875</v>
      </c>
      <c r="I63" s="93">
        <v>45123</v>
      </c>
      <c r="J63" s="101">
        <v>1.125</v>
      </c>
      <c r="K63" s="17" t="s">
        <v>14</v>
      </c>
      <c r="L63" s="17" t="s">
        <v>8</v>
      </c>
      <c r="M63" s="17">
        <v>35</v>
      </c>
      <c r="N63" s="17" t="s">
        <v>9</v>
      </c>
      <c r="O63" s="17" t="s">
        <v>327</v>
      </c>
      <c r="P63" s="17"/>
      <c r="Q63" s="17"/>
      <c r="R63" s="17"/>
      <c r="S63" s="17"/>
      <c r="T63" s="17"/>
      <c r="U63" s="15" t="str">
        <f>_xlfn.IFNA(VLOOKUP(W63,Municipis!$D$2:$F$259,2,FALSE),"Pendent")</f>
        <v>Castelldefels</v>
      </c>
      <c r="V63" s="15" t="str">
        <f>_xlfn.IFNA(VLOOKUP(W63,Municipis!$D$2:$F$259,3,FALSE),"Pendent")</f>
        <v>http://www.icc.cat/vissir3/index.html?wmy0DgAvV</v>
      </c>
      <c r="W63" s="15" t="str" cm="1">
        <f t="array" ref="W63">_xlfn.IFNA(_xlfn.IFS(O63&lt;&gt;0,O63,P63&lt;&gt;0,P63,Q63&lt;&gt;0,Q63,R63&lt;&gt;0,R63,S63&lt;&gt;0,S63,T63&lt;&gt;0,T63),"Pendent")</f>
        <v>Platja del Baixador - Platja de les Lluminetes</v>
      </c>
    </row>
    <row r="64" spans="1:23" ht="15" customHeight="1" x14ac:dyDescent="0.3">
      <c r="A64" s="263">
        <v>9</v>
      </c>
      <c r="B64" s="17" t="s">
        <v>463</v>
      </c>
      <c r="C64" s="18" t="s">
        <v>1536</v>
      </c>
      <c r="D64" s="12" t="e" cm="1" vm="1">
        <f t="array" ref="D64">_xlfn.IFNA(_xlfn.IFS(V64&lt;&gt;"Pendent",SOCIETATS!$N$8,W64&lt;&gt;"Pendent",SOCIETATS!$N$8),SOCIETATS!$N$9)</f>
        <v>#VALUE!</v>
      </c>
      <c r="E64" s="26" t="e" cm="1" vm="1">
        <f t="array" ref="E64">_xlfn.IFNA(_xlfn.IFS(F64&lt;&gt;F65,SOCIETATS!$N$8,G64&lt;&gt;G65,SOCIETATS!$N$8),SOCIETATS!$N$9)</f>
        <v>#VALUE!</v>
      </c>
      <c r="F64" s="18" t="str" cm="1">
        <f t="array" ref="F64">_xlfn.IFNA(_xlfn.IFS(O64&lt;&gt;0,O64,P64&lt;&gt;0,P64,R64&lt;&gt;0,R64,Q64&lt;&gt;0,Q64,S64&lt;&gt;0,S64,T64&lt;&gt;0,T64),"FALTAN DATOS DE ESCENARIO")</f>
        <v>Platja de l'Estany-el Mas Mel</v>
      </c>
      <c r="G64" s="93">
        <v>45171</v>
      </c>
      <c r="H64" s="101">
        <v>0.875</v>
      </c>
      <c r="I64" s="93">
        <v>45172</v>
      </c>
      <c r="J64" s="101">
        <v>1.125</v>
      </c>
      <c r="K64" s="17" t="s">
        <v>14</v>
      </c>
      <c r="L64" s="17" t="s">
        <v>8</v>
      </c>
      <c r="M64" s="17">
        <v>35</v>
      </c>
      <c r="N64" s="17" t="s">
        <v>9</v>
      </c>
      <c r="O64" s="17"/>
      <c r="P64" s="17"/>
      <c r="Q64" s="17" t="s">
        <v>277</v>
      </c>
      <c r="R64" s="17"/>
      <c r="S64" s="17"/>
      <c r="T64" s="17"/>
      <c r="U64" s="15" t="str">
        <f>_xlfn.IFNA(VLOOKUP(W64,Municipis!$D$2:$F$259,2,FALSE),"Pendent")</f>
        <v>Calafell</v>
      </c>
      <c r="V64" s="15" t="str">
        <f>_xlfn.IFNA(VLOOKUP(W64,Municipis!$D$2:$F$259,3,FALSE),"Pendent")</f>
        <v>http://www.icc.cat/vissir3/index.html?qOuTrM3i8</v>
      </c>
      <c r="W64" s="15" t="str" cm="1">
        <f t="array" ref="W64">_xlfn.IFNA(_xlfn.IFS(O64&lt;&gt;0,O64,P64&lt;&gt;0,P64,Q64&lt;&gt;0,Q64,R64&lt;&gt;0,R64,S64&lt;&gt;0,S64,T64&lt;&gt;0,T64),"Pendent")</f>
        <v>Platja de l'Estany-el Mas Mel</v>
      </c>
    </row>
    <row r="65" spans="1:23" ht="15" customHeight="1" x14ac:dyDescent="0.3">
      <c r="A65" s="263">
        <v>10</v>
      </c>
      <c r="B65" s="17" t="s">
        <v>463</v>
      </c>
      <c r="C65" s="218" t="s">
        <v>1532</v>
      </c>
      <c r="D65" s="12" t="e" cm="1" vm="1">
        <f t="array" ref="D65">_xlfn.IFNA(_xlfn.IFS(V65&lt;&gt;"Pendent",SOCIETATS!$N$8,W65&lt;&gt;"Pendent",SOCIETATS!$N$8),SOCIETATS!$N$9)</f>
        <v>#VALUE!</v>
      </c>
      <c r="E65" s="26" t="e" cm="1" vm="1">
        <f t="array" ref="E65">_xlfn.IFNA(_xlfn.IFS(F65&lt;&gt;F66,SOCIETATS!$N$8,G65&lt;&gt;G66,SOCIETATS!$N$8),SOCIETATS!$N$9)</f>
        <v>#VALUE!</v>
      </c>
      <c r="F65" s="18" t="str" cm="1">
        <f t="array" ref="F65">_xlfn.IFNA(_xlfn.IFS(O65&lt;&gt;0,O65,P65&lt;&gt;0,P65,R65&lt;&gt;0,R65,Q65&lt;&gt;0,Q65,S65&lt;&gt;0,S65,T65&lt;&gt;0,T65),"FALTAN DATOS DE ESCENARIO")</f>
        <v>Platja de la Pineda de Castelldefels (Platja de les Palmeres)</v>
      </c>
      <c r="G65" s="93">
        <v>45185</v>
      </c>
      <c r="H65" s="101">
        <v>0.875</v>
      </c>
      <c r="I65" s="93">
        <v>45186</v>
      </c>
      <c r="J65" s="101">
        <v>1.125</v>
      </c>
      <c r="K65" s="17" t="s">
        <v>14</v>
      </c>
      <c r="L65" s="17" t="s">
        <v>8</v>
      </c>
      <c r="M65" s="17">
        <v>35</v>
      </c>
      <c r="N65" s="17" t="s">
        <v>9</v>
      </c>
      <c r="O65" s="17" t="s">
        <v>250</v>
      </c>
      <c r="P65" s="17"/>
      <c r="Q65" s="17"/>
      <c r="R65" s="17"/>
      <c r="S65" s="17"/>
      <c r="T65" s="17"/>
      <c r="U65" s="15" t="str">
        <f>_xlfn.IFNA(VLOOKUP(W65,Municipis!$D$2:$F$259,2,FALSE),"Pendent")</f>
        <v>Castelldefels</v>
      </c>
      <c r="V65" s="15" t="str">
        <f>_xlfn.IFNA(VLOOKUP(W65,Municipis!$D$2:$F$259,3,FALSE),"Pendent")</f>
        <v>http://www.icc.cat/vissir3/index.html?TORZHkO7J</v>
      </c>
      <c r="W65" s="15" t="str" cm="1">
        <f t="array" ref="W65">_xlfn.IFNA(_xlfn.IFS(O65&lt;&gt;0,O65,P65&lt;&gt;0,P65,Q65&lt;&gt;0,Q65,R65&lt;&gt;0,R65,S65&lt;&gt;0,S65,T65&lt;&gt;0,T65),"Pendent")</f>
        <v>Platja de la Pineda de Castelldefels (Platja de les Palmeres)</v>
      </c>
    </row>
    <row r="66" spans="1:23" ht="15" customHeight="1" x14ac:dyDescent="0.3">
      <c r="A66" s="263">
        <v>11</v>
      </c>
      <c r="B66" s="17" t="s">
        <v>463</v>
      </c>
      <c r="C66" s="218" t="s">
        <v>1533</v>
      </c>
      <c r="D66" s="12" t="e" cm="1" vm="1">
        <f t="array" ref="D66">_xlfn.IFNA(_xlfn.IFS(V66&lt;&gt;"Pendent",SOCIETATS!$N$8,W66&lt;&gt;"Pendent",SOCIETATS!$N$8),SOCIETATS!$N$9)</f>
        <v>#VALUE!</v>
      </c>
      <c r="E66" s="26" t="e" cm="1" vm="1">
        <f t="array" ref="E66">_xlfn.IFNA(_xlfn.IFS(F66&lt;&gt;F67,SOCIETATS!$N$8,G66&lt;&gt;G67,SOCIETATS!$N$8),SOCIETATS!$N$9)</f>
        <v>#VALUE!</v>
      </c>
      <c r="F66" s="18" t="str" cm="1">
        <f t="array" ref="F66">_xlfn.IFNA(_xlfn.IFS(O66&lt;&gt;0,O66,P66&lt;&gt;0,P66,R66&lt;&gt;0,R66,Q66&lt;&gt;0,Q66,S66&lt;&gt;0,S66,T66&lt;&gt;0,T66),"FALTAN DATOS DE ESCENARIO")</f>
        <v>Platja de les Dunes - Platja de les Caletes (Platja de Santa Susanna)</v>
      </c>
      <c r="G66" s="93">
        <v>45199</v>
      </c>
      <c r="H66" s="101">
        <v>0.83333333333333404</v>
      </c>
      <c r="I66" s="93">
        <v>45200</v>
      </c>
      <c r="J66" s="101">
        <v>1.0833333333333299</v>
      </c>
      <c r="K66" s="17" t="s">
        <v>14</v>
      </c>
      <c r="L66" s="17" t="s">
        <v>8</v>
      </c>
      <c r="M66" s="17">
        <v>35</v>
      </c>
      <c r="N66" s="17" t="s">
        <v>9</v>
      </c>
      <c r="O66" s="17" t="s">
        <v>268</v>
      </c>
      <c r="P66" s="17"/>
      <c r="Q66" s="17"/>
      <c r="R66" s="17"/>
      <c r="S66" s="17"/>
      <c r="T66" s="17"/>
      <c r="U66" s="15" t="str">
        <f>_xlfn.IFNA(VLOOKUP(W66,Municipis!$D$2:$F$259,2,FALSE),"Pendent")</f>
        <v>Santa Susanna</v>
      </c>
      <c r="V66" s="15" t="str">
        <f>_xlfn.IFNA(VLOOKUP(W66,Municipis!$D$2:$F$259,3,FALSE),"Pendent")</f>
        <v>http://www.icc.cat/vissir3/index.html?UtkqsHUBo</v>
      </c>
      <c r="W66" s="15" t="str" cm="1">
        <f t="array" ref="W66">_xlfn.IFNA(_xlfn.IFS(O66&lt;&gt;0,O66,P66&lt;&gt;0,P66,Q66&lt;&gt;0,Q66,R66&lt;&gt;0,R66,S66&lt;&gt;0,S66,T66&lt;&gt;0,T66),"Pendent")</f>
        <v>Platja de les Dunes - Platja de les Caletes (Platja de Santa Susanna)</v>
      </c>
    </row>
    <row r="67" spans="1:23" s="154" customFormat="1" ht="15" customHeight="1" thickBot="1" x14ac:dyDescent="0.35">
      <c r="A67" s="264">
        <v>12</v>
      </c>
      <c r="B67" s="153" t="s">
        <v>463</v>
      </c>
      <c r="C67" s="292" t="s">
        <v>1534</v>
      </c>
      <c r="D67" s="146" t="e" cm="1" vm="1">
        <f t="array" ref="D67">_xlfn.IFNA(_xlfn.IFS(V67&lt;&gt;"Pendent",SOCIETATS!$N$8,W67&lt;&gt;"Pendent",SOCIETATS!$N$8),SOCIETATS!$N$9)</f>
        <v>#VALUE!</v>
      </c>
      <c r="E67" s="265" t="e" cm="1" vm="1">
        <f t="array" ref="E67">_xlfn.IFNA(_xlfn.IFS(F67&lt;&gt;F68,SOCIETATS!$N$8,G67&lt;&gt;G68,SOCIETATS!$N$8),SOCIETATS!$N$9)</f>
        <v>#VALUE!</v>
      </c>
      <c r="F67" s="149" t="str" cm="1">
        <f t="array" ref="F67">_xlfn.IFNA(_xlfn.IFS(O67&lt;&gt;0,O67,P67&lt;&gt;0,P67,R67&lt;&gt;0,R67,Q67&lt;&gt;0,Q67,S67&lt;&gt;0,S67,T67&lt;&gt;0,T67),"FALTAN DATOS DE ESCENARIO")</f>
        <v>Platja del Poblenou</v>
      </c>
      <c r="G67" s="170">
        <v>45213</v>
      </c>
      <c r="H67" s="171">
        <v>0.83333333333333404</v>
      </c>
      <c r="I67" s="170">
        <v>45214</v>
      </c>
      <c r="J67" s="171">
        <v>1.0833333333333299</v>
      </c>
      <c r="K67" s="153" t="s">
        <v>14</v>
      </c>
      <c r="L67" s="153" t="s">
        <v>8</v>
      </c>
      <c r="M67" s="153">
        <v>35</v>
      </c>
      <c r="N67" s="153" t="s">
        <v>9</v>
      </c>
      <c r="O67" s="153" t="s">
        <v>349</v>
      </c>
      <c r="P67" s="153"/>
      <c r="Q67" s="153"/>
      <c r="R67" s="153"/>
      <c r="S67" s="153"/>
      <c r="T67" s="153"/>
      <c r="U67" s="276" t="str">
        <f>_xlfn.IFNA(VLOOKUP(W67,Municipis!$D$2:$F$259,2,FALSE),"Pendent")</f>
        <v>Calella, Pineda de Mar</v>
      </c>
      <c r="V67" s="276" t="str">
        <f>_xlfn.IFNA(VLOOKUP(W67,Municipis!$D$2:$F$259,3,FALSE),"Pendent")</f>
        <v>http://www.icc.cat/vissir3/index.html?XBHoG056E</v>
      </c>
      <c r="W67" s="276" t="str" cm="1">
        <f t="array" ref="W67">_xlfn.IFNA(_xlfn.IFS(O67&lt;&gt;0,O67,P67&lt;&gt;0,P67,Q67&lt;&gt;0,Q67,R67&lt;&gt;0,R67,S67&lt;&gt;0,S67,T67&lt;&gt;0,T67),"Pendent")</f>
        <v>Platja del Poblenou</v>
      </c>
    </row>
    <row r="68" spans="1:23" s="143" customFormat="1" ht="15" customHeight="1" x14ac:dyDescent="0.3">
      <c r="A68" s="134">
        <v>1</v>
      </c>
      <c r="B68" s="136" t="s">
        <v>456</v>
      </c>
      <c r="C68" s="137" t="s">
        <v>1151</v>
      </c>
      <c r="D68" s="135" t="e" cm="1" vm="1">
        <f t="array" ref="D68">_xlfn.IFNA(_xlfn.IFS(V68&lt;&gt;"Pendent",SOCIETATS!$N$8,W68&lt;&gt;"Pendent",SOCIETATS!$N$8),SOCIETATS!$N$9)</f>
        <v>#VALUE!</v>
      </c>
      <c r="E68" s="262" t="e" cm="1" vm="1">
        <f t="array" ref="E68">_xlfn.IFNA(_xlfn.IFS(F68&lt;&gt;F69,SOCIETATS!$N$8,G68&lt;&gt;G69,SOCIETATS!$N$8),SOCIETATS!$N$9)</f>
        <v>#VALUE!</v>
      </c>
      <c r="F68" s="138" t="str" cm="1">
        <f t="array" ref="F68">_xlfn.IFNA(_xlfn.IFS(O68&lt;&gt;0,O68,P68&lt;&gt;0,P68,R68&lt;&gt;0,R68,Q68&lt;&gt;0,Q68,S68&lt;&gt;0,S68,T68&lt;&gt;0,T68),"FALTAN DATOS DE ESCENARIO")</f>
        <v>Platja del Prat</v>
      </c>
      <c r="G68" s="139">
        <v>45018</v>
      </c>
      <c r="H68" s="140">
        <v>0.33333333333333298</v>
      </c>
      <c r="I68" s="141">
        <v>45018</v>
      </c>
      <c r="J68" s="140">
        <v>0.54166666666666696</v>
      </c>
      <c r="K68" s="142" t="s">
        <v>14</v>
      </c>
      <c r="L68" s="142" t="s">
        <v>8</v>
      </c>
      <c r="M68" s="142">
        <v>25</v>
      </c>
      <c r="N68" s="142" t="s">
        <v>11</v>
      </c>
      <c r="O68" s="142" t="s">
        <v>350</v>
      </c>
      <c r="P68" s="142"/>
      <c r="Q68" s="142"/>
      <c r="R68" s="142"/>
      <c r="S68" s="142"/>
      <c r="T68" s="142"/>
      <c r="U68" s="135" t="str">
        <f>_xlfn.IFNA(VLOOKUP(W68,Municipis!$D$2:$F$259,2,FALSE),"Pendent")</f>
        <v>El Prat de Llobregat</v>
      </c>
      <c r="V68" s="135" t="str">
        <f>_xlfn.IFNA(VLOOKUP(W68,Municipis!$D$2:$F$259,3,FALSE),"Pendent")</f>
        <v>http://www.icc.cat/vissir3/index.html?lvMhepHYB</v>
      </c>
      <c r="W68" s="135" t="str" cm="1">
        <f t="array" ref="W68">_xlfn.IFNA(_xlfn.IFS(O68&lt;&gt;0,O68,P68&lt;&gt;0,P68,Q68&lt;&gt;0,Q68,R68&lt;&gt;0,R68,S68&lt;&gt;0,S68,T68&lt;&gt;0,T68),"Pendent")</f>
        <v>Platja del Prat</v>
      </c>
    </row>
    <row r="69" spans="1:23" ht="15" customHeight="1" x14ac:dyDescent="0.3">
      <c r="A69" s="144">
        <v>2</v>
      </c>
      <c r="B69" s="28" t="s">
        <v>456</v>
      </c>
      <c r="C69" s="49" t="s">
        <v>1146</v>
      </c>
      <c r="D69" s="12" t="e" cm="1" vm="1">
        <f t="array" ref="D69">_xlfn.IFNA(_xlfn.IFS(V69&lt;&gt;"Pendent",SOCIETATS!$N$8,W69&lt;&gt;"Pendent",SOCIETATS!$N$8),SOCIETATS!$N$9)</f>
        <v>#VALUE!</v>
      </c>
      <c r="E69" s="26" t="e" cm="1" vm="1">
        <f t="array" ref="E69">_xlfn.IFNA(_xlfn.IFS(F69&lt;&gt;F70,SOCIETATS!$N$8,G69&lt;&gt;G70,SOCIETATS!$N$8),SOCIETATS!$N$9)</f>
        <v>#VALUE!</v>
      </c>
      <c r="F69" s="18" t="str" cm="1">
        <f t="array" ref="F69">_xlfn.IFNA(_xlfn.IFS(O69&lt;&gt;0,O69,P69&lt;&gt;0,P69,R69&lt;&gt;0,R69,Q69&lt;&gt;0,Q69,S69&lt;&gt;0,S69,T69&lt;&gt;0,T69),"FALTAN DATOS DE ESCENARIO")</f>
        <v>Platja de Gavà</v>
      </c>
      <c r="G69" s="21">
        <v>45046</v>
      </c>
      <c r="H69" s="104">
        <v>0.33333333333333298</v>
      </c>
      <c r="I69" s="93">
        <v>45046</v>
      </c>
      <c r="J69" s="104">
        <v>0.54166666666666696</v>
      </c>
      <c r="K69" s="17" t="s">
        <v>14</v>
      </c>
      <c r="L69" s="17" t="s">
        <v>8</v>
      </c>
      <c r="M69" s="17">
        <v>25</v>
      </c>
      <c r="N69" s="17" t="s">
        <v>11</v>
      </c>
      <c r="O69" s="17" t="s">
        <v>226</v>
      </c>
      <c r="P69" s="17"/>
      <c r="Q69" s="17"/>
      <c r="R69" s="17"/>
      <c r="S69" s="17"/>
      <c r="T69" s="17"/>
      <c r="U69" s="12" t="str">
        <f>_xlfn.IFNA(VLOOKUP(W69,Municipis!$D$2:$F$259,2,FALSE),"Pendent")</f>
        <v>Gavà</v>
      </c>
      <c r="V69" s="12" t="str">
        <f>_xlfn.IFNA(VLOOKUP(W69,Municipis!$D$2:$F$259,3,FALSE),"Pendent")</f>
        <v>http://www.icc.cat/vissir3/index.html?5ec0mZgYN</v>
      </c>
      <c r="W69" s="12" t="str" cm="1">
        <f t="array" ref="W69">_xlfn.IFNA(_xlfn.IFS(O69&lt;&gt;0,O69,P69&lt;&gt;0,P69,Q69&lt;&gt;0,Q69,R69&lt;&gt;0,R69,S69&lt;&gt;0,S69,T69&lt;&gt;0,T69),"Pendent")</f>
        <v>Platja de Gavà</v>
      </c>
    </row>
    <row r="70" spans="1:23" ht="15" customHeight="1" x14ac:dyDescent="0.3">
      <c r="A70" s="144">
        <v>3</v>
      </c>
      <c r="B70" s="28" t="s">
        <v>456</v>
      </c>
      <c r="C70" s="49" t="s">
        <v>1146</v>
      </c>
      <c r="D70" s="12" t="e" cm="1" vm="1">
        <f t="array" ref="D70">_xlfn.IFNA(_xlfn.IFS(V70&lt;&gt;"Pendent",SOCIETATS!$N$8,W70&lt;&gt;"Pendent",SOCIETATS!$N$8),SOCIETATS!$N$9)</f>
        <v>#VALUE!</v>
      </c>
      <c r="E70" s="26" t="e" cm="1" vm="1">
        <f t="array" ref="E70">_xlfn.IFNA(_xlfn.IFS(F70&lt;&gt;F71,SOCIETATS!$N$8,G70&lt;&gt;G71,SOCIETATS!$N$8),SOCIETATS!$N$9)</f>
        <v>#VALUE!</v>
      </c>
      <c r="F70" s="18" t="str" cm="1">
        <f t="array" ref="F70">_xlfn.IFNA(_xlfn.IFS(O70&lt;&gt;0,O70,P70&lt;&gt;0,P70,R70&lt;&gt;0,R70,Q70&lt;&gt;0,Q70,S70&lt;&gt;0,S70,T70&lt;&gt;0,T70),"FALTAN DATOS DE ESCENARIO")</f>
        <v>Platja de Gavà - Platja de Castelldefels</v>
      </c>
      <c r="G70" s="21">
        <v>45066</v>
      </c>
      <c r="H70" s="104">
        <v>0.375</v>
      </c>
      <c r="I70" s="93">
        <v>45066</v>
      </c>
      <c r="J70" s="104">
        <v>0.58333333333333304</v>
      </c>
      <c r="K70" s="17" t="s">
        <v>14</v>
      </c>
      <c r="L70" s="17" t="s">
        <v>8</v>
      </c>
      <c r="M70" s="17">
        <v>25</v>
      </c>
      <c r="N70" s="17" t="s">
        <v>9</v>
      </c>
      <c r="O70" s="17" t="s">
        <v>227</v>
      </c>
      <c r="P70" s="17"/>
      <c r="Q70" s="17"/>
      <c r="R70" s="17"/>
      <c r="S70" s="17"/>
      <c r="T70" s="17"/>
      <c r="U70" s="12" t="str">
        <f>_xlfn.IFNA(VLOOKUP(W70,Municipis!$D$2:$F$259,2,FALSE),"Pendent")</f>
        <v>Gavà i Castelldefels</v>
      </c>
      <c r="V70" s="12" t="str">
        <f>_xlfn.IFNA(VLOOKUP(W70,Municipis!$D$2:$F$259,3,FALSE),"Pendent")</f>
        <v>http://www.icc.cat/vissir3/index.html?n3zTqcPGH</v>
      </c>
      <c r="W70" s="12" t="str" cm="1">
        <f t="array" ref="W70">_xlfn.IFNA(_xlfn.IFS(O70&lt;&gt;0,O70,P70&lt;&gt;0,P70,Q70&lt;&gt;0,Q70,R70&lt;&gt;0,R70,S70&lt;&gt;0,S70,T70&lt;&gt;0,T70),"Pendent")</f>
        <v>Platja de Gavà - Platja de Castelldefels</v>
      </c>
    </row>
    <row r="71" spans="1:23" ht="15" customHeight="1" x14ac:dyDescent="0.3">
      <c r="A71" s="144">
        <v>4</v>
      </c>
      <c r="B71" s="28" t="s">
        <v>456</v>
      </c>
      <c r="C71" s="49" t="s">
        <v>1146</v>
      </c>
      <c r="D71" s="12" t="e" cm="1" vm="1">
        <f t="array" ref="D71">_xlfn.IFNA(_xlfn.IFS(V71&lt;&gt;"Pendent",SOCIETATS!$N$8,W71&lt;&gt;"Pendent",SOCIETATS!$N$8),SOCIETATS!$N$9)</f>
        <v>#VALUE!</v>
      </c>
      <c r="E71" s="26" t="e" cm="1" vm="1">
        <f t="array" ref="E71">_xlfn.IFNA(_xlfn.IFS(F71&lt;&gt;F72,SOCIETATS!$N$8,G71&lt;&gt;G72,SOCIETATS!$N$8),SOCIETATS!$N$9)</f>
        <v>#VALUE!</v>
      </c>
      <c r="F71" s="18" t="str" cm="1">
        <f t="array" ref="F71">_xlfn.IFNA(_xlfn.IFS(O71&lt;&gt;0,O71,P71&lt;&gt;0,P71,R71&lt;&gt;0,R71,Q71&lt;&gt;0,Q71,S71&lt;&gt;0,S71,T71&lt;&gt;0,T71),"FALTAN DATOS DE ESCENARIO")</f>
        <v>Platja de Gavà</v>
      </c>
      <c r="G71" s="21">
        <v>45102</v>
      </c>
      <c r="H71" s="104">
        <v>0.33333333333333298</v>
      </c>
      <c r="I71" s="93">
        <v>45102</v>
      </c>
      <c r="J71" s="104">
        <v>0.54166666666666696</v>
      </c>
      <c r="K71" s="17" t="s">
        <v>14</v>
      </c>
      <c r="L71" s="17" t="s">
        <v>16</v>
      </c>
      <c r="M71" s="17">
        <v>100</v>
      </c>
      <c r="N71" s="17" t="s">
        <v>11</v>
      </c>
      <c r="O71" s="17" t="s">
        <v>226</v>
      </c>
      <c r="P71" s="17"/>
      <c r="Q71" s="17"/>
      <c r="R71" s="17"/>
      <c r="S71" s="17"/>
      <c r="T71" s="17"/>
      <c r="U71" s="12" t="str">
        <f>_xlfn.IFNA(VLOOKUP(W71,Municipis!$D$2:$F$259,2,FALSE),"Pendent")</f>
        <v>Gavà</v>
      </c>
      <c r="V71" s="12" t="str">
        <f>_xlfn.IFNA(VLOOKUP(W71,Municipis!$D$2:$F$259,3,FALSE),"Pendent")</f>
        <v>http://www.icc.cat/vissir3/index.html?5ec0mZgYN</v>
      </c>
      <c r="W71" s="12" t="str" cm="1">
        <f t="array" ref="W71">_xlfn.IFNA(_xlfn.IFS(O71&lt;&gt;0,O71,P71&lt;&gt;0,P71,Q71&lt;&gt;0,Q71,R71&lt;&gt;0,R71,S71&lt;&gt;0,S71,T71&lt;&gt;0,T71),"Pendent")</f>
        <v>Platja de Gavà</v>
      </c>
    </row>
    <row r="72" spans="1:23" ht="15" customHeight="1" x14ac:dyDescent="0.3">
      <c r="A72" s="144">
        <v>5</v>
      </c>
      <c r="B72" s="28" t="s">
        <v>456</v>
      </c>
      <c r="C72" s="49" t="s">
        <v>1144</v>
      </c>
      <c r="D72" s="12" t="e" cm="1" vm="1">
        <f t="array" ref="D72">_xlfn.IFNA(_xlfn.IFS(V72&lt;&gt;"Pendent",SOCIETATS!$N$8,W72&lt;&gt;"Pendent",SOCIETATS!$N$8),SOCIETATS!$N$9)</f>
        <v>#VALUE!</v>
      </c>
      <c r="E72" s="26" t="e" cm="1" vm="1">
        <f t="array" ref="E72">_xlfn.IFNA(_xlfn.IFS(F72&lt;&gt;F73,SOCIETATS!$N$8,G72&lt;&gt;G73,SOCIETATS!$N$8),SOCIETATS!$N$9)</f>
        <v>#VALUE!</v>
      </c>
      <c r="F72" s="18" t="str" cm="1">
        <f t="array" ref="F72">_xlfn.IFNA(_xlfn.IFS(O72&lt;&gt;0,O72,P72&lt;&gt;0,P72,R72&lt;&gt;0,R72,Q72&lt;&gt;0,Q72,S72&lt;&gt;0,S72,T72&lt;&gt;0,T72),"FALTAN DATOS DE ESCENARIO")</f>
        <v>Platja del Baixador - Platja de les Lluminetes - Platja de la Pineda (Platja de Castelldefels)</v>
      </c>
      <c r="G72" s="21">
        <v>45185</v>
      </c>
      <c r="H72" s="104">
        <v>0.875</v>
      </c>
      <c r="I72" s="93">
        <v>45186</v>
      </c>
      <c r="J72" s="104">
        <v>1.0833333333333299</v>
      </c>
      <c r="K72" s="17" t="s">
        <v>14</v>
      </c>
      <c r="L72" s="17" t="s">
        <v>8</v>
      </c>
      <c r="M72" s="17">
        <v>25</v>
      </c>
      <c r="N72" s="17" t="s">
        <v>9</v>
      </c>
      <c r="O72" s="17" t="s">
        <v>328</v>
      </c>
      <c r="P72" s="17"/>
      <c r="Q72" s="17"/>
      <c r="R72" s="17"/>
      <c r="S72" s="17"/>
      <c r="T72" s="17"/>
      <c r="U72" s="12" t="str">
        <f>_xlfn.IFNA(VLOOKUP(W72,Municipis!$D$2:$F$259,2,FALSE),"Pendent")</f>
        <v>Castelldefels</v>
      </c>
      <c r="V72" s="12" t="str">
        <f>_xlfn.IFNA(VLOOKUP(W72,Municipis!$D$2:$F$259,3,FALSE),"Pendent")</f>
        <v>http://www.icc.cat/vissir3/index.html?6MgCtzOSH</v>
      </c>
      <c r="W72" s="12" t="str" cm="1">
        <f t="array" ref="W72">_xlfn.IFNA(_xlfn.IFS(O72&lt;&gt;0,O72,P72&lt;&gt;0,P72,Q72&lt;&gt;0,Q72,R72&lt;&gt;0,R72,S72&lt;&gt;0,S72,T72&lt;&gt;0,T72),"Pendent")</f>
        <v>Platja del Baixador - Platja de les Lluminetes - Platja de la Pineda (Platja de Castelldefels)</v>
      </c>
    </row>
    <row r="73" spans="1:23" ht="15" customHeight="1" x14ac:dyDescent="0.3">
      <c r="A73" s="144">
        <v>6</v>
      </c>
      <c r="B73" s="28" t="s">
        <v>456</v>
      </c>
      <c r="C73" s="49" t="s">
        <v>1152</v>
      </c>
      <c r="D73" s="12" t="e" cm="1" vm="1">
        <f t="array" ref="D73">_xlfn.IFNA(_xlfn.IFS(V73&lt;&gt;"Pendent",SOCIETATS!$N$8,W73&lt;&gt;"Pendent",SOCIETATS!$N$8),SOCIETATS!$N$9)</f>
        <v>#VALUE!</v>
      </c>
      <c r="E73" s="26" t="e" cm="1" vm="1">
        <f t="array" ref="E73">_xlfn.IFNA(_xlfn.IFS(F73&lt;&gt;F74,SOCIETATS!$N$8,G73&lt;&gt;G74,SOCIETATS!$N$8),SOCIETATS!$N$9)</f>
        <v>#VALUE!</v>
      </c>
      <c r="F73" s="18" t="str" cm="1">
        <f t="array" ref="F73">_xlfn.IFNA(_xlfn.IFS(O73&lt;&gt;0,O73,P73&lt;&gt;0,P73,R73&lt;&gt;0,R73,Q73&lt;&gt;0,Q73,S73&lt;&gt;0,S73,T73&lt;&gt;0,T73),"FALTAN DATOS DE ESCENARIO")</f>
        <v>Platja de les Madrigueres</v>
      </c>
      <c r="G73" s="21">
        <v>45206</v>
      </c>
      <c r="H73" s="104">
        <v>0.875</v>
      </c>
      <c r="I73" s="93" t="s">
        <v>1153</v>
      </c>
      <c r="J73" s="104">
        <v>1.0833333333333299</v>
      </c>
      <c r="K73" s="17" t="s">
        <v>14</v>
      </c>
      <c r="L73" s="17" t="s">
        <v>8</v>
      </c>
      <c r="M73" s="17">
        <v>25</v>
      </c>
      <c r="N73" s="17" t="s">
        <v>9</v>
      </c>
      <c r="O73" s="17"/>
      <c r="P73" s="17"/>
      <c r="Q73" s="17" t="s">
        <v>271</v>
      </c>
      <c r="R73" s="17"/>
      <c r="S73" s="17"/>
      <c r="T73" s="17"/>
      <c r="U73" s="12" t="str">
        <f>_xlfn.IFNA(VLOOKUP(W73,Municipis!$D$2:$F$259,2,FALSE),"Pendent")</f>
        <v>El Vendrell</v>
      </c>
      <c r="V73" s="12" t="str">
        <f>_xlfn.IFNA(VLOOKUP(W73,Municipis!$D$2:$F$259,3,FALSE),"Pendent")</f>
        <v>http://www.icc.cat/vissir3/index.html?Ev1fa8WjT</v>
      </c>
      <c r="W73" s="12" t="str" cm="1">
        <f t="array" ref="W73">_xlfn.IFNA(_xlfn.IFS(O73&lt;&gt;0,O73,P73&lt;&gt;0,P73,Q73&lt;&gt;0,Q73,R73&lt;&gt;0,R73,S73&lt;&gt;0,S73,T73&lt;&gt;0,T73),"Pendent")</f>
        <v>Platja de les Madrigueres</v>
      </c>
    </row>
    <row r="74" spans="1:23" ht="15" customHeight="1" x14ac:dyDescent="0.3">
      <c r="A74" s="144">
        <v>7</v>
      </c>
      <c r="B74" s="28" t="s">
        <v>456</v>
      </c>
      <c r="C74" s="49" t="s">
        <v>1146</v>
      </c>
      <c r="D74" s="12" t="e" cm="1" vm="1">
        <f t="array" ref="D74">_xlfn.IFNA(_xlfn.IFS(V74&lt;&gt;"Pendent",SOCIETATS!$N$8,W74&lt;&gt;"Pendent",SOCIETATS!$N$8),SOCIETATS!$N$9)</f>
        <v>#VALUE!</v>
      </c>
      <c r="E74" s="26" t="e" cm="1" vm="1">
        <f t="array" ref="E74">_xlfn.IFNA(_xlfn.IFS(F74&lt;&gt;F75,SOCIETATS!$N$8,G74&lt;&gt;G75,SOCIETATS!$N$8),SOCIETATS!$N$9)</f>
        <v>#VALUE!</v>
      </c>
      <c r="F74" s="18" t="str" cm="1">
        <f t="array" ref="F74">_xlfn.IFNA(_xlfn.IFS(O74&lt;&gt;0,O74,P74&lt;&gt;0,P74,R74&lt;&gt;0,R74,Q74&lt;&gt;0,Q74,S74&lt;&gt;0,S74,T74&lt;&gt;0,T74),"FALTAN DATOS DE ESCENARIO")</f>
        <v>Platja de Gavà</v>
      </c>
      <c r="G74" s="21">
        <v>45213</v>
      </c>
      <c r="H74" s="104">
        <v>0.70833333333333404</v>
      </c>
      <c r="I74" s="93">
        <v>45213</v>
      </c>
      <c r="J74" s="104">
        <v>0.91666666666666696</v>
      </c>
      <c r="K74" s="17" t="s">
        <v>14</v>
      </c>
      <c r="L74" s="17" t="s">
        <v>8</v>
      </c>
      <c r="M74" s="17">
        <v>50</v>
      </c>
      <c r="N74" s="17" t="s">
        <v>9</v>
      </c>
      <c r="O74" s="17" t="s">
        <v>226</v>
      </c>
      <c r="P74" s="17"/>
      <c r="Q74" s="17"/>
      <c r="R74" s="17"/>
      <c r="S74" s="17"/>
      <c r="T74" s="17"/>
      <c r="U74" s="12" t="str">
        <f>_xlfn.IFNA(VLOOKUP(W74,Municipis!$D$2:$F$259,2,FALSE),"Pendent")</f>
        <v>Gavà</v>
      </c>
      <c r="V74" s="12" t="str">
        <f>_xlfn.IFNA(VLOOKUP(W74,Municipis!$D$2:$F$259,3,FALSE),"Pendent")</f>
        <v>http://www.icc.cat/vissir3/index.html?5ec0mZgYN</v>
      </c>
      <c r="W74" s="12" t="str" cm="1">
        <f t="array" ref="W74">_xlfn.IFNA(_xlfn.IFS(O74&lt;&gt;0,O74,P74&lt;&gt;0,P74,Q74&lt;&gt;0,Q74,R74&lt;&gt;0,R74,S74&lt;&gt;0,S74,T74&lt;&gt;0,T74),"Pendent")</f>
        <v>Platja de Gavà</v>
      </c>
    </row>
    <row r="75" spans="1:23" ht="15" customHeight="1" x14ac:dyDescent="0.3">
      <c r="A75" s="144">
        <v>8</v>
      </c>
      <c r="B75" s="28" t="s">
        <v>456</v>
      </c>
      <c r="C75" s="49" t="s">
        <v>1146</v>
      </c>
      <c r="D75" s="12" t="e" cm="1" vm="1">
        <f t="array" ref="D75">_xlfn.IFNA(_xlfn.IFS(V75&lt;&gt;"Pendent",SOCIETATS!$N$8,W75&lt;&gt;"Pendent",SOCIETATS!$N$8),SOCIETATS!$N$9)</f>
        <v>#VALUE!</v>
      </c>
      <c r="E75" s="26" t="e" cm="1" vm="1">
        <f t="array" ref="E75">_xlfn.IFNA(_xlfn.IFS(F75&lt;&gt;F76,SOCIETATS!$N$8,G75&lt;&gt;G76,SOCIETATS!$N$8),SOCIETATS!$N$9)</f>
        <v>#VALUE!</v>
      </c>
      <c r="F75" s="18" t="str" cm="1">
        <f t="array" ref="F75">_xlfn.IFNA(_xlfn.IFS(O75&lt;&gt;0,O75,P75&lt;&gt;0,P75,R75&lt;&gt;0,R75,Q75&lt;&gt;0,Q75,S75&lt;&gt;0,S75,T75&lt;&gt;0,T75),"FALTAN DATOS DE ESCENARIO")</f>
        <v>Platja de Gavà</v>
      </c>
      <c r="G75" s="21">
        <v>45242</v>
      </c>
      <c r="H75" s="104">
        <v>0.33333333333333298</v>
      </c>
      <c r="I75" s="93">
        <v>45242</v>
      </c>
      <c r="J75" s="104">
        <v>0.54166666666666696</v>
      </c>
      <c r="K75" s="17" t="s">
        <v>14</v>
      </c>
      <c r="L75" s="17" t="s">
        <v>10</v>
      </c>
      <c r="M75" s="17">
        <v>100</v>
      </c>
      <c r="N75" s="17" t="s">
        <v>11</v>
      </c>
      <c r="O75" s="17" t="s">
        <v>226</v>
      </c>
      <c r="P75" s="17"/>
      <c r="Q75" s="17"/>
      <c r="R75" s="17"/>
      <c r="S75" s="17"/>
      <c r="T75" s="17"/>
      <c r="U75" s="12" t="str">
        <f>_xlfn.IFNA(VLOOKUP(W75,Municipis!$D$2:$F$259,2,FALSE),"Pendent")</f>
        <v>Gavà</v>
      </c>
      <c r="V75" s="12" t="str">
        <f>_xlfn.IFNA(VLOOKUP(W75,Municipis!$D$2:$F$259,3,FALSE),"Pendent")</f>
        <v>http://www.icc.cat/vissir3/index.html?5ec0mZgYN</v>
      </c>
      <c r="W75" s="12" t="str" cm="1">
        <f t="array" ref="W75">_xlfn.IFNA(_xlfn.IFS(O75&lt;&gt;0,O75,P75&lt;&gt;0,P75,Q75&lt;&gt;0,Q75,R75&lt;&gt;0,R75,S75&lt;&gt;0,S75,T75&lt;&gt;0,T75),"Pendent")</f>
        <v>Platja de Gavà</v>
      </c>
    </row>
    <row r="76" spans="1:23" ht="15" customHeight="1" x14ac:dyDescent="0.3">
      <c r="A76" s="144">
        <v>9</v>
      </c>
      <c r="B76" s="28" t="s">
        <v>456</v>
      </c>
      <c r="C76" s="49" t="s">
        <v>1146</v>
      </c>
      <c r="D76" s="12" t="e" cm="1" vm="1">
        <f t="array" ref="D76">_xlfn.IFNA(_xlfn.IFS(V76&lt;&gt;"Pendent",SOCIETATS!$N$8,W76&lt;&gt;"Pendent",SOCIETATS!$N$8),SOCIETATS!$N$9)</f>
        <v>#VALUE!</v>
      </c>
      <c r="E76" s="26" t="e" cm="1" vm="1">
        <f t="array" ref="E76">_xlfn.IFNA(_xlfn.IFS(F76&lt;&gt;F77,SOCIETATS!$N$8,G76&lt;&gt;G77,SOCIETATS!$N$8),SOCIETATS!$N$9)</f>
        <v>#VALUE!</v>
      </c>
      <c r="F76" s="18" t="str" cm="1">
        <f t="array" ref="F76">_xlfn.IFNA(_xlfn.IFS(O76&lt;&gt;0,O76,P76&lt;&gt;0,P76,R76&lt;&gt;0,R76,Q76&lt;&gt;0,Q76,S76&lt;&gt;0,S76,T76&lt;&gt;0,T76),"FALTAN DATOS DE ESCENARIO")</f>
        <v>Platja de Gavà - Platja de Castelldefels</v>
      </c>
      <c r="G76" s="21">
        <v>45256</v>
      </c>
      <c r="H76" s="104">
        <v>0.33333333333333298</v>
      </c>
      <c r="I76" s="93">
        <v>45256</v>
      </c>
      <c r="J76" s="104">
        <v>0.54166666666666696</v>
      </c>
      <c r="K76" s="17" t="s">
        <v>14</v>
      </c>
      <c r="L76" s="17" t="s">
        <v>8</v>
      </c>
      <c r="M76" s="17">
        <v>25</v>
      </c>
      <c r="N76" s="17" t="s">
        <v>11</v>
      </c>
      <c r="O76" s="17" t="s">
        <v>227</v>
      </c>
      <c r="P76" s="17"/>
      <c r="Q76" s="17"/>
      <c r="R76" s="17"/>
      <c r="S76" s="17"/>
      <c r="T76" s="17"/>
      <c r="U76" s="12" t="str">
        <f>_xlfn.IFNA(VLOOKUP(W76,Municipis!$D$2:$F$259,2,FALSE),"Pendent")</f>
        <v>Gavà i Castelldefels</v>
      </c>
      <c r="V76" s="12" t="str">
        <f>_xlfn.IFNA(VLOOKUP(W76,Municipis!$D$2:$F$259,3,FALSE),"Pendent")</f>
        <v>http://www.icc.cat/vissir3/index.html?n3zTqcPGH</v>
      </c>
      <c r="W76" s="12" t="str" cm="1">
        <f t="array" ref="W76">_xlfn.IFNA(_xlfn.IFS(O76&lt;&gt;0,O76,P76&lt;&gt;0,P76,Q76&lt;&gt;0,Q76,R76&lt;&gt;0,R76,S76&lt;&gt;0,S76,T76&lt;&gt;0,T76),"Pendent")</f>
        <v>Platja de Gavà - Platja de Castelldefels</v>
      </c>
    </row>
    <row r="77" spans="1:23" s="154" customFormat="1" ht="15" customHeight="1" thickBot="1" x14ac:dyDescent="0.35">
      <c r="A77" s="145">
        <v>10</v>
      </c>
      <c r="B77" s="147" t="s">
        <v>456</v>
      </c>
      <c r="C77" s="148" t="s">
        <v>1146</v>
      </c>
      <c r="D77" s="146" t="e" cm="1" vm="1">
        <f t="array" ref="D77">_xlfn.IFNA(_xlfn.IFS(V77&lt;&gt;"Pendent",SOCIETATS!$N$8,W77&lt;&gt;"Pendent",SOCIETATS!$N$8),SOCIETATS!$N$9)</f>
        <v>#VALUE!</v>
      </c>
      <c r="E77" s="265" t="e" cm="1" vm="1">
        <f t="array" ref="E77">_xlfn.IFNA(_xlfn.IFS(F77&lt;&gt;F78,SOCIETATS!$N$8,G77&lt;&gt;G78,SOCIETATS!$N$8),SOCIETATS!$N$9)</f>
        <v>#VALUE!</v>
      </c>
      <c r="F77" s="149" t="str" cm="1">
        <f t="array" ref="F77">_xlfn.IFNA(_xlfn.IFS(O77&lt;&gt;0,O77,P77&lt;&gt;0,P77,R77&lt;&gt;0,R77,Q77&lt;&gt;0,Q77,S77&lt;&gt;0,S77,T77&lt;&gt;0,T77),"FALTAN DATOS DE ESCENARIO")</f>
        <v>Platja de Gavà</v>
      </c>
      <c r="G77" s="181">
        <v>45270</v>
      </c>
      <c r="H77" s="151">
        <v>0.33333333333333298</v>
      </c>
      <c r="I77" s="182">
        <v>45270</v>
      </c>
      <c r="J77" s="151">
        <v>0.54166666666666696</v>
      </c>
      <c r="K77" s="153" t="s">
        <v>14</v>
      </c>
      <c r="L77" s="153" t="s">
        <v>10</v>
      </c>
      <c r="M77" s="153">
        <v>100</v>
      </c>
      <c r="N77" s="153" t="s">
        <v>11</v>
      </c>
      <c r="O77" s="153" t="s">
        <v>226</v>
      </c>
      <c r="P77" s="153"/>
      <c r="Q77" s="153"/>
      <c r="R77" s="153"/>
      <c r="S77" s="153"/>
      <c r="T77" s="153"/>
      <c r="U77" s="146" t="str">
        <f>_xlfn.IFNA(VLOOKUP(W77,Municipis!$D$2:$F$259,2,FALSE),"Pendent")</f>
        <v>Gavà</v>
      </c>
      <c r="V77" s="146" t="str">
        <f>_xlfn.IFNA(VLOOKUP(W77,Municipis!$D$2:$F$259,3,FALSE),"Pendent")</f>
        <v>http://www.icc.cat/vissir3/index.html?5ec0mZgYN</v>
      </c>
      <c r="W77" s="146" t="str" cm="1">
        <f t="array" ref="W77">_xlfn.IFNA(_xlfn.IFS(O77&lt;&gt;0,O77,P77&lt;&gt;0,P77,Q77&lt;&gt;0,Q77,R77&lt;&gt;0,R77,S77&lt;&gt;0,S77,T77&lt;&gt;0,T77),"Pendent")</f>
        <v>Platja de Gavà</v>
      </c>
    </row>
    <row r="78" spans="1:23" s="143" customFormat="1" ht="15" customHeight="1" x14ac:dyDescent="0.3">
      <c r="A78" s="134">
        <v>1</v>
      </c>
      <c r="B78" s="136" t="s">
        <v>480</v>
      </c>
      <c r="C78" s="137" t="s">
        <v>1204</v>
      </c>
      <c r="D78" s="135" t="e" cm="1" vm="1">
        <f t="array" ref="D78">_xlfn.IFNA(_xlfn.IFS(V78&lt;&gt;"Pendent",SOCIETATS!$N$8,W78&lt;&gt;"Pendent",SOCIETATS!$N$8),SOCIETATS!$N$9)</f>
        <v>#VALUE!</v>
      </c>
      <c r="E78" s="262" t="e" cm="1" vm="1">
        <f t="array" ref="E78">_xlfn.IFNA(_xlfn.IFS(F78&lt;&gt;F79,SOCIETATS!$N$8,G78&lt;&gt;G79,SOCIETATS!$N$8),SOCIETATS!$N$9)</f>
        <v>#VALUE!</v>
      </c>
      <c r="F78" s="138" t="str" cm="1">
        <f t="array" ref="F78">_xlfn.IFNA(_xlfn.IFS(O78&lt;&gt;0,O78,P78&lt;&gt;0,P78,R78&lt;&gt;0,R78,Q78&lt;&gt;0,Q78,S78&lt;&gt;0,S78,T78&lt;&gt;0,T78),"FALTAN DATOS DE ESCENARIO")</f>
        <v>Platja de Gavà</v>
      </c>
      <c r="G78" s="139">
        <v>45031</v>
      </c>
      <c r="H78" s="140">
        <v>0.66666666666666663</v>
      </c>
      <c r="I78" s="141">
        <v>45031</v>
      </c>
      <c r="J78" s="140">
        <v>0.97916666666666663</v>
      </c>
      <c r="K78" s="142" t="s">
        <v>1202</v>
      </c>
      <c r="L78" s="142" t="s">
        <v>1036</v>
      </c>
      <c r="M78" s="142">
        <v>30</v>
      </c>
      <c r="N78" s="142" t="s">
        <v>1203</v>
      </c>
      <c r="O78" s="184" t="s">
        <v>226</v>
      </c>
      <c r="P78" s="142"/>
      <c r="Q78" s="142"/>
      <c r="R78" s="142"/>
      <c r="S78" s="142"/>
      <c r="T78" s="142"/>
      <c r="U78" s="184" t="s">
        <v>226</v>
      </c>
      <c r="V78" s="135"/>
      <c r="W78" s="135"/>
    </row>
    <row r="79" spans="1:23" ht="15" customHeight="1" x14ac:dyDescent="0.3">
      <c r="A79" s="144">
        <v>2</v>
      </c>
      <c r="B79" s="28" t="s">
        <v>480</v>
      </c>
      <c r="C79" s="49" t="s">
        <v>1205</v>
      </c>
      <c r="D79" s="12" t="e" cm="1" vm="1">
        <f t="array" ref="D79">_xlfn.IFNA(_xlfn.IFS(V79&lt;&gt;"Pendent",SOCIETATS!$N$8,W79&lt;&gt;"Pendent",SOCIETATS!$N$8),SOCIETATS!$N$9)</f>
        <v>#VALUE!</v>
      </c>
      <c r="E79" s="26" t="e" cm="1" vm="1">
        <f t="array" ref="E79">_xlfn.IFNA(_xlfn.IFS(F79&lt;&gt;F80,SOCIETATS!$N$8,G79&lt;&gt;G80,SOCIETATS!$N$8),SOCIETATS!$N$9)</f>
        <v>#VALUE!</v>
      </c>
      <c r="F79" s="18" t="str" cm="1">
        <f t="array" ref="F79">_xlfn.IFNA(_xlfn.IFS(O79&lt;&gt;0,O79,P79&lt;&gt;0,P79,R79&lt;&gt;0,R79,Q79&lt;&gt;0,Q79,S79&lt;&gt;0,S79,T79&lt;&gt;0,T79),"FALTAN DATOS DE ESCENARIO")</f>
        <v>Platja del Trabucador - Platja de l'Aulet - Platja dels Eucaliptus</v>
      </c>
      <c r="G79" s="21">
        <v>45059</v>
      </c>
      <c r="H79" s="104">
        <v>0.70833333333333337</v>
      </c>
      <c r="I79" s="93">
        <v>45060</v>
      </c>
      <c r="J79" s="104">
        <v>2</v>
      </c>
      <c r="K79" s="17" t="s">
        <v>1202</v>
      </c>
      <c r="L79" s="17" t="s">
        <v>1036</v>
      </c>
      <c r="M79" s="17">
        <v>30</v>
      </c>
      <c r="N79" s="17" t="s">
        <v>1203</v>
      </c>
      <c r="O79" s="29"/>
      <c r="P79" s="17"/>
      <c r="Q79" s="29" t="s">
        <v>362</v>
      </c>
      <c r="R79" s="17"/>
      <c r="S79" s="17"/>
      <c r="T79" s="17"/>
      <c r="U79" s="29" t="s">
        <v>948</v>
      </c>
      <c r="V79" s="12"/>
      <c r="W79" s="12"/>
    </row>
    <row r="80" spans="1:23" ht="15" customHeight="1" x14ac:dyDescent="0.3">
      <c r="A80" s="144">
        <v>3</v>
      </c>
      <c r="B80" s="28" t="s">
        <v>480</v>
      </c>
      <c r="C80" s="49" t="s">
        <v>1206</v>
      </c>
      <c r="D80" s="12" t="e" cm="1" vm="1">
        <f t="array" ref="D80">_xlfn.IFNA(_xlfn.IFS(V80&lt;&gt;"Pendent",SOCIETATS!$N$8,W80&lt;&gt;"Pendent",SOCIETATS!$N$8),SOCIETATS!$N$9)</f>
        <v>#VALUE!</v>
      </c>
      <c r="E80" s="26" t="e" cm="1" vm="1">
        <f t="array" ref="E80">_xlfn.IFNA(_xlfn.IFS(F80&lt;&gt;F81,SOCIETATS!$N$8,G80&lt;&gt;G81,SOCIETATS!$N$8),SOCIETATS!$N$9)</f>
        <v>#VALUE!</v>
      </c>
      <c r="F80" s="18" t="str" cm="1">
        <f t="array" ref="F80">_xlfn.IFNA(_xlfn.IFS(O80&lt;&gt;0,O80,P80&lt;&gt;0,P80,R80&lt;&gt;0,R80,Q80&lt;&gt;0,Q80,S80&lt;&gt;0,S80,T80&lt;&gt;0,T80),"FALTAN DATOS DE ESCENARIO")</f>
        <v>Platja de Llevant de Santa Susanna</v>
      </c>
      <c r="G80" s="21">
        <v>45087</v>
      </c>
      <c r="H80" s="104">
        <v>0.85416666666666663</v>
      </c>
      <c r="I80" s="93">
        <v>45088</v>
      </c>
      <c r="J80" s="104">
        <v>8.3333333333333329E-2</v>
      </c>
      <c r="K80" s="17" t="s">
        <v>1202</v>
      </c>
      <c r="L80" s="17" t="s">
        <v>1036</v>
      </c>
      <c r="M80" s="17">
        <v>30</v>
      </c>
      <c r="N80" s="17" t="s">
        <v>1203</v>
      </c>
      <c r="O80" s="29" t="s">
        <v>284</v>
      </c>
      <c r="P80" s="17"/>
      <c r="Q80" s="17"/>
      <c r="R80" s="17"/>
      <c r="S80" s="17"/>
      <c r="T80" s="17"/>
      <c r="U80" s="29" t="s">
        <v>839</v>
      </c>
      <c r="V80" s="12"/>
      <c r="W80" s="12"/>
    </row>
    <row r="81" spans="1:23" ht="15" customHeight="1" x14ac:dyDescent="0.3">
      <c r="A81" s="144">
        <v>4</v>
      </c>
      <c r="B81" s="28" t="s">
        <v>480</v>
      </c>
      <c r="C81" s="49" t="s">
        <v>1207</v>
      </c>
      <c r="D81" s="12" t="e" cm="1" vm="1">
        <f t="array" ref="D81">_xlfn.IFNA(_xlfn.IFS(V81&lt;&gt;"Pendent",SOCIETATS!$N$8,W81&lt;&gt;"Pendent",SOCIETATS!$N$8),SOCIETATS!$N$9)</f>
        <v>#VALUE!</v>
      </c>
      <c r="E81" s="26" t="e" cm="1" vm="1">
        <f t="array" ref="E81">_xlfn.IFNA(_xlfn.IFS(F81&lt;&gt;F82,SOCIETATS!$N$8,G81&lt;&gt;G82,SOCIETATS!$N$8),SOCIETATS!$N$9)</f>
        <v>#VALUE!</v>
      </c>
      <c r="F81" s="18" t="str" cm="1">
        <f t="array" ref="F81">_xlfn.IFNA(_xlfn.IFS(O81&lt;&gt;0,O81,P81&lt;&gt;0,P81,R81&lt;&gt;0,R81,Q81&lt;&gt;0,Q81,S81&lt;&gt;0,S81,T81&lt;&gt;0,T81),"FALTAN DATOS DE ESCENARIO")</f>
        <v>Platja de Sant Pere Pescador - Platja de la Gola del Fluvià</v>
      </c>
      <c r="G81" s="21">
        <v>45122</v>
      </c>
      <c r="H81" s="104">
        <v>0.85416666666666663</v>
      </c>
      <c r="I81" s="93">
        <v>45122</v>
      </c>
      <c r="J81" s="104">
        <v>8.3333333333333329E-2</v>
      </c>
      <c r="K81" s="17" t="s">
        <v>1202</v>
      </c>
      <c r="L81" s="27" t="s">
        <v>8</v>
      </c>
      <c r="M81" s="17">
        <v>30</v>
      </c>
      <c r="N81" s="17" t="s">
        <v>1203</v>
      </c>
      <c r="O81" s="17"/>
      <c r="P81" s="29" t="s">
        <v>306</v>
      </c>
      <c r="Q81" s="17"/>
      <c r="R81" s="17"/>
      <c r="S81" s="17"/>
      <c r="T81" s="17"/>
      <c r="U81" s="29" t="s">
        <v>570</v>
      </c>
      <c r="V81" s="12"/>
      <c r="W81" s="12"/>
    </row>
    <row r="82" spans="1:23" ht="15" customHeight="1" x14ac:dyDescent="0.3">
      <c r="A82" s="144">
        <v>5</v>
      </c>
      <c r="B82" s="28" t="s">
        <v>480</v>
      </c>
      <c r="C82" s="49" t="s">
        <v>1208</v>
      </c>
      <c r="D82" s="12" t="e" cm="1" vm="1">
        <f t="array" ref="D82">_xlfn.IFNA(_xlfn.IFS(V82&lt;&gt;"Pendent",SOCIETATS!$N$8,W82&lt;&gt;"Pendent",SOCIETATS!$N$8),SOCIETATS!$N$9)</f>
        <v>#VALUE!</v>
      </c>
      <c r="E82" s="26" t="e" cm="1" vm="1">
        <f t="array" ref="E82">_xlfn.IFNA(_xlfn.IFS(F82&lt;&gt;F83,SOCIETATS!$N$8,G82&lt;&gt;G83,SOCIETATS!$N$8),SOCIETATS!$N$9)</f>
        <v>#VALUE!</v>
      </c>
      <c r="F82" s="18" t="str" cm="1">
        <f t="array" ref="F82">_xlfn.IFNA(_xlfn.IFS(O82&lt;&gt;0,O82,P82&lt;&gt;0,P82,R82&lt;&gt;0,R82,Q82&lt;&gt;0,Q82,S82&lt;&gt;0,S82,T82&lt;&gt;0,T82),"FALTAN DATOS DE ESCENARIO")</f>
        <v>Platja de Sant Simó - Platja del Callao</v>
      </c>
      <c r="G82" s="21">
        <v>45185</v>
      </c>
      <c r="H82" s="104">
        <v>0.85416666666666663</v>
      </c>
      <c r="I82" s="93">
        <v>45186</v>
      </c>
      <c r="J82" s="104">
        <v>8.3333333333333329E-2</v>
      </c>
      <c r="K82" s="17" t="s">
        <v>1202</v>
      </c>
      <c r="L82" s="27" t="s">
        <v>8</v>
      </c>
      <c r="M82" s="17">
        <v>30</v>
      </c>
      <c r="N82" s="17" t="s">
        <v>1203</v>
      </c>
      <c r="O82" s="29" t="s">
        <v>312</v>
      </c>
      <c r="P82" s="17"/>
      <c r="Q82" s="17"/>
      <c r="R82" s="17"/>
      <c r="S82" s="17"/>
      <c r="T82" s="17"/>
      <c r="U82" s="29" t="s">
        <v>712</v>
      </c>
      <c r="V82" s="12"/>
      <c r="W82" s="12"/>
    </row>
    <row r="83" spans="1:23" ht="15" customHeight="1" x14ac:dyDescent="0.3">
      <c r="A83" s="144">
        <v>6</v>
      </c>
      <c r="B83" s="28" t="s">
        <v>480</v>
      </c>
      <c r="C83" s="49" t="s">
        <v>1209</v>
      </c>
      <c r="D83" s="12" t="e" cm="1" vm="1">
        <f t="array" ref="D83">_xlfn.IFNA(_xlfn.IFS(V83&lt;&gt;"Pendent",SOCIETATS!$N$8,W83&lt;&gt;"Pendent",SOCIETATS!$N$8),SOCIETATS!$N$9)</f>
        <v>#VALUE!</v>
      </c>
      <c r="E83" s="26" t="e" cm="1" vm="1">
        <f t="array" ref="E83">_xlfn.IFNA(_xlfn.IFS(F83&lt;&gt;F84,SOCIETATS!$N$8,G83&lt;&gt;G84,SOCIETATS!$N$8),SOCIETATS!$N$9)</f>
        <v>#VALUE!</v>
      </c>
      <c r="F83" s="18" t="str" cm="1">
        <f t="array" ref="F83">_xlfn.IFNA(_xlfn.IFS(O83&lt;&gt;0,O83,P83&lt;&gt;0,P83,R83&lt;&gt;0,R83,Q83&lt;&gt;0,Q83,S83&lt;&gt;0,S83,T83&lt;&gt;0,T83),"FALTAN DATOS DE ESCENARIO")</f>
        <v>Platja de la Fonollera - Platja de la Gola del Ter</v>
      </c>
      <c r="G83" s="21">
        <v>45206</v>
      </c>
      <c r="H83" s="104">
        <v>0.75</v>
      </c>
      <c r="I83" s="93">
        <v>45207</v>
      </c>
      <c r="J83" s="104">
        <v>0</v>
      </c>
      <c r="K83" s="17" t="s">
        <v>1202</v>
      </c>
      <c r="L83" s="17" t="s">
        <v>1036</v>
      </c>
      <c r="M83" s="17">
        <v>30</v>
      </c>
      <c r="N83" s="17" t="s">
        <v>1203</v>
      </c>
      <c r="O83" s="17"/>
      <c r="P83" s="29" t="s">
        <v>236</v>
      </c>
      <c r="Q83" s="17"/>
      <c r="R83" s="17"/>
      <c r="S83" s="17"/>
      <c r="T83" s="17"/>
      <c r="U83" s="29" t="s">
        <v>797</v>
      </c>
      <c r="V83" s="12"/>
      <c r="W83" s="12"/>
    </row>
    <row r="84" spans="1:23" ht="15" customHeight="1" x14ac:dyDescent="0.3">
      <c r="A84" s="144">
        <v>7</v>
      </c>
      <c r="B84" s="28" t="s">
        <v>480</v>
      </c>
      <c r="C84" s="49" t="s">
        <v>1210</v>
      </c>
      <c r="D84" s="12" t="e" cm="1" vm="1">
        <f t="array" ref="D84">_xlfn.IFNA(_xlfn.IFS(V84&lt;&gt;"Pendent",SOCIETATS!$N$8,W84&lt;&gt;"Pendent",SOCIETATS!$N$8),SOCIETATS!$N$9)</f>
        <v>#VALUE!</v>
      </c>
      <c r="E84" s="26" t="e" cm="1" vm="1">
        <f t="array" ref="E84">_xlfn.IFNA(_xlfn.IFS(F84&lt;&gt;F85,SOCIETATS!$N$8,G84&lt;&gt;G85,SOCIETATS!$N$8),SOCIETATS!$N$9)</f>
        <v>#VALUE!</v>
      </c>
      <c r="F84" s="18" t="str" cm="1">
        <f t="array" ref="F84">_xlfn.IFNA(_xlfn.IFS(O84&lt;&gt;0,O84,P84&lt;&gt;0,P84,R84&lt;&gt;0,R84,Q84&lt;&gt;0,Q84,S84&lt;&gt;0,S84,T84&lt;&gt;0,T84),"FALTAN DATOS DE ESCENARIO")</f>
        <v>Platja de la Platja d'Aro</v>
      </c>
      <c r="G84" s="21">
        <v>45241</v>
      </c>
      <c r="H84" s="104">
        <v>0.70833333333333337</v>
      </c>
      <c r="I84" s="93">
        <v>45241</v>
      </c>
      <c r="J84" s="104">
        <v>0.97916666666666663</v>
      </c>
      <c r="K84" s="17" t="s">
        <v>1202</v>
      </c>
      <c r="L84" s="17" t="s">
        <v>1036</v>
      </c>
      <c r="M84" s="17">
        <v>30</v>
      </c>
      <c r="N84" s="17" t="s">
        <v>1203</v>
      </c>
      <c r="O84" s="17"/>
      <c r="P84" s="29" t="s">
        <v>254</v>
      </c>
      <c r="Q84" s="17"/>
      <c r="R84" s="17"/>
      <c r="S84" s="17"/>
      <c r="T84" s="17"/>
      <c r="U84" s="29" t="s">
        <v>818</v>
      </c>
      <c r="V84" s="12"/>
      <c r="W84" s="12"/>
    </row>
    <row r="85" spans="1:23" s="154" customFormat="1" ht="15" customHeight="1" thickBot="1" x14ac:dyDescent="0.35">
      <c r="A85" s="145">
        <v>8</v>
      </c>
      <c r="B85" s="147" t="s">
        <v>480</v>
      </c>
      <c r="C85" s="148" t="s">
        <v>1211</v>
      </c>
      <c r="D85" s="146" t="e" cm="1" vm="1">
        <f t="array" ref="D85">_xlfn.IFNA(_xlfn.IFS(V85&lt;&gt;"Pendent",SOCIETATS!$N$8,W85&lt;&gt;"Pendent",SOCIETATS!$N$8),SOCIETATS!$N$9)</f>
        <v>#VALUE!</v>
      </c>
      <c r="E85" s="265" t="e" cm="1" vm="1">
        <f t="array" ref="E85">_xlfn.IFNA(_xlfn.IFS(F85&lt;&gt;F86,SOCIETATS!$N$8,G85&lt;&gt;G86,SOCIETATS!$N$8),SOCIETATS!$N$9)</f>
        <v>#VALUE!</v>
      </c>
      <c r="F85" s="149" t="str" cm="1">
        <f t="array" ref="F85">_xlfn.IFNA(_xlfn.IFS(O85&lt;&gt;0,O85,P85&lt;&gt;0,P85,R85&lt;&gt;0,R85,Q85&lt;&gt;0,Q85,S85&lt;&gt;0,S85,T85&lt;&gt;0,T85),"FALTAN DATOS DE ESCENARIO")</f>
        <v>Platja de Garbí - Platja Gran de Calella - Platja de la Riera - Platja dels Pins de Pineda</v>
      </c>
      <c r="G85" s="150">
        <v>45276</v>
      </c>
      <c r="H85" s="151">
        <v>0.66666666666666663</v>
      </c>
      <c r="I85" s="152">
        <v>45277</v>
      </c>
      <c r="J85" s="151">
        <v>0</v>
      </c>
      <c r="K85" s="153" t="s">
        <v>1202</v>
      </c>
      <c r="L85" s="153" t="s">
        <v>1036</v>
      </c>
      <c r="M85" s="153">
        <v>30</v>
      </c>
      <c r="N85" s="153" t="s">
        <v>1203</v>
      </c>
      <c r="O85" s="185" t="s">
        <v>223</v>
      </c>
      <c r="P85" s="153"/>
      <c r="Q85" s="153"/>
      <c r="R85" s="153"/>
      <c r="S85" s="153"/>
      <c r="T85" s="153"/>
      <c r="U85" s="146" t="str">
        <f>_xlfn.IFNA(VLOOKUP(W85,Municipis!$D$2:$F$259,2,FALSE),"Pendent")</f>
        <v>Calella, Pineda de Mar</v>
      </c>
      <c r="V85" s="146" t="str">
        <f>_xlfn.IFNA(VLOOKUP(W85,Municipis!$D$2:$F$259,3,FALSE),"Pendent")</f>
        <v>http://www.icc.cat/vissir3/index.html?yCN1ZFs5Z</v>
      </c>
      <c r="W85" s="146" t="str" cm="1">
        <f t="array" ref="W85">_xlfn.IFNA(_xlfn.IFS(O85&lt;&gt;0,O85,P85&lt;&gt;0,P85,Q85&lt;&gt;0,Q85,R85&lt;&gt;0,R85,S85&lt;&gt;0,S85,T85&lt;&gt;0,T85),"Pendent")</f>
        <v>Platja de Garbí - Platja Gran de Calella - Platja de la Riera - Platja dels Pins de Pineda</v>
      </c>
    </row>
    <row r="86" spans="1:23" s="143" customFormat="1" ht="15" customHeight="1" x14ac:dyDescent="0.3">
      <c r="A86" s="134">
        <v>1</v>
      </c>
      <c r="B86" s="136" t="s">
        <v>470</v>
      </c>
      <c r="C86" s="187" t="s">
        <v>1129</v>
      </c>
      <c r="D86" s="135" t="e" cm="1" vm="1">
        <f t="array" ref="D86">_xlfn.IFNA(_xlfn.IFS(V86&lt;&gt;"Pendent",SOCIETATS!$N$8,W86&lt;&gt;"Pendent",SOCIETATS!$N$8),SOCIETATS!$N$9)</f>
        <v>#VALUE!</v>
      </c>
      <c r="E86" s="262" t="e" cm="1" vm="1">
        <f t="array" ref="E86">_xlfn.IFNA(_xlfn.IFS(F86&lt;&gt;F87,SOCIETATS!$N$8,G86&lt;&gt;G87,SOCIETATS!$N$8),SOCIETATS!$N$9)</f>
        <v>#VALUE!</v>
      </c>
      <c r="F86" s="138" t="str" cm="1">
        <f t="array" ref="F86">_xlfn.IFNA(_xlfn.IFS(O86&lt;&gt;0,O86,P86&lt;&gt;0,P86,R86&lt;&gt;0,R86,Q86&lt;&gt;0,Q86,S86&lt;&gt;0,S86,T86&lt;&gt;0,T86),"FALTAN DATOS DE ESCENARIO")</f>
        <v>Platja del Prat</v>
      </c>
      <c r="G86" s="188">
        <v>45017</v>
      </c>
      <c r="H86" s="189">
        <v>0.33333333333333298</v>
      </c>
      <c r="I86" s="190">
        <v>45017</v>
      </c>
      <c r="J86" s="189">
        <v>0.54166666666666696</v>
      </c>
      <c r="K86" s="157" t="s">
        <v>1031</v>
      </c>
      <c r="L86" s="157" t="s">
        <v>8</v>
      </c>
      <c r="M86" s="157">
        <v>25</v>
      </c>
      <c r="N86" s="157" t="s">
        <v>9</v>
      </c>
      <c r="O86" s="157" t="s">
        <v>350</v>
      </c>
      <c r="P86" s="157"/>
      <c r="Q86" s="157"/>
      <c r="R86" s="157"/>
      <c r="S86" s="157"/>
      <c r="T86" s="157"/>
      <c r="U86" s="135" t="str">
        <f>_xlfn.IFNA(VLOOKUP(W86,[3]Municipis!$D$2:$F$259,2,0),"Pendent")</f>
        <v>El Prat de Llobregat</v>
      </c>
      <c r="V86" s="135" t="str">
        <f>_xlfn.IFNA(VLOOKUP(W86,[3]Municipis!$D$2:$F$259,3,0),"Pendent")</f>
        <v>http://www.icc.cat/vissir3/index.html?lvMhepHYB</v>
      </c>
      <c r="W86" s="135" t="str">
        <f t="array" ref="W86">_xlfn.IFNA(_xlfn.IFS(O86&lt;&gt;0,O86,P86&lt;&gt;0,P86,Q86&lt;&gt;0,Q86,R86&lt;&gt;0,R86,S86&lt;&gt;0,S86,T86&lt;&gt;0,T86),"Pendent")</f>
        <v>Platja del Prat</v>
      </c>
    </row>
    <row r="87" spans="1:23" ht="15" customHeight="1" x14ac:dyDescent="0.3">
      <c r="A87" s="144">
        <v>2</v>
      </c>
      <c r="B87" s="28" t="s">
        <v>470</v>
      </c>
      <c r="C87" s="109" t="s">
        <v>1130</v>
      </c>
      <c r="D87" s="12" t="e" cm="1" vm="1">
        <f t="array" ref="D87">_xlfn.IFNA(_xlfn.IFS(V87&lt;&gt;"Pendent",SOCIETATS!$N$8,W87&lt;&gt;"Pendent",SOCIETATS!$N$8),SOCIETATS!$N$9)</f>
        <v>#VALUE!</v>
      </c>
      <c r="E87" s="26" t="e" cm="1" vm="1">
        <f t="array" ref="E87">_xlfn.IFNA(_xlfn.IFS(F87&lt;&gt;F88,SOCIETATS!$N$8,G87&lt;&gt;G88,SOCIETATS!$N$8),SOCIETATS!$N$9)</f>
        <v>#VALUE!</v>
      </c>
      <c r="F87" s="18" t="str" cm="1">
        <f t="array" ref="F87">_xlfn.IFNA(_xlfn.IFS(O87&lt;&gt;0,O87,P87&lt;&gt;0,P87,R87&lt;&gt;0,R87,Q87&lt;&gt;0,Q87,S87&lt;&gt;0,S87,T87&lt;&gt;0,T87),"FALTAN DATOS DE ESCENARIO")</f>
        <v>Platja del Prat</v>
      </c>
      <c r="G87" s="96">
        <v>45031</v>
      </c>
      <c r="H87" s="110">
        <v>0.33333333333333298</v>
      </c>
      <c r="I87" s="94">
        <v>45031</v>
      </c>
      <c r="J87" s="110">
        <v>0.54166666666666696</v>
      </c>
      <c r="K87" s="27" t="s">
        <v>1031</v>
      </c>
      <c r="L87" s="27" t="s">
        <v>8</v>
      </c>
      <c r="M87" s="27">
        <v>25</v>
      </c>
      <c r="N87" s="27" t="s">
        <v>9</v>
      </c>
      <c r="O87" s="27" t="s">
        <v>350</v>
      </c>
      <c r="P87" s="27"/>
      <c r="Q87" s="27"/>
      <c r="R87" s="27"/>
      <c r="S87" s="27"/>
      <c r="T87" s="27"/>
      <c r="U87" s="12" t="str">
        <f>_xlfn.IFNA(VLOOKUP(W87,[3]Municipis!$D$2:$F$259,2,0),"Pendent")</f>
        <v>El Prat de Llobregat</v>
      </c>
      <c r="V87" s="12" t="str">
        <f>_xlfn.IFNA(VLOOKUP(W87,[3]Municipis!$D$2:$F$259,3,0),"Pendent")</f>
        <v>http://www.icc.cat/vissir3/index.html?lvMhepHYB</v>
      </c>
      <c r="W87" s="12" t="str">
        <f t="array" ref="W87">_xlfn.IFNA(_xlfn.IFS(O87&lt;&gt;0,O87,P87&lt;&gt;0,P87,Q87&lt;&gt;0,Q87,R87&lt;&gt;0,R87,S87&lt;&gt;0,S87,T87&lt;&gt;0,T87),"Pendent")</f>
        <v>Platja del Prat</v>
      </c>
    </row>
    <row r="88" spans="1:23" ht="15" customHeight="1" x14ac:dyDescent="0.3">
      <c r="A88" s="144">
        <v>3</v>
      </c>
      <c r="B88" s="28" t="s">
        <v>470</v>
      </c>
      <c r="C88" s="16" t="s">
        <v>1131</v>
      </c>
      <c r="D88" s="12" t="e" cm="1" vm="1">
        <f t="array" ref="D88">_xlfn.IFNA(_xlfn.IFS(V88&lt;&gt;"Pendent",SOCIETATS!$N$8,W88&lt;&gt;"Pendent",SOCIETATS!$N$8),SOCIETATS!$N$9)</f>
        <v>#VALUE!</v>
      </c>
      <c r="E88" s="26" t="e" cm="1" vm="1">
        <f t="array" ref="E88">_xlfn.IFNA(_xlfn.IFS(F88&lt;&gt;F89,SOCIETATS!$N$8,G88&lt;&gt;G89,SOCIETATS!$N$8),SOCIETATS!$N$9)</f>
        <v>#VALUE!</v>
      </c>
      <c r="F88" s="18" t="str" cm="1">
        <f t="array" ref="F88">_xlfn.IFNA(_xlfn.IFS(O88&lt;&gt;0,O88,P88&lt;&gt;0,P88,R88&lt;&gt;0,R88,Q88&lt;&gt;0,Q88,S88&lt;&gt;0,S88,T88&lt;&gt;0,T88),"FALTAN DATOS DE ESCENARIO")</f>
        <v>Platja del Prat</v>
      </c>
      <c r="G88" s="96">
        <v>45045</v>
      </c>
      <c r="H88" s="110">
        <v>0.33333333333333298</v>
      </c>
      <c r="I88" s="94">
        <v>45045</v>
      </c>
      <c r="J88" s="110">
        <v>0.54166666666666696</v>
      </c>
      <c r="K88" s="27" t="s">
        <v>1031</v>
      </c>
      <c r="L88" s="27" t="s">
        <v>8</v>
      </c>
      <c r="M88" s="27">
        <v>25</v>
      </c>
      <c r="N88" s="27" t="s">
        <v>9</v>
      </c>
      <c r="O88" s="27" t="s">
        <v>350</v>
      </c>
      <c r="P88" s="27"/>
      <c r="Q88" s="27"/>
      <c r="R88" s="27"/>
      <c r="S88" s="27"/>
      <c r="T88" s="27"/>
      <c r="U88" s="12" t="str">
        <f>_xlfn.IFNA(VLOOKUP(W88,[3]Municipis!$D$2:$F$259,2,0),"Pendent")</f>
        <v>El Prat de Llobregat</v>
      </c>
      <c r="V88" s="12" t="str">
        <f>_xlfn.IFNA(VLOOKUP(W88,[3]Municipis!$D$2:$F$259,3,0),"Pendent")</f>
        <v>http://www.icc.cat/vissir3/index.html?lvMhepHYB</v>
      </c>
      <c r="W88" s="12" t="str">
        <f t="array" ref="W88">_xlfn.IFNA(_xlfn.IFS(O88&lt;&gt;0,O88,P88&lt;&gt;0,P88,Q88&lt;&gt;0,Q88,R88&lt;&gt;0,R88,S88&lt;&gt;0,S88,T88&lt;&gt;0,T88),"Pendent")</f>
        <v>Platja del Prat</v>
      </c>
    </row>
    <row r="89" spans="1:23" ht="15" customHeight="1" x14ac:dyDescent="0.3">
      <c r="A89" s="144">
        <v>4</v>
      </c>
      <c r="B89" s="28" t="s">
        <v>470</v>
      </c>
      <c r="C89" s="109" t="s">
        <v>1132</v>
      </c>
      <c r="D89" s="12" t="e" cm="1" vm="1">
        <f t="array" ref="D89">_xlfn.IFNA(_xlfn.IFS(V89&lt;&gt;"Pendent",SOCIETATS!$N$8,W89&lt;&gt;"Pendent",SOCIETATS!$N$8),SOCIETATS!$N$9)</f>
        <v>#VALUE!</v>
      </c>
      <c r="E89" s="26" t="e" cm="1" vm="1">
        <f t="array" ref="E89">_xlfn.IFNA(_xlfn.IFS(F89&lt;&gt;F90,SOCIETATS!$N$8,G89&lt;&gt;G90,SOCIETATS!$N$8),SOCIETATS!$N$9)</f>
        <v>#VALUE!</v>
      </c>
      <c r="F89" s="18" t="str" cm="1">
        <f t="array" ref="F89">_xlfn.IFNA(_xlfn.IFS(O89&lt;&gt;0,O89,P89&lt;&gt;0,P89,R89&lt;&gt;0,R89,Q89&lt;&gt;0,Q89,S89&lt;&gt;0,S89,T89&lt;&gt;0,T89),"FALTAN DATOS DE ESCENARIO")</f>
        <v>Platja del Prat</v>
      </c>
      <c r="G89" s="96">
        <v>45059</v>
      </c>
      <c r="H89" s="110">
        <v>0.83333333333333304</v>
      </c>
      <c r="I89" s="94">
        <v>45060</v>
      </c>
      <c r="J89" s="110">
        <v>1.0416666666666701</v>
      </c>
      <c r="K89" s="27" t="s">
        <v>1031</v>
      </c>
      <c r="L89" s="27" t="s">
        <v>8</v>
      </c>
      <c r="M89" s="27">
        <v>20</v>
      </c>
      <c r="N89" s="27" t="s">
        <v>9</v>
      </c>
      <c r="O89" s="27" t="s">
        <v>350</v>
      </c>
      <c r="P89" s="27"/>
      <c r="Q89" s="27"/>
      <c r="R89" s="27"/>
      <c r="S89" s="27"/>
      <c r="T89" s="27"/>
      <c r="U89" s="12" t="str">
        <f>_xlfn.IFNA(VLOOKUP(W89,[3]Municipis!$D$2:$F$259,2,0),"Pendent")</f>
        <v>El Prat de Llobregat</v>
      </c>
      <c r="V89" s="12" t="str">
        <f>_xlfn.IFNA(VLOOKUP(W89,[3]Municipis!$D$2:$F$259,3,0),"Pendent")</f>
        <v>http://www.icc.cat/vissir3/index.html?lvMhepHYB</v>
      </c>
      <c r="W89" s="12" t="str">
        <f t="array" ref="W89">_xlfn.IFNA(_xlfn.IFS(O89&lt;&gt;0,O89,P89&lt;&gt;0,P89,Q89&lt;&gt;0,Q89,R89&lt;&gt;0,R89,S89&lt;&gt;0,S89,T89&lt;&gt;0,T89),"Pendent")</f>
        <v>Platja del Prat</v>
      </c>
    </row>
    <row r="90" spans="1:23" ht="15" customHeight="1" x14ac:dyDescent="0.3">
      <c r="A90" s="144">
        <v>5</v>
      </c>
      <c r="B90" s="28" t="s">
        <v>470</v>
      </c>
      <c r="C90" s="16" t="s">
        <v>1133</v>
      </c>
      <c r="D90" s="12" t="e" cm="1" vm="1">
        <f t="array" ref="D90">_xlfn.IFNA(_xlfn.IFS(V90&lt;&gt;"Pendent",SOCIETATS!$N$8,W90&lt;&gt;"Pendent",SOCIETATS!$N$8),SOCIETATS!$N$9)</f>
        <v>#VALUE!</v>
      </c>
      <c r="E90" s="26" t="e" cm="1" vm="1">
        <f t="array" ref="E90">_xlfn.IFNA(_xlfn.IFS(F90&lt;&gt;F91,SOCIETATS!$N$8,G90&lt;&gt;G91,SOCIETATS!$N$8),SOCIETATS!$N$9)</f>
        <v>#VALUE!</v>
      </c>
      <c r="F90" s="18" t="str" cm="1">
        <f t="array" ref="F90">_xlfn.IFNA(_xlfn.IFS(O90&lt;&gt;0,O90,P90&lt;&gt;0,P90,R90&lt;&gt;0,R90,Q90&lt;&gt;0,Q90,S90&lt;&gt;0,S90,T90&lt;&gt;0,T90),"FALTAN DATOS DE ESCENARIO")</f>
        <v>Platja del Prat</v>
      </c>
      <c r="G90" s="96">
        <v>45178</v>
      </c>
      <c r="H90" s="110">
        <v>0.83333333333333304</v>
      </c>
      <c r="I90" s="94">
        <v>45179</v>
      </c>
      <c r="J90" s="110">
        <v>1.0416666666666701</v>
      </c>
      <c r="K90" s="27" t="s">
        <v>1031</v>
      </c>
      <c r="L90" s="27" t="s">
        <v>8</v>
      </c>
      <c r="M90" s="27">
        <v>25</v>
      </c>
      <c r="N90" s="27" t="s">
        <v>9</v>
      </c>
      <c r="O90" s="27" t="s">
        <v>350</v>
      </c>
      <c r="P90" s="27"/>
      <c r="Q90" s="27"/>
      <c r="R90" s="27"/>
      <c r="S90" s="27"/>
      <c r="T90" s="27"/>
      <c r="U90" s="12" t="str">
        <f>_xlfn.IFNA(VLOOKUP(W90,[3]Municipis!$D$2:$F$259,2,0),"Pendent")</f>
        <v>El Prat de Llobregat</v>
      </c>
      <c r="V90" s="12" t="str">
        <f>_xlfn.IFNA(VLOOKUP(W90,[3]Municipis!$D$2:$F$259,3,0),"Pendent")</f>
        <v>http://www.icc.cat/vissir3/index.html?lvMhepHYB</v>
      </c>
      <c r="W90" s="12" t="str">
        <f t="array" ref="W90">_xlfn.IFNA(_xlfn.IFS(O90&lt;&gt;0,O90,P90&lt;&gt;0,P90,Q90&lt;&gt;0,Q90,R90&lt;&gt;0,R90,S90&lt;&gt;0,S90,T90&lt;&gt;0,T90),"Pendent")</f>
        <v>Platja del Prat</v>
      </c>
    </row>
    <row r="91" spans="1:23" ht="15" customHeight="1" x14ac:dyDescent="0.3">
      <c r="A91" s="144">
        <v>6</v>
      </c>
      <c r="B91" s="28" t="s">
        <v>470</v>
      </c>
      <c r="C91" s="109" t="s">
        <v>1134</v>
      </c>
      <c r="D91" s="12" t="e" cm="1" vm="1">
        <f t="array" ref="D91">_xlfn.IFNA(_xlfn.IFS(V91&lt;&gt;"Pendent",SOCIETATS!$N$8,W91&lt;&gt;"Pendent",SOCIETATS!$N$8),SOCIETATS!$N$9)</f>
        <v>#VALUE!</v>
      </c>
      <c r="E91" s="26" t="e" cm="1" vm="1">
        <f t="array" ref="E91">_xlfn.IFNA(_xlfn.IFS(F91&lt;&gt;F92,SOCIETATS!$N$8,G91&lt;&gt;G92,SOCIETATS!$N$8),SOCIETATS!$N$9)</f>
        <v>#VALUE!</v>
      </c>
      <c r="F91" s="18" t="str" cm="1">
        <f t="array" ref="F91">_xlfn.IFNA(_xlfn.IFS(O91&lt;&gt;0,O91,P91&lt;&gt;0,P91,R91&lt;&gt;0,R91,Q91&lt;&gt;0,Q91,S91&lt;&gt;0,S91,T91&lt;&gt;0,T91),"FALTAN DATOS DE ESCENARIO")</f>
        <v>Platja del Prat</v>
      </c>
      <c r="G91" s="96">
        <v>45192</v>
      </c>
      <c r="H91" s="110">
        <v>0.45833333333333298</v>
      </c>
      <c r="I91" s="94">
        <v>45192</v>
      </c>
      <c r="J91" s="110">
        <v>0.54166666666666696</v>
      </c>
      <c r="K91" s="27" t="s">
        <v>1031</v>
      </c>
      <c r="L91" s="27" t="s">
        <v>16</v>
      </c>
      <c r="M91" s="27">
        <v>25</v>
      </c>
      <c r="N91" s="27" t="s">
        <v>9</v>
      </c>
      <c r="O91" s="27" t="s">
        <v>350</v>
      </c>
      <c r="P91" s="27"/>
      <c r="Q91" s="27"/>
      <c r="R91" s="27"/>
      <c r="S91" s="27"/>
      <c r="T91" s="27"/>
      <c r="U91" s="12" t="str">
        <f>_xlfn.IFNA(VLOOKUP(W91,[3]Municipis!$D$2:$F$259,2,0),"Pendent")</f>
        <v>El Prat de Llobregat</v>
      </c>
      <c r="V91" s="12" t="str">
        <f>_xlfn.IFNA(VLOOKUP(W91,[3]Municipis!$D$2:$F$259,3,0),"Pendent")</f>
        <v>http://www.icc.cat/vissir3/index.html?lvMhepHYB</v>
      </c>
      <c r="W91" s="12" t="str">
        <f t="array" ref="W91">_xlfn.IFNA(_xlfn.IFS(O91&lt;&gt;0,O91,P91&lt;&gt;0,P91,Q91&lt;&gt;0,Q91,R91&lt;&gt;0,R91,S91&lt;&gt;0,S91,T91&lt;&gt;0,T91),"Pendent")</f>
        <v>Platja del Prat</v>
      </c>
    </row>
    <row r="92" spans="1:23" ht="15" customHeight="1" x14ac:dyDescent="0.3">
      <c r="A92" s="144">
        <v>7</v>
      </c>
      <c r="B92" s="28" t="s">
        <v>470</v>
      </c>
      <c r="C92" s="109" t="s">
        <v>1135</v>
      </c>
      <c r="D92" s="12" t="e" cm="1" vm="1">
        <f t="array" ref="D92">_xlfn.IFNA(_xlfn.IFS(V92&lt;&gt;"Pendent",SOCIETATS!$N$8,W92&lt;&gt;"Pendent",SOCIETATS!$N$8),SOCIETATS!$N$9)</f>
        <v>#VALUE!</v>
      </c>
      <c r="E92" s="26" t="e" cm="1" vm="1">
        <f t="array" ref="E92">_xlfn.IFNA(_xlfn.IFS(F92&lt;&gt;F93,SOCIETATS!$N$8,G92&lt;&gt;G93,SOCIETATS!$N$8),SOCIETATS!$N$9)</f>
        <v>#VALUE!</v>
      </c>
      <c r="F92" s="18" t="str" cm="1">
        <f t="array" ref="F92">_xlfn.IFNA(_xlfn.IFS(O92&lt;&gt;0,O92,P92&lt;&gt;0,P92,R92&lt;&gt;0,R92,Q92&lt;&gt;0,Q92,S92&lt;&gt;0,S92,T92&lt;&gt;0,T92),"FALTAN DATOS DE ESCENARIO")</f>
        <v>Platja del Prat</v>
      </c>
      <c r="G92" s="96">
        <v>45193</v>
      </c>
      <c r="H92" s="110">
        <v>0.29166666666666702</v>
      </c>
      <c r="I92" s="94">
        <v>45193</v>
      </c>
      <c r="J92" s="110">
        <v>0.54166666666666696</v>
      </c>
      <c r="K92" s="27" t="s">
        <v>1031</v>
      </c>
      <c r="L92" s="27" t="s">
        <v>16</v>
      </c>
      <c r="M92" s="27">
        <v>45</v>
      </c>
      <c r="N92" s="27" t="s">
        <v>9</v>
      </c>
      <c r="O92" s="27" t="s">
        <v>350</v>
      </c>
      <c r="P92" s="27"/>
      <c r="Q92" s="27"/>
      <c r="R92" s="27"/>
      <c r="S92" s="27"/>
      <c r="T92" s="27"/>
      <c r="U92" s="12" t="str">
        <f>_xlfn.IFNA(VLOOKUP(W92,[3]Municipis!$D$2:$F$259,2,0),"Pendent")</f>
        <v>El Prat de Llobregat</v>
      </c>
      <c r="V92" s="12" t="str">
        <f>_xlfn.IFNA(VLOOKUP(W92,[3]Municipis!$D$2:$F$259,3,0),"Pendent")</f>
        <v>http://www.icc.cat/vissir3/index.html?lvMhepHYB</v>
      </c>
      <c r="W92" s="12" t="str">
        <f t="array" ref="W92">_xlfn.IFNA(_xlfn.IFS(O92&lt;&gt;0,O92,P92&lt;&gt;0,P92,Q92&lt;&gt;0,Q92,R92&lt;&gt;0,R92,S92&lt;&gt;0,S92,T92&lt;&gt;0,T92),"Pendent")</f>
        <v>Platja del Prat</v>
      </c>
    </row>
    <row r="93" spans="1:23" ht="15" customHeight="1" x14ac:dyDescent="0.3">
      <c r="A93" s="144">
        <v>8</v>
      </c>
      <c r="B93" s="28" t="s">
        <v>470</v>
      </c>
      <c r="C93" s="109" t="s">
        <v>1136</v>
      </c>
      <c r="D93" s="12" t="e" cm="1" vm="1">
        <f t="array" ref="D93">_xlfn.IFNA(_xlfn.IFS(V93&lt;&gt;"Pendent",SOCIETATS!$N$8,W93&lt;&gt;"Pendent",SOCIETATS!$N$8),SOCIETATS!$N$9)</f>
        <v>#VALUE!</v>
      </c>
      <c r="E93" s="26" t="e" cm="1" vm="1">
        <f t="array" ref="E93">_xlfn.IFNA(_xlfn.IFS(F93&lt;&gt;F94,SOCIETATS!$N$8,G93&lt;&gt;G94,SOCIETATS!$N$8),SOCIETATS!$N$9)</f>
        <v>#VALUE!</v>
      </c>
      <c r="F93" s="18" t="str" cm="1">
        <f t="array" ref="F93">_xlfn.IFNA(_xlfn.IFS(O93&lt;&gt;0,O93,P93&lt;&gt;0,P93,R93&lt;&gt;0,R93,Q93&lt;&gt;0,Q93,S93&lt;&gt;0,S93,T93&lt;&gt;0,T93),"FALTAN DATOS DE ESCENARIO")</f>
        <v>Platja del Prat</v>
      </c>
      <c r="G93" s="96">
        <v>45206</v>
      </c>
      <c r="H93" s="110">
        <v>0.33333333333333298</v>
      </c>
      <c r="I93" s="94">
        <v>45206</v>
      </c>
      <c r="J93" s="110">
        <v>0.54166666666666696</v>
      </c>
      <c r="K93" s="27" t="s">
        <v>1031</v>
      </c>
      <c r="L93" s="27" t="s">
        <v>8</v>
      </c>
      <c r="M93" s="27">
        <v>25</v>
      </c>
      <c r="N93" s="27" t="s">
        <v>9</v>
      </c>
      <c r="O93" s="27" t="s">
        <v>350</v>
      </c>
      <c r="P93" s="27"/>
      <c r="Q93" s="27"/>
      <c r="R93" s="27"/>
      <c r="S93" s="27"/>
      <c r="T93" s="27"/>
      <c r="U93" s="12" t="str">
        <f>_xlfn.IFNA(VLOOKUP(W93,[3]Municipis!$D$2:$F$259,2,0),"Pendent")</f>
        <v>El Prat de Llobregat</v>
      </c>
      <c r="V93" s="12" t="str">
        <f>_xlfn.IFNA(VLOOKUP(W93,[3]Municipis!$D$2:$F$259,3,0),"Pendent")</f>
        <v>http://www.icc.cat/vissir3/index.html?lvMhepHYB</v>
      </c>
      <c r="W93" s="12" t="str">
        <f t="array" ref="W93">_xlfn.IFNA(_xlfn.IFS(O93&lt;&gt;0,O93,P93&lt;&gt;0,P93,Q93&lt;&gt;0,Q93,R93&lt;&gt;0,R93,S93&lt;&gt;0,S93,T93&lt;&gt;0,T93),"Pendent")</f>
        <v>Platja del Prat</v>
      </c>
    </row>
    <row r="94" spans="1:23" ht="15" customHeight="1" x14ac:dyDescent="0.3">
      <c r="A94" s="144">
        <v>9</v>
      </c>
      <c r="B94" s="28" t="s">
        <v>470</v>
      </c>
      <c r="C94" s="109" t="s">
        <v>1137</v>
      </c>
      <c r="D94" s="12" t="e" cm="1" vm="1">
        <f t="array" ref="D94">_xlfn.IFNA(_xlfn.IFS(V94&lt;&gt;"Pendent",SOCIETATS!$N$8,W94&lt;&gt;"Pendent",SOCIETATS!$N$8),SOCIETATS!$N$9)</f>
        <v>#VALUE!</v>
      </c>
      <c r="E94" s="26" t="e" cm="1" vm="1">
        <f t="array" ref="E94">_xlfn.IFNA(_xlfn.IFS(F94&lt;&gt;F95,SOCIETATS!$N$8,G94&lt;&gt;G95,SOCIETATS!$N$8),SOCIETATS!$N$9)</f>
        <v>#VALUE!</v>
      </c>
      <c r="F94" s="18" t="str" cm="1">
        <f t="array" ref="F94">_xlfn.IFNA(_xlfn.IFS(O94&lt;&gt;0,O94,P94&lt;&gt;0,P94,R94&lt;&gt;0,R94,Q94&lt;&gt;0,Q94,S94&lt;&gt;0,S94,T94&lt;&gt;0,T94),"FALTAN DATOS DE ESCENARIO")</f>
        <v>Platja del Prat</v>
      </c>
      <c r="G94" s="96">
        <v>45213</v>
      </c>
      <c r="H94" s="110">
        <v>0.33333333333333298</v>
      </c>
      <c r="I94" s="94">
        <v>45213</v>
      </c>
      <c r="J94" s="110">
        <v>0.54166666666666696</v>
      </c>
      <c r="K94" s="27" t="s">
        <v>1031</v>
      </c>
      <c r="L94" s="27" t="s">
        <v>8</v>
      </c>
      <c r="M94" s="27">
        <v>26</v>
      </c>
      <c r="N94" s="27" t="s">
        <v>9</v>
      </c>
      <c r="O94" s="27" t="s">
        <v>350</v>
      </c>
      <c r="P94" s="27"/>
      <c r="Q94" s="27"/>
      <c r="R94" s="27"/>
      <c r="S94" s="27"/>
      <c r="T94" s="27"/>
      <c r="U94" s="12" t="str">
        <f>_xlfn.IFNA(VLOOKUP(W94,[3]Municipis!$D$2:$F$259,2,0),"Pendent")</f>
        <v>El Prat de Llobregat</v>
      </c>
      <c r="V94" s="12" t="str">
        <f>_xlfn.IFNA(VLOOKUP(W94,[3]Municipis!$D$2:$F$259,3,0),"Pendent")</f>
        <v>http://www.icc.cat/vissir3/index.html?lvMhepHYB</v>
      </c>
      <c r="W94" s="12" t="str">
        <f t="array" ref="W94">_xlfn.IFNA(_xlfn.IFS(O94&lt;&gt;0,O94,P94&lt;&gt;0,P94,Q94&lt;&gt;0,Q94,R94&lt;&gt;0,R94,S94&lt;&gt;0,S94,T94&lt;&gt;0,T94),"Pendent")</f>
        <v>Platja del Prat</v>
      </c>
    </row>
    <row r="95" spans="1:23" s="154" customFormat="1" ht="15" customHeight="1" thickBot="1" x14ac:dyDescent="0.35">
      <c r="A95" s="145">
        <v>10</v>
      </c>
      <c r="B95" s="147" t="s">
        <v>470</v>
      </c>
      <c r="C95" s="191" t="s">
        <v>1138</v>
      </c>
      <c r="D95" s="146" t="e" cm="1" vm="1">
        <f t="array" ref="D95">_xlfn.IFNA(_xlfn.IFS(V95&lt;&gt;"Pendent",SOCIETATS!$N$8,W95&lt;&gt;"Pendent",SOCIETATS!$N$8),SOCIETATS!$N$9)</f>
        <v>#VALUE!</v>
      </c>
      <c r="E95" s="265" t="e" cm="1" vm="1">
        <f t="array" ref="E95">_xlfn.IFNA(_xlfn.IFS(F95&lt;&gt;F96,SOCIETATS!$N$8,G95&lt;&gt;G96,SOCIETATS!$N$8),SOCIETATS!$N$9)</f>
        <v>#VALUE!</v>
      </c>
      <c r="F95" s="149" t="str" cm="1">
        <f t="array" ref="F95">_xlfn.IFNA(_xlfn.IFS(O95&lt;&gt;0,O95,P95&lt;&gt;0,P95,R95&lt;&gt;0,R95,Q95&lt;&gt;0,Q95,S95&lt;&gt;0,S95,T95&lt;&gt;0,T95),"FALTAN DATOS DE ESCENARIO")</f>
        <v>Platja del Prat</v>
      </c>
      <c r="G95" s="192">
        <v>45241</v>
      </c>
      <c r="H95" s="193">
        <v>0.33333333333333298</v>
      </c>
      <c r="I95" s="194">
        <v>45241</v>
      </c>
      <c r="J95" s="193">
        <v>0.54166666666666696</v>
      </c>
      <c r="K95" s="158" t="s">
        <v>1031</v>
      </c>
      <c r="L95" s="158" t="s">
        <v>10</v>
      </c>
      <c r="M95" s="158">
        <v>30</v>
      </c>
      <c r="N95" s="158" t="s">
        <v>9</v>
      </c>
      <c r="O95" s="158" t="s">
        <v>350</v>
      </c>
      <c r="P95" s="158"/>
      <c r="Q95" s="158"/>
      <c r="R95" s="158"/>
      <c r="S95" s="158"/>
      <c r="T95" s="158"/>
      <c r="U95" s="146" t="str">
        <f>_xlfn.IFNA(VLOOKUP(W95,[3]Municipis!$D$2:$F$259,2,0),"Pendent")</f>
        <v>El Prat de Llobregat</v>
      </c>
      <c r="V95" s="146" t="str">
        <f>_xlfn.IFNA(VLOOKUP(W95,[3]Municipis!$D$2:$F$259,3,0),"Pendent")</f>
        <v>http://www.icc.cat/vissir3/index.html?lvMhepHYB</v>
      </c>
      <c r="W95" s="146" t="str">
        <f t="array" ref="W95">_xlfn.IFNA(_xlfn.IFS(O95&lt;&gt;0,O95,P95&lt;&gt;0,P95,Q95&lt;&gt;0,Q95,R95&lt;&gt;0,R95,S95&lt;&gt;0,S95,T95&lt;&gt;0,T95),"Pendent")</f>
        <v>Platja del Prat</v>
      </c>
    </row>
    <row r="96" spans="1:23" s="143" customFormat="1" ht="15" customHeight="1" x14ac:dyDescent="0.3">
      <c r="A96" s="134">
        <v>1</v>
      </c>
      <c r="B96" s="136" t="s">
        <v>411</v>
      </c>
      <c r="C96" s="195" t="s">
        <v>1350</v>
      </c>
      <c r="D96" s="135" t="e" cm="1" vm="1">
        <f t="array" ref="D96">_xlfn.IFNA(_xlfn.IFS(V96&lt;&gt;"Pendent",SOCIETATS!$N$8,W96&lt;&gt;"Pendent",SOCIETATS!$N$8),SOCIETATS!$N$9)</f>
        <v>#VALUE!</v>
      </c>
      <c r="E96" s="262" t="e" cm="1" vm="1">
        <f t="array" ref="E96">_xlfn.IFNA(_xlfn.IFS(F96&lt;&gt;F97,SOCIETATS!$N$8,G96&lt;&gt;G97,SOCIETATS!$N$8),SOCIETATS!$N$9)</f>
        <v>#VALUE!</v>
      </c>
      <c r="F96" s="138" t="str" cm="1">
        <f t="array" ref="F96">_xlfn.IFNA(_xlfn.IFS(O96&lt;&gt;0,O96,P96&lt;&gt;0,P96,R96&lt;&gt;0,R96,Q96&lt;&gt;0,Q96,S96&lt;&gt;0,S96,T96&lt;&gt;0,T96),"FALTAN DATOS DE ESCENARIO")</f>
        <v>Platja de Gavà</v>
      </c>
      <c r="G96" s="190">
        <v>45031</v>
      </c>
      <c r="H96" s="196">
        <v>0.79166666666666696</v>
      </c>
      <c r="I96" s="190">
        <v>45031</v>
      </c>
      <c r="J96" s="196">
        <v>1</v>
      </c>
      <c r="K96" s="157" t="s">
        <v>1016</v>
      </c>
      <c r="L96" s="157" t="s">
        <v>8</v>
      </c>
      <c r="M96" s="157">
        <v>10</v>
      </c>
      <c r="N96" s="157" t="s">
        <v>9</v>
      </c>
      <c r="O96" s="157" t="s">
        <v>226</v>
      </c>
      <c r="P96" s="157"/>
      <c r="Q96" s="157"/>
      <c r="R96" s="157"/>
      <c r="S96" s="157"/>
      <c r="T96" s="157"/>
      <c r="U96" s="135" t="str">
        <f>_xlfn.IFNA(VLOOKUP(W96,Municipis!$D$2:$F$259,2,FALSE),"Pendent")</f>
        <v>Gavà</v>
      </c>
      <c r="V96" s="135" t="str">
        <f>_xlfn.IFNA(VLOOKUP(W96,Municipis!$D$2:$F$259,3,FALSE),"Pendent")</f>
        <v>http://www.icc.cat/vissir3/index.html?5ec0mZgYN</v>
      </c>
      <c r="W96" s="135" t="str" cm="1">
        <f t="array" ref="W96">_xlfn.IFNA(_xlfn.IFS(O96&lt;&gt;0,O96,P96&lt;&gt;0,P96,Q96&lt;&gt;0,Q96,R96&lt;&gt;0,R96,S96&lt;&gt;0,S96,T96&lt;&gt;0,T96),"Pendent")</f>
        <v>Platja de Gavà</v>
      </c>
    </row>
    <row r="97" spans="1:23" ht="15" customHeight="1" x14ac:dyDescent="0.3">
      <c r="A97" s="144">
        <v>2</v>
      </c>
      <c r="B97" s="28" t="s">
        <v>411</v>
      </c>
      <c r="C97" s="16" t="s">
        <v>1351</v>
      </c>
      <c r="D97" s="12" t="e" cm="1" vm="1">
        <f t="array" ref="D97">_xlfn.IFNA(_xlfn.IFS(V97&lt;&gt;"Pendent",SOCIETATS!$N$8,W97&lt;&gt;"Pendent",SOCIETATS!$N$8),SOCIETATS!$N$9)</f>
        <v>#VALUE!</v>
      </c>
      <c r="E97" s="26" t="e" cm="1" vm="1">
        <f t="array" ref="E97">_xlfn.IFNA(_xlfn.IFS(F97&lt;&gt;F98,SOCIETATS!$N$8,G97&lt;&gt;G98,SOCIETATS!$N$8),SOCIETATS!$N$9)</f>
        <v>#VALUE!</v>
      </c>
      <c r="F97" s="18" t="str" cm="1">
        <f t="array" ref="F97">_xlfn.IFNA(_xlfn.IFS(O97&lt;&gt;0,O97,P97&lt;&gt;0,P97,R97&lt;&gt;0,R97,Q97&lt;&gt;0,Q97,S97&lt;&gt;0,S97,T97&lt;&gt;0,T97),"FALTAN DATOS DE ESCENARIO")</f>
        <v>Platja de Ribes Roges</v>
      </c>
      <c r="G97" s="94">
        <v>45087</v>
      </c>
      <c r="H97" s="95">
        <v>0.83333333333333404</v>
      </c>
      <c r="I97" s="94">
        <v>45087</v>
      </c>
      <c r="J97" s="95">
        <v>1.0416666666666701</v>
      </c>
      <c r="K97" s="27" t="s">
        <v>1016</v>
      </c>
      <c r="L97" s="27" t="s">
        <v>8</v>
      </c>
      <c r="M97" s="27">
        <v>10</v>
      </c>
      <c r="N97" s="27" t="s">
        <v>9</v>
      </c>
      <c r="O97" s="27" t="s">
        <v>293</v>
      </c>
      <c r="P97" s="27"/>
      <c r="Q97" s="27"/>
      <c r="R97" s="27"/>
      <c r="S97" s="27"/>
      <c r="T97" s="27"/>
      <c r="U97" s="12" t="str">
        <f>_xlfn.IFNA(VLOOKUP(W97,Municipis!$D$2:$F$259,2,FALSE),"Pendent")</f>
        <v>Vilanova i la Geltrú</v>
      </c>
      <c r="V97" s="12" t="str">
        <f>_xlfn.IFNA(VLOOKUP(W97,Municipis!$D$2:$F$259,3,FALSE),"Pendent")</f>
        <v>http://www.icc.cat/vissir3/index.html?euZu7B8Fs</v>
      </c>
      <c r="W97" s="12" t="str" cm="1">
        <f t="array" ref="W97">_xlfn.IFNA(_xlfn.IFS(O97&lt;&gt;0,O97,P97&lt;&gt;0,P97,Q97&lt;&gt;0,Q97,R97&lt;&gt;0,R97,S97&lt;&gt;0,S97,T97&lt;&gt;0,T97),"Pendent")</f>
        <v>Platja de Ribes Roges</v>
      </c>
    </row>
    <row r="98" spans="1:23" ht="15" customHeight="1" x14ac:dyDescent="0.3">
      <c r="A98" s="144">
        <v>3</v>
      </c>
      <c r="B98" s="28" t="s">
        <v>411</v>
      </c>
      <c r="C98" s="16" t="s">
        <v>1352</v>
      </c>
      <c r="D98" s="12" t="e" cm="1" vm="1">
        <f t="array" ref="D98">_xlfn.IFNA(_xlfn.IFS(V98&lt;&gt;"Pendent",SOCIETATS!$N$8,W98&lt;&gt;"Pendent",SOCIETATS!$N$8),SOCIETATS!$N$9)</f>
        <v>#VALUE!</v>
      </c>
      <c r="E98" s="26" t="e" cm="1" vm="1">
        <f t="array" ref="E98">_xlfn.IFNA(_xlfn.IFS(F98&lt;&gt;F99,SOCIETATS!$N$8,G98&lt;&gt;G99,SOCIETATS!$N$8),SOCIETATS!$N$9)</f>
        <v>#VALUE!</v>
      </c>
      <c r="F98" s="18" t="str" cm="1">
        <f t="array" ref="F98">_xlfn.IFNA(_xlfn.IFS(O98&lt;&gt;0,O98,P98&lt;&gt;0,P98,R98&lt;&gt;0,R98,Q98&lt;&gt;0,Q98,S98&lt;&gt;0,S98,T98&lt;&gt;0,T98),"FALTAN DATOS DE ESCENARIO")</f>
        <v>Platja de Cristall de Mont-roig (Miami Platja)</v>
      </c>
      <c r="G98" s="94">
        <v>45115</v>
      </c>
      <c r="H98" s="95">
        <v>0.875</v>
      </c>
      <c r="I98" s="94">
        <v>45115</v>
      </c>
      <c r="J98" s="95">
        <v>1.0833333333333299</v>
      </c>
      <c r="K98" s="27" t="s">
        <v>1016</v>
      </c>
      <c r="L98" s="27" t="s">
        <v>8</v>
      </c>
      <c r="M98" s="27">
        <v>10</v>
      </c>
      <c r="N98" s="27" t="s">
        <v>9</v>
      </c>
      <c r="O98" s="27"/>
      <c r="P98" s="27"/>
      <c r="Q98" s="27" t="s">
        <v>220</v>
      </c>
      <c r="R98" s="27"/>
      <c r="S98" s="27"/>
      <c r="T98" s="27"/>
      <c r="U98" s="12" t="str">
        <f>_xlfn.IFNA(VLOOKUP(W98,Municipis!$D$2:$F$259,2,FALSE),"Pendent")</f>
        <v>Mont-roig del Camp</v>
      </c>
      <c r="V98" s="12" t="str">
        <f>_xlfn.IFNA(VLOOKUP(W98,Municipis!$D$2:$F$259,3,FALSE),"Pendent")</f>
        <v>http://www.icc.cat/vissir3/index.html?0I86MEoqS</v>
      </c>
      <c r="W98" s="12" t="str" cm="1">
        <f t="array" ref="W98">_xlfn.IFNA(_xlfn.IFS(O98&lt;&gt;0,O98,P98&lt;&gt;0,P98,Q98&lt;&gt;0,Q98,R98&lt;&gt;0,R98,S98&lt;&gt;0,S98,T98&lt;&gt;0,T98),"Pendent")</f>
        <v>Platja de Cristall de Mont-roig (Miami Platja)</v>
      </c>
    </row>
    <row r="99" spans="1:23" ht="15" customHeight="1" x14ac:dyDescent="0.3">
      <c r="A99" s="144">
        <v>4</v>
      </c>
      <c r="B99" s="28" t="s">
        <v>411</v>
      </c>
      <c r="C99" s="16" t="s">
        <v>1353</v>
      </c>
      <c r="D99" s="12" t="e" cm="1" vm="1">
        <f t="array" ref="D99">_xlfn.IFNA(_xlfn.IFS(V99&lt;&gt;"Pendent",SOCIETATS!$N$8,W99&lt;&gt;"Pendent",SOCIETATS!$N$8),SOCIETATS!$N$9)</f>
        <v>#VALUE!</v>
      </c>
      <c r="E99" s="26" t="e" cm="1" vm="1">
        <f t="array" ref="E99">_xlfn.IFNA(_xlfn.IFS(F99&lt;&gt;F100,SOCIETATS!$N$8,G99&lt;&gt;G100,SOCIETATS!$N$8),SOCIETATS!$N$9)</f>
        <v>#VALUE!</v>
      </c>
      <c r="F99" s="18" t="str" cm="1">
        <f t="array" ref="F99">_xlfn.IFNA(_xlfn.IFS(O99&lt;&gt;0,O99,P99&lt;&gt;0,P99,R99&lt;&gt;0,R99,Q99&lt;&gt;0,Q99,S99&lt;&gt;0,S99,T99&lt;&gt;0,T99),"FALTAN DATOS DE ESCENARIO")</f>
        <v>Platja de Coma-ruga - Platja de Sant Salvador</v>
      </c>
      <c r="G99" s="94">
        <v>45185</v>
      </c>
      <c r="H99" s="95">
        <v>0.83333333333333404</v>
      </c>
      <c r="I99" s="94">
        <v>45185</v>
      </c>
      <c r="J99" s="95">
        <v>1.0416666666666701</v>
      </c>
      <c r="K99" s="27" t="s">
        <v>1016</v>
      </c>
      <c r="L99" s="27" t="s">
        <v>8</v>
      </c>
      <c r="M99" s="27">
        <v>10</v>
      </c>
      <c r="N99" s="27" t="s">
        <v>9</v>
      </c>
      <c r="O99" s="27"/>
      <c r="P99" s="27"/>
      <c r="Q99" s="27" t="s">
        <v>217</v>
      </c>
      <c r="R99" s="27"/>
      <c r="S99" s="27"/>
      <c r="T99" s="27"/>
      <c r="U99" s="12" t="str">
        <f>_xlfn.IFNA(VLOOKUP(W99,Municipis!$D$2:$F$259,2,FALSE),"Pendent")</f>
        <v>El Vendrell</v>
      </c>
      <c r="V99" s="12" t="str">
        <f>_xlfn.IFNA(VLOOKUP(W99,Municipis!$D$2:$F$259,3,FALSE),"Pendent")</f>
        <v>http://www.icc.cat/vissir3/index.html?g1tUjYRZb</v>
      </c>
      <c r="W99" s="12" t="str" cm="1">
        <f t="array" ref="W99">_xlfn.IFNA(_xlfn.IFS(O99&lt;&gt;0,O99,P99&lt;&gt;0,P99,Q99&lt;&gt;0,Q99,R99&lt;&gt;0,R99,S99&lt;&gt;0,S99,T99&lt;&gt;0,T99),"Pendent")</f>
        <v>Platja de Coma-ruga - Platja de Sant Salvador</v>
      </c>
    </row>
    <row r="100" spans="1:23" ht="15" customHeight="1" x14ac:dyDescent="0.3">
      <c r="A100" s="144">
        <v>5</v>
      </c>
      <c r="B100" s="28" t="s">
        <v>411</v>
      </c>
      <c r="C100" s="16" t="s">
        <v>1354</v>
      </c>
      <c r="D100" s="12" t="e" cm="1" vm="1">
        <f t="array" ref="D100">_xlfn.IFNA(_xlfn.IFS(V100&lt;&gt;"Pendent",SOCIETATS!$N$8,W100&lt;&gt;"Pendent",SOCIETATS!$N$8),SOCIETATS!$N$9)</f>
        <v>#VALUE!</v>
      </c>
      <c r="E100" s="26" t="e" cm="1" vm="1">
        <f t="array" ref="E100">_xlfn.IFNA(_xlfn.IFS(F100&lt;&gt;F101,SOCIETATS!$N$8,G100&lt;&gt;G101,SOCIETATS!$N$8),SOCIETATS!$N$9)</f>
        <v>#VALUE!</v>
      </c>
      <c r="F100" s="18" t="str" cm="1">
        <f t="array" ref="F100">_xlfn.IFNA(_xlfn.IFS(O100&lt;&gt;0,O100,P100&lt;&gt;0,P100,R100&lt;&gt;0,R100,Q100&lt;&gt;0,Q100,S100&lt;&gt;0,S100,T100&lt;&gt;0,T100),"FALTAN DATOS DE ESCENARIO")</f>
        <v>Platja de Ribes Roges</v>
      </c>
      <c r="G100" s="94">
        <v>45227</v>
      </c>
      <c r="H100" s="95">
        <v>0.83333333333333404</v>
      </c>
      <c r="I100" s="94">
        <v>45227</v>
      </c>
      <c r="J100" s="95">
        <v>1.0416666666666701</v>
      </c>
      <c r="K100" s="27" t="s">
        <v>1016</v>
      </c>
      <c r="L100" s="27" t="s">
        <v>8</v>
      </c>
      <c r="M100" s="27">
        <v>10</v>
      </c>
      <c r="N100" s="27" t="s">
        <v>9</v>
      </c>
      <c r="O100" s="27" t="s">
        <v>293</v>
      </c>
      <c r="P100" s="27"/>
      <c r="Q100" s="27"/>
      <c r="R100" s="27"/>
      <c r="S100" s="27"/>
      <c r="T100" s="27"/>
      <c r="U100" s="12" t="str">
        <f>_xlfn.IFNA(VLOOKUP(W100,Municipis!$D$2:$F$259,2,FALSE),"Pendent")</f>
        <v>Vilanova i la Geltrú</v>
      </c>
      <c r="V100" s="12" t="str">
        <f>_xlfn.IFNA(VLOOKUP(W100,Municipis!$D$2:$F$259,3,FALSE),"Pendent")</f>
        <v>http://www.icc.cat/vissir3/index.html?euZu7B8Fs</v>
      </c>
      <c r="W100" s="12" t="str" cm="1">
        <f t="array" ref="W100">_xlfn.IFNA(_xlfn.IFS(O100&lt;&gt;0,O100,P100&lt;&gt;0,P100,Q100&lt;&gt;0,Q100,R100&lt;&gt;0,R100,S100&lt;&gt;0,S100,T100&lt;&gt;0,T100),"Pendent")</f>
        <v>Platja de Ribes Roges</v>
      </c>
    </row>
    <row r="101" spans="1:23" ht="15" customHeight="1" x14ac:dyDescent="0.3">
      <c r="A101" s="144">
        <v>6</v>
      </c>
      <c r="B101" s="28" t="s">
        <v>411</v>
      </c>
      <c r="C101" s="16" t="s">
        <v>1355</v>
      </c>
      <c r="D101" s="12" t="e" cm="1" vm="1">
        <f t="array" ref="D101">_xlfn.IFNA(_xlfn.IFS(V101&lt;&gt;"Pendent",SOCIETATS!$N$8,W101&lt;&gt;"Pendent",SOCIETATS!$N$8),SOCIETATS!$N$9)</f>
        <v>#VALUE!</v>
      </c>
      <c r="E101" s="26" t="e" cm="1" vm="1">
        <f t="array" ref="E101">_xlfn.IFNA(_xlfn.IFS(F101&lt;&gt;F102,SOCIETATS!$N$8,G101&lt;&gt;G102,SOCIETATS!$N$8),SOCIETATS!$N$9)</f>
        <v>#VALUE!</v>
      </c>
      <c r="F101" s="18" t="str" cm="1">
        <f t="array" ref="F101">_xlfn.IFNA(_xlfn.IFS(O101&lt;&gt;0,O101,P101&lt;&gt;0,P101,R101&lt;&gt;0,R101,Q101&lt;&gt;0,Q101,S101&lt;&gt;0,S101,T101&lt;&gt;0,T101),"FALTAN DATOS DE ESCENARIO")</f>
        <v>Platja de Gavà</v>
      </c>
      <c r="G101" s="94">
        <v>45248</v>
      </c>
      <c r="H101" s="95">
        <v>0.33333333333333298</v>
      </c>
      <c r="I101" s="94">
        <v>45248</v>
      </c>
      <c r="J101" s="95">
        <v>0.54166666666666696</v>
      </c>
      <c r="K101" s="27" t="s">
        <v>1016</v>
      </c>
      <c r="L101" s="27" t="s">
        <v>8</v>
      </c>
      <c r="M101" s="27">
        <v>10</v>
      </c>
      <c r="N101" s="27" t="s">
        <v>9</v>
      </c>
      <c r="O101" s="27" t="s">
        <v>226</v>
      </c>
      <c r="P101" s="27"/>
      <c r="Q101" s="27"/>
      <c r="R101" s="27"/>
      <c r="S101" s="27"/>
      <c r="T101" s="27"/>
      <c r="U101" s="12" t="str">
        <f>_xlfn.IFNA(VLOOKUP(W101,Municipis!$D$2:$F$259,2,FALSE),"Pendent")</f>
        <v>Gavà</v>
      </c>
      <c r="V101" s="12" t="str">
        <f>_xlfn.IFNA(VLOOKUP(W101,Municipis!$D$2:$F$259,3,FALSE),"Pendent")</f>
        <v>http://www.icc.cat/vissir3/index.html?5ec0mZgYN</v>
      </c>
      <c r="W101" s="12" t="str" cm="1">
        <f t="array" ref="W101">_xlfn.IFNA(_xlfn.IFS(O101&lt;&gt;0,O101,P101&lt;&gt;0,P101,Q101&lt;&gt;0,Q101,R101&lt;&gt;0,R101,S101&lt;&gt;0,S101,T101&lt;&gt;0,T101),"Pendent")</f>
        <v>Platja de Gavà</v>
      </c>
    </row>
    <row r="102" spans="1:23" s="154" customFormat="1" ht="15" customHeight="1" thickBot="1" x14ac:dyDescent="0.35">
      <c r="A102" s="145">
        <v>7</v>
      </c>
      <c r="B102" s="147" t="s">
        <v>411</v>
      </c>
      <c r="C102" s="197" t="s">
        <v>1356</v>
      </c>
      <c r="D102" s="146" t="e" cm="1" vm="1">
        <f t="array" ref="D102">_xlfn.IFNA(_xlfn.IFS(V102&lt;&gt;"Pendent",SOCIETATS!$N$8,W102&lt;&gt;"Pendent",SOCIETATS!$N$8),SOCIETATS!$N$9)</f>
        <v>#VALUE!</v>
      </c>
      <c r="E102" s="265" t="e" cm="1" vm="1">
        <f t="array" ref="E102">_xlfn.IFNA(_xlfn.IFS(F102&lt;&gt;F103,SOCIETATS!$N$8,G102&lt;&gt;G103,SOCIETATS!$N$8),SOCIETATS!$N$9)</f>
        <v>#VALUE!</v>
      </c>
      <c r="F102" s="149" t="str" cm="1">
        <f t="array" ref="F102">_xlfn.IFNA(_xlfn.IFS(O102&lt;&gt;0,O102,P102&lt;&gt;0,P102,R102&lt;&gt;0,R102,Q102&lt;&gt;0,Q102,S102&lt;&gt;0,S102,T102&lt;&gt;0,T102),"FALTAN DATOS DE ESCENARIO")</f>
        <v>Platja de Gavà</v>
      </c>
      <c r="G102" s="194">
        <v>45262</v>
      </c>
      <c r="H102" s="198">
        <v>0.33333333333333298</v>
      </c>
      <c r="I102" s="194">
        <v>45262</v>
      </c>
      <c r="J102" s="198">
        <v>0.54166666666666696</v>
      </c>
      <c r="K102" s="158" t="s">
        <v>1016</v>
      </c>
      <c r="L102" s="158" t="s">
        <v>8</v>
      </c>
      <c r="M102" s="158">
        <v>10</v>
      </c>
      <c r="N102" s="158" t="s">
        <v>9</v>
      </c>
      <c r="O102" s="158" t="s">
        <v>226</v>
      </c>
      <c r="P102" s="158"/>
      <c r="Q102" s="158"/>
      <c r="R102" s="158"/>
      <c r="S102" s="158"/>
      <c r="T102" s="158"/>
      <c r="U102" s="146" t="str">
        <f>_xlfn.IFNA(VLOOKUP(W102,Municipis!$D$2:$F$259,2,FALSE),"Pendent")</f>
        <v>Gavà</v>
      </c>
      <c r="V102" s="146" t="str">
        <f>_xlfn.IFNA(VLOOKUP(W102,Municipis!$D$2:$F$259,3,FALSE),"Pendent")</f>
        <v>http://www.icc.cat/vissir3/index.html?5ec0mZgYN</v>
      </c>
      <c r="W102" s="146" t="str" cm="1">
        <f t="array" ref="W102">_xlfn.IFNA(_xlfn.IFS(O102&lt;&gt;0,O102,P102&lt;&gt;0,P102,Q102&lt;&gt;0,Q102,R102&lt;&gt;0,R102,S102&lt;&gt;0,S102,T102&lt;&gt;0,T102),"Pendent")</f>
        <v>Platja de Gavà</v>
      </c>
    </row>
    <row r="103" spans="1:23" s="143" customFormat="1" ht="15" customHeight="1" x14ac:dyDescent="0.3">
      <c r="A103" s="134">
        <v>1</v>
      </c>
      <c r="B103" s="136" t="s">
        <v>459</v>
      </c>
      <c r="C103" s="195" t="s">
        <v>1189</v>
      </c>
      <c r="D103" s="135" t="e" cm="1" vm="1">
        <f t="array" ref="D103">_xlfn.IFNA(_xlfn.IFS(V103&lt;&gt;"Pendent",SOCIETATS!$N$8,W103&lt;&gt;"Pendent",SOCIETATS!$N$8),SOCIETATS!$N$9)</f>
        <v>#VALUE!</v>
      </c>
      <c r="E103" s="262" t="e" cm="1" vm="1">
        <f t="array" ref="E103">_xlfn.IFNA(_xlfn.IFS(F103&lt;&gt;F104,SOCIETATS!$N$8,G103&lt;&gt;G104,SOCIETATS!$N$8),SOCIETATS!$N$9)</f>
        <v>#VALUE!</v>
      </c>
      <c r="F103" s="138" t="str" cm="1">
        <f t="array" ref="F103">_xlfn.IFNA(_xlfn.IFS(O103&lt;&gt;0,O103,P103&lt;&gt;0,P103,R103&lt;&gt;0,R103,Q103&lt;&gt;0,Q103,S103&lt;&gt;0,S103,T103&lt;&gt;0,T103),"FALTAN DATOS DE ESCENARIO")</f>
        <v>Platja de Calafell</v>
      </c>
      <c r="G103" s="188">
        <v>45017</v>
      </c>
      <c r="H103" s="189">
        <v>0.79166666666666696</v>
      </c>
      <c r="I103" s="190">
        <v>45018</v>
      </c>
      <c r="J103" s="189">
        <v>1</v>
      </c>
      <c r="K103" s="157" t="s">
        <v>1031</v>
      </c>
      <c r="L103" s="157" t="s">
        <v>8</v>
      </c>
      <c r="M103" s="157">
        <v>25</v>
      </c>
      <c r="N103" s="157" t="s">
        <v>9</v>
      </c>
      <c r="O103" s="157"/>
      <c r="P103" s="157"/>
      <c r="Q103" s="157" t="s">
        <v>209</v>
      </c>
      <c r="R103" s="157"/>
      <c r="S103" s="157"/>
      <c r="T103" s="157"/>
      <c r="U103" s="135" t="str">
        <f>_xlfn.IFNA(VLOOKUP(W103,Municipis!$D$2:$F$259,2,FALSE),"Pendent")</f>
        <v>Calafell</v>
      </c>
      <c r="V103" s="135" t="str">
        <f>_xlfn.IFNA(VLOOKUP(W103,Municipis!$D$2:$F$259,3,FALSE),"Pendent")</f>
        <v>http://www.icc.cat/vissir3/index.html?fzGqiYpwM</v>
      </c>
      <c r="W103" s="135" t="str" cm="1">
        <f t="array" ref="W103">_xlfn.IFNA(_xlfn.IFS(O103&lt;&gt;0,O103,P103&lt;&gt;0,P103,Q103&lt;&gt;0,Q103,R103&lt;&gt;0,R103,S103&lt;&gt;0,S103,T103&lt;&gt;0,T103),"Pendent")</f>
        <v>Platja de Calafell</v>
      </c>
    </row>
    <row r="104" spans="1:23" ht="15" customHeight="1" x14ac:dyDescent="0.3">
      <c r="A104" s="144">
        <v>2</v>
      </c>
      <c r="B104" s="28" t="s">
        <v>459</v>
      </c>
      <c r="C104" s="16" t="s">
        <v>1190</v>
      </c>
      <c r="D104" s="12" t="e" cm="1" vm="1">
        <f t="array" ref="D104">_xlfn.IFNA(_xlfn.IFS(V104&lt;&gt;"Pendent",SOCIETATS!$N$8,W104&lt;&gt;"Pendent",SOCIETATS!$N$8),SOCIETATS!$N$9)</f>
        <v>#VALUE!</v>
      </c>
      <c r="E104" s="26" t="e" cm="1" vm="1">
        <f t="array" ref="E104">_xlfn.IFNA(_xlfn.IFS(F104&lt;&gt;F105,SOCIETATS!$N$8,G104&lt;&gt;G105,SOCIETATS!$N$8),SOCIETATS!$N$9)</f>
        <v>#VALUE!</v>
      </c>
      <c r="F104" s="18" t="str" cm="1">
        <f t="array" ref="F104">_xlfn.IFNA(_xlfn.IFS(O104&lt;&gt;0,O104,P104&lt;&gt;0,P104,R104&lt;&gt;0,R104,Q104&lt;&gt;0,Q104,S104&lt;&gt;0,S104,T104&lt;&gt;0,T104),"FALTAN DATOS DE ESCENARIO")</f>
        <v>Platja de Baix a Mar o del Barri Martítim</v>
      </c>
      <c r="G104" s="96">
        <v>45031</v>
      </c>
      <c r="H104" s="110">
        <v>0.79166666666666696</v>
      </c>
      <c r="I104" s="94">
        <v>45032</v>
      </c>
      <c r="J104" s="110">
        <v>1</v>
      </c>
      <c r="K104" s="27" t="s">
        <v>1031</v>
      </c>
      <c r="L104" s="27" t="s">
        <v>8</v>
      </c>
      <c r="M104" s="27">
        <v>25</v>
      </c>
      <c r="N104" s="27" t="s">
        <v>9</v>
      </c>
      <c r="O104" s="27"/>
      <c r="P104" s="27"/>
      <c r="Q104" s="27" t="s">
        <v>200</v>
      </c>
      <c r="R104" s="27"/>
      <c r="S104" s="27"/>
      <c r="T104" s="27"/>
      <c r="U104" s="12" t="str">
        <f>_xlfn.IFNA(VLOOKUP(W104,Municipis!$D$2:$F$259,2,FALSE),"Pendent")</f>
        <v>Torredembarra</v>
      </c>
      <c r="V104" s="12" t="str">
        <f>_xlfn.IFNA(VLOOKUP(W104,Municipis!$D$2:$F$259,3,FALSE),"Pendent")</f>
        <v>http://www.icc.cat/vissir3/index.html?HtcLyUitQ</v>
      </c>
      <c r="W104" s="12" t="str" cm="1">
        <f t="array" ref="W104">_xlfn.IFNA(_xlfn.IFS(O104&lt;&gt;0,O104,P104&lt;&gt;0,P104,Q104&lt;&gt;0,Q104,R104&lt;&gt;0,R104,S104&lt;&gt;0,S104,T104&lt;&gt;0,T104),"Pendent")</f>
        <v>Platja de Baix a Mar o del Barri Martítim</v>
      </c>
    </row>
    <row r="105" spans="1:23" ht="15" customHeight="1" x14ac:dyDescent="0.3">
      <c r="A105" s="144">
        <v>3</v>
      </c>
      <c r="B105" s="28" t="s">
        <v>459</v>
      </c>
      <c r="C105" s="16" t="s">
        <v>1191</v>
      </c>
      <c r="D105" s="12" t="e" cm="1" vm="1">
        <f t="array" ref="D105">_xlfn.IFNA(_xlfn.IFS(V105&lt;&gt;"Pendent",SOCIETATS!$N$8,W105&lt;&gt;"Pendent",SOCIETATS!$N$8),SOCIETATS!$N$9)</f>
        <v>#VALUE!</v>
      </c>
      <c r="E105" s="26" t="e" cm="1" vm="1">
        <f t="array" ref="E105">_xlfn.IFNA(_xlfn.IFS(F105&lt;&gt;F106,SOCIETATS!$N$8,G105&lt;&gt;G106,SOCIETATS!$N$8),SOCIETATS!$N$9)</f>
        <v>#VALUE!</v>
      </c>
      <c r="F105" s="18" t="str" cm="1">
        <f t="array" ref="F105">_xlfn.IFNA(_xlfn.IFS(O105&lt;&gt;0,O105,P105&lt;&gt;0,P105,R105&lt;&gt;0,R105,Q105&lt;&gt;0,Q105,S105&lt;&gt;0,S105,T105&lt;&gt;0,T105),"FALTAN DATOS DE ESCENARIO")</f>
        <v>Platja de Coma-ruga - Platja de Sant Salvador</v>
      </c>
      <c r="G105" s="96">
        <v>45045</v>
      </c>
      <c r="H105" s="110">
        <v>0.33333333333333298</v>
      </c>
      <c r="I105" s="94">
        <v>45045</v>
      </c>
      <c r="J105" s="110">
        <v>0.95833333333333404</v>
      </c>
      <c r="K105" s="27" t="s">
        <v>1031</v>
      </c>
      <c r="L105" s="27" t="s">
        <v>21</v>
      </c>
      <c r="M105" s="27">
        <v>25</v>
      </c>
      <c r="N105" s="27" t="s">
        <v>11</v>
      </c>
      <c r="O105" s="27"/>
      <c r="P105" s="27"/>
      <c r="Q105" s="27" t="s">
        <v>217</v>
      </c>
      <c r="R105" s="27"/>
      <c r="S105" s="27"/>
      <c r="T105" s="27"/>
      <c r="U105" s="12" t="str">
        <f>_xlfn.IFNA(VLOOKUP(W105,Municipis!$D$2:$F$259,2,FALSE),"Pendent")</f>
        <v>El Vendrell</v>
      </c>
      <c r="V105" s="12" t="str">
        <f>_xlfn.IFNA(VLOOKUP(W105,Municipis!$D$2:$F$259,3,FALSE),"Pendent")</f>
        <v>http://www.icc.cat/vissir3/index.html?g1tUjYRZb</v>
      </c>
      <c r="W105" s="12" t="str" cm="1">
        <f t="array" ref="W105">_xlfn.IFNA(_xlfn.IFS(O105&lt;&gt;0,O105,P105&lt;&gt;0,P105,Q105&lt;&gt;0,Q105,R105&lt;&gt;0,R105,S105&lt;&gt;0,S105,T105&lt;&gt;0,T105),"Pendent")</f>
        <v>Platja de Coma-ruga - Platja de Sant Salvador</v>
      </c>
    </row>
    <row r="106" spans="1:23" ht="15" customHeight="1" x14ac:dyDescent="0.3">
      <c r="A106" s="144">
        <v>4</v>
      </c>
      <c r="B106" s="28" t="s">
        <v>459</v>
      </c>
      <c r="C106" s="16" t="s">
        <v>1192</v>
      </c>
      <c r="D106" s="12" t="e" cm="1" vm="1">
        <f t="array" ref="D106">_xlfn.IFNA(_xlfn.IFS(V106&lt;&gt;"Pendent",SOCIETATS!$N$8,W106&lt;&gt;"Pendent",SOCIETATS!$N$8),SOCIETATS!$N$9)</f>
        <v>#VALUE!</v>
      </c>
      <c r="E106" s="26" t="e" cm="1" vm="1">
        <f t="array" ref="E106">_xlfn.IFNA(_xlfn.IFS(F106&lt;&gt;F107,SOCIETATS!$N$8,G106&lt;&gt;G107,SOCIETATS!$N$8),SOCIETATS!$N$9)</f>
        <v>#VALUE!</v>
      </c>
      <c r="F106" s="18" t="str" cm="1">
        <f t="array" ref="F106">_xlfn.IFNA(_xlfn.IFS(O106&lt;&gt;0,O106,P106&lt;&gt;0,P106,R106&lt;&gt;0,R106,Q106&lt;&gt;0,Q106,S106&lt;&gt;0,S106,T106&lt;&gt;0,T106),"FALTAN DATOS DE ESCENARIO")</f>
        <v>Platja de Ribes Roges</v>
      </c>
      <c r="G106" s="96">
        <v>45059</v>
      </c>
      <c r="H106" s="110">
        <v>0.875</v>
      </c>
      <c r="I106" s="94">
        <v>45060</v>
      </c>
      <c r="J106" s="110">
        <v>1.0833333333333299</v>
      </c>
      <c r="K106" s="27" t="s">
        <v>1031</v>
      </c>
      <c r="L106" s="27" t="s">
        <v>8</v>
      </c>
      <c r="M106" s="27">
        <v>25</v>
      </c>
      <c r="N106" s="27" t="s">
        <v>9</v>
      </c>
      <c r="O106" s="27" t="s">
        <v>293</v>
      </c>
      <c r="P106" s="27"/>
      <c r="Q106" s="27"/>
      <c r="R106" s="27"/>
      <c r="S106" s="27"/>
      <c r="T106" s="27"/>
      <c r="U106" s="12" t="str">
        <f>_xlfn.IFNA(VLOOKUP(W106,Municipis!$D$2:$F$259,2,FALSE),"Pendent")</f>
        <v>Vilanova i la Geltrú</v>
      </c>
      <c r="V106" s="12" t="str">
        <f>_xlfn.IFNA(VLOOKUP(W106,Municipis!$D$2:$F$259,3,FALSE),"Pendent")</f>
        <v>http://www.icc.cat/vissir3/index.html?euZu7B8Fs</v>
      </c>
      <c r="W106" s="12" t="str" cm="1">
        <f t="array" ref="W106">_xlfn.IFNA(_xlfn.IFS(O106&lt;&gt;0,O106,P106&lt;&gt;0,P106,Q106&lt;&gt;0,Q106,R106&lt;&gt;0,R106,S106&lt;&gt;0,S106,T106&lt;&gt;0,T106),"Pendent")</f>
        <v>Platja de Ribes Roges</v>
      </c>
    </row>
    <row r="107" spans="1:23" ht="15" customHeight="1" x14ac:dyDescent="0.3">
      <c r="A107" s="144">
        <v>5</v>
      </c>
      <c r="B107" s="28" t="s">
        <v>459</v>
      </c>
      <c r="C107" s="16" t="s">
        <v>1193</v>
      </c>
      <c r="D107" s="12" t="e" cm="1" vm="1">
        <f t="array" ref="D107">_xlfn.IFNA(_xlfn.IFS(V107&lt;&gt;"Pendent",SOCIETATS!$N$8,W107&lt;&gt;"Pendent",SOCIETATS!$N$8),SOCIETATS!$N$9)</f>
        <v>#VALUE!</v>
      </c>
      <c r="E107" s="26" t="e" cm="1" vm="1">
        <f t="array" ref="E107">_xlfn.IFNA(_xlfn.IFS(F107&lt;&gt;F108,SOCIETATS!$N$8,G107&lt;&gt;G108,SOCIETATS!$N$8),SOCIETATS!$N$9)</f>
        <v>#VALUE!</v>
      </c>
      <c r="F107" s="18" t="str" cm="1">
        <f t="array" ref="F107">_xlfn.IFNA(_xlfn.IFS(O107&lt;&gt;0,O107,P107&lt;&gt;0,P107,R107&lt;&gt;0,R107,Q107&lt;&gt;0,Q107,S107&lt;&gt;0,S107,T107&lt;&gt;0,T107),"FALTAN DATOS DE ESCENARIO")</f>
        <v>Platja de Coma-ruga - Platja de Sant Salvador</v>
      </c>
      <c r="G107" s="96">
        <v>45080</v>
      </c>
      <c r="H107" s="110">
        <v>0.875</v>
      </c>
      <c r="I107" s="94">
        <v>45081</v>
      </c>
      <c r="J107" s="110">
        <v>1.0833333333333299</v>
      </c>
      <c r="K107" s="27" t="s">
        <v>1031</v>
      </c>
      <c r="L107" s="27" t="s">
        <v>8</v>
      </c>
      <c r="M107" s="27">
        <v>25</v>
      </c>
      <c r="N107" s="27" t="s">
        <v>9</v>
      </c>
      <c r="O107" s="27"/>
      <c r="P107" s="27"/>
      <c r="Q107" s="27" t="s">
        <v>217</v>
      </c>
      <c r="R107" s="27"/>
      <c r="S107" s="27"/>
      <c r="T107" s="27"/>
      <c r="U107" s="12" t="str">
        <f>_xlfn.IFNA(VLOOKUP(W107,Municipis!$D$2:$F$259,2,FALSE),"Pendent")</f>
        <v>El Vendrell</v>
      </c>
      <c r="V107" s="12" t="str">
        <f>_xlfn.IFNA(VLOOKUP(W107,Municipis!$D$2:$F$259,3,FALSE),"Pendent")</f>
        <v>http://www.icc.cat/vissir3/index.html?g1tUjYRZb</v>
      </c>
      <c r="W107" s="12" t="str" cm="1">
        <f t="array" ref="W107">_xlfn.IFNA(_xlfn.IFS(O107&lt;&gt;0,O107,P107&lt;&gt;0,P107,Q107&lt;&gt;0,Q107,R107&lt;&gt;0,R107,S107&lt;&gt;0,S107,T107&lt;&gt;0,T107),"Pendent")</f>
        <v>Platja de Coma-ruga - Platja de Sant Salvador</v>
      </c>
    </row>
    <row r="108" spans="1:23" ht="15" customHeight="1" x14ac:dyDescent="0.3">
      <c r="A108" s="144">
        <v>6</v>
      </c>
      <c r="B108" s="28" t="s">
        <v>459</v>
      </c>
      <c r="C108" s="16" t="s">
        <v>1194</v>
      </c>
      <c r="D108" s="12" t="e" cm="1" vm="1">
        <f t="array" ref="D108">_xlfn.IFNA(_xlfn.IFS(V108&lt;&gt;"Pendent",SOCIETATS!$N$8,W108&lt;&gt;"Pendent",SOCIETATS!$N$8),SOCIETATS!$N$9)</f>
        <v>#VALUE!</v>
      </c>
      <c r="E108" s="26" t="e" cm="1" vm="1">
        <f t="array" ref="E108">_xlfn.IFNA(_xlfn.IFS(F108&lt;&gt;F109,SOCIETATS!$N$8,G108&lt;&gt;G109,SOCIETATS!$N$8),SOCIETATS!$N$9)</f>
        <v>#VALUE!</v>
      </c>
      <c r="F108" s="18" t="str" cm="1">
        <f t="array" ref="F108">_xlfn.IFNA(_xlfn.IFS(O108&lt;&gt;0,O108,P108&lt;&gt;0,P108,R108&lt;&gt;0,R108,Q108&lt;&gt;0,Q108,S108&lt;&gt;0,S108,T108&lt;&gt;0,T108),"FALTAN DATOS DE ESCENARIO")</f>
        <v>Platja de Gavà</v>
      </c>
      <c r="G108" s="96">
        <v>45094</v>
      </c>
      <c r="H108" s="110">
        <v>0.875</v>
      </c>
      <c r="I108" s="94">
        <v>45095</v>
      </c>
      <c r="J108" s="110">
        <v>1.0833333333333299</v>
      </c>
      <c r="K108" s="27" t="s">
        <v>1031</v>
      </c>
      <c r="L108" s="27" t="s">
        <v>8</v>
      </c>
      <c r="M108" s="27">
        <v>25</v>
      </c>
      <c r="N108" s="27" t="s">
        <v>9</v>
      </c>
      <c r="O108" s="27" t="s">
        <v>226</v>
      </c>
      <c r="P108" s="27"/>
      <c r="Q108" s="27"/>
      <c r="R108" s="27"/>
      <c r="S108" s="27"/>
      <c r="T108" s="27"/>
      <c r="U108" s="12" t="str">
        <f>_xlfn.IFNA(VLOOKUP(W108,Municipis!$D$2:$F$259,2,FALSE),"Pendent")</f>
        <v>Gavà</v>
      </c>
      <c r="V108" s="12" t="str">
        <f>_xlfn.IFNA(VLOOKUP(W108,Municipis!$D$2:$F$259,3,FALSE),"Pendent")</f>
        <v>http://www.icc.cat/vissir3/index.html?5ec0mZgYN</v>
      </c>
      <c r="W108" s="12" t="str" cm="1">
        <f t="array" ref="W108">_xlfn.IFNA(_xlfn.IFS(O108&lt;&gt;0,O108,P108&lt;&gt;0,P108,Q108&lt;&gt;0,Q108,R108&lt;&gt;0,R108,S108&lt;&gt;0,S108,T108&lt;&gt;0,T108),"Pendent")</f>
        <v>Platja de Gavà</v>
      </c>
    </row>
    <row r="109" spans="1:23" ht="15" customHeight="1" x14ac:dyDescent="0.3">
      <c r="A109" s="144">
        <v>7</v>
      </c>
      <c r="B109" s="28" t="s">
        <v>459</v>
      </c>
      <c r="C109" s="16" t="s">
        <v>1195</v>
      </c>
      <c r="D109" s="12" t="e" cm="1" vm="1">
        <f t="array" ref="D109">_xlfn.IFNA(_xlfn.IFS(V109&lt;&gt;"Pendent",SOCIETATS!$N$8,W109&lt;&gt;"Pendent",SOCIETATS!$N$8),SOCIETATS!$N$9)</f>
        <v>#VALUE!</v>
      </c>
      <c r="E109" s="26" t="e" cm="1" vm="1">
        <f t="array" ref="E109">_xlfn.IFNA(_xlfn.IFS(F109&lt;&gt;F110,SOCIETATS!$N$8,G109&lt;&gt;G110,SOCIETATS!$N$8),SOCIETATS!$N$9)</f>
        <v>#VALUE!</v>
      </c>
      <c r="F109" s="18" t="str" cm="1">
        <f t="array" ref="F109">_xlfn.IFNA(_xlfn.IFS(O109&lt;&gt;0,O109,P109&lt;&gt;0,P109,R109&lt;&gt;0,R109,Q109&lt;&gt;0,Q109,S109&lt;&gt;0,S109,T109&lt;&gt;0,T109),"FALTAN DATOS DE ESCENARIO")</f>
        <v>Platja de Cristall de Mont-roig (Miami Platja)</v>
      </c>
      <c r="G109" s="96">
        <v>45185</v>
      </c>
      <c r="H109" s="110">
        <v>0.875</v>
      </c>
      <c r="I109" s="94">
        <v>45186</v>
      </c>
      <c r="J109" s="110">
        <v>1.0833333333333299</v>
      </c>
      <c r="K109" s="27" t="s">
        <v>1031</v>
      </c>
      <c r="L109" s="27" t="s">
        <v>8</v>
      </c>
      <c r="M109" s="27">
        <v>25</v>
      </c>
      <c r="N109" s="27" t="s">
        <v>9</v>
      </c>
      <c r="O109" s="27"/>
      <c r="P109" s="27"/>
      <c r="Q109" s="27" t="s">
        <v>220</v>
      </c>
      <c r="R109" s="27"/>
      <c r="S109" s="27"/>
      <c r="T109" s="27"/>
      <c r="U109" s="12" t="str">
        <f>_xlfn.IFNA(VLOOKUP(W109,Municipis!$D$2:$F$259,2,FALSE),"Pendent")</f>
        <v>Mont-roig del Camp</v>
      </c>
      <c r="V109" s="12" t="str">
        <f>_xlfn.IFNA(VLOOKUP(W109,Municipis!$D$2:$F$259,3,FALSE),"Pendent")</f>
        <v>http://www.icc.cat/vissir3/index.html?0I86MEoqS</v>
      </c>
      <c r="W109" s="12" t="str" cm="1">
        <f t="array" ref="W109">_xlfn.IFNA(_xlfn.IFS(O109&lt;&gt;0,O109,P109&lt;&gt;0,P109,Q109&lt;&gt;0,Q109,R109&lt;&gt;0,R109,S109&lt;&gt;0,S109,T109&lt;&gt;0,T109),"Pendent")</f>
        <v>Platja de Cristall de Mont-roig (Miami Platja)</v>
      </c>
    </row>
    <row r="110" spans="1:23" ht="15" customHeight="1" x14ac:dyDescent="0.3">
      <c r="A110" s="144">
        <v>8</v>
      </c>
      <c r="B110" s="28" t="s">
        <v>459</v>
      </c>
      <c r="C110" s="16" t="s">
        <v>1196</v>
      </c>
      <c r="D110" s="12" t="e" cm="1" vm="1">
        <f t="array" ref="D110">_xlfn.IFNA(_xlfn.IFS(V110&lt;&gt;"Pendent",SOCIETATS!$N$8,W110&lt;&gt;"Pendent",SOCIETATS!$N$8),SOCIETATS!$N$9)</f>
        <v>#VALUE!</v>
      </c>
      <c r="E110" s="26" t="e" cm="1" vm="1">
        <f t="array" ref="E110">_xlfn.IFNA(_xlfn.IFS(F110&lt;&gt;F111,SOCIETATS!$N$8,G110&lt;&gt;G111,SOCIETATS!$N$8),SOCIETATS!$N$9)</f>
        <v>#VALUE!</v>
      </c>
      <c r="F110" s="18" t="str" cm="1">
        <f t="array" ref="F110">_xlfn.IFNA(_xlfn.IFS(O110&lt;&gt;0,O110,P110&lt;&gt;0,P110,R110&lt;&gt;0,R110,Q110&lt;&gt;0,Q110,S110&lt;&gt;0,S110,T110&lt;&gt;0,T110),"FALTAN DATOS DE ESCENARIO")</f>
        <v>Platja de Coma-ruga - Platja de Sant Salvador</v>
      </c>
      <c r="G110" s="96">
        <v>45206</v>
      </c>
      <c r="H110" s="110">
        <v>0.33333333333333298</v>
      </c>
      <c r="I110" s="94">
        <v>45206</v>
      </c>
      <c r="J110" s="110">
        <v>0.95833333333333404</v>
      </c>
      <c r="K110" s="27" t="s">
        <v>1031</v>
      </c>
      <c r="L110" s="27" t="s">
        <v>21</v>
      </c>
      <c r="M110" s="27">
        <v>25</v>
      </c>
      <c r="N110" s="27" t="s">
        <v>9</v>
      </c>
      <c r="O110" s="27"/>
      <c r="P110" s="27"/>
      <c r="Q110" s="27" t="s">
        <v>217</v>
      </c>
      <c r="R110" s="27"/>
      <c r="S110" s="27"/>
      <c r="T110" s="27"/>
      <c r="U110" s="12" t="str">
        <f>_xlfn.IFNA(VLOOKUP(W110,Municipis!$D$2:$F$259,2,FALSE),"Pendent")</f>
        <v>El Vendrell</v>
      </c>
      <c r="V110" s="12" t="str">
        <f>_xlfn.IFNA(VLOOKUP(W110,Municipis!$D$2:$F$259,3,FALSE),"Pendent")</f>
        <v>http://www.icc.cat/vissir3/index.html?g1tUjYRZb</v>
      </c>
      <c r="W110" s="12" t="str" cm="1">
        <f t="array" ref="W110">_xlfn.IFNA(_xlfn.IFS(O110&lt;&gt;0,O110,P110&lt;&gt;0,P110,Q110&lt;&gt;0,Q110,R110&lt;&gt;0,R110,S110&lt;&gt;0,S110,T110&lt;&gt;0,T110),"Pendent")</f>
        <v>Platja de Coma-ruga - Platja de Sant Salvador</v>
      </c>
    </row>
    <row r="111" spans="1:23" ht="15" customHeight="1" x14ac:dyDescent="0.3">
      <c r="A111" s="144">
        <v>9</v>
      </c>
      <c r="B111" s="28" t="s">
        <v>459</v>
      </c>
      <c r="C111" s="16" t="s">
        <v>1197</v>
      </c>
      <c r="D111" s="12" t="e" cm="1" vm="1">
        <f t="array" ref="D111">_xlfn.IFNA(_xlfn.IFS(V111&lt;&gt;"Pendent",SOCIETATS!$N$8,W111&lt;&gt;"Pendent",SOCIETATS!$N$8),SOCIETATS!$N$9)</f>
        <v>#VALUE!</v>
      </c>
      <c r="E111" s="26" t="e" cm="1" vm="1">
        <f t="array" ref="E111">_xlfn.IFNA(_xlfn.IFS(F111&lt;&gt;F112,SOCIETATS!$N$8,G111&lt;&gt;G112,SOCIETATS!$N$8),SOCIETATS!$N$9)</f>
        <v>#VALUE!</v>
      </c>
      <c r="F111" s="18" t="str" cm="1">
        <f t="array" ref="F111">_xlfn.IFNA(_xlfn.IFS(O111&lt;&gt;0,O111,P111&lt;&gt;0,P111,R111&lt;&gt;0,R111,Q111&lt;&gt;0,Q111,S111&lt;&gt;0,S111,T111&lt;&gt;0,T111),"FALTAN DATOS DE ESCENARIO")</f>
        <v>Platja dels Eucaliptus</v>
      </c>
      <c r="G111" s="96">
        <v>45227</v>
      </c>
      <c r="H111" s="110">
        <v>0.75</v>
      </c>
      <c r="I111" s="94">
        <v>45227</v>
      </c>
      <c r="J111" s="110">
        <v>0.95833333333333404</v>
      </c>
      <c r="K111" s="27" t="s">
        <v>1031</v>
      </c>
      <c r="L111" s="27" t="s">
        <v>8</v>
      </c>
      <c r="M111" s="27">
        <v>25</v>
      </c>
      <c r="N111" s="27" t="s">
        <v>9</v>
      </c>
      <c r="O111" s="27"/>
      <c r="P111" s="27"/>
      <c r="Q111" s="27" t="s">
        <v>365</v>
      </c>
      <c r="R111" s="27"/>
      <c r="S111" s="27"/>
      <c r="T111" s="27"/>
      <c r="U111" s="12" t="str">
        <f>_xlfn.IFNA(VLOOKUP(W111,Municipis!$D$2:$F$259,2,FALSE),"Pendent")</f>
        <v>Amposta</v>
      </c>
      <c r="V111" s="12" t="str">
        <f>_xlfn.IFNA(VLOOKUP(W111,Municipis!$D$2:$F$259,3,FALSE),"Pendent")</f>
        <v>http://www.icc.cat/vissir3/index.html?fNmIceJKb</v>
      </c>
      <c r="W111" s="12" t="str" cm="1">
        <f t="array" ref="W111">_xlfn.IFNA(_xlfn.IFS(O111&lt;&gt;0,O111,P111&lt;&gt;0,P111,Q111&lt;&gt;0,Q111,R111&lt;&gt;0,R111,S111&lt;&gt;0,S111,T111&lt;&gt;0,T111),"Pendent")</f>
        <v>Platja dels Eucaliptus</v>
      </c>
    </row>
    <row r="112" spans="1:23" ht="15" customHeight="1" x14ac:dyDescent="0.3">
      <c r="A112" s="144">
        <v>10</v>
      </c>
      <c r="B112" s="28" t="s">
        <v>459</v>
      </c>
      <c r="C112" s="16" t="s">
        <v>1198</v>
      </c>
      <c r="D112" s="12" t="e" cm="1" vm="1">
        <f t="array" ref="D112">_xlfn.IFNA(_xlfn.IFS(V112&lt;&gt;"Pendent",SOCIETATS!$N$8,W112&lt;&gt;"Pendent",SOCIETATS!$N$8),SOCIETATS!$N$9)</f>
        <v>#VALUE!</v>
      </c>
      <c r="E112" s="26" t="e" cm="1" vm="1">
        <f t="array" ref="E112">_xlfn.IFNA(_xlfn.IFS(F112&lt;&gt;F113,SOCIETATS!$N$8,G112&lt;&gt;G113,SOCIETATS!$N$8),SOCIETATS!$N$9)</f>
        <v>#VALUE!</v>
      </c>
      <c r="F112" s="18" t="str" cm="1">
        <f t="array" ref="F112">_xlfn.IFNA(_xlfn.IFS(O112&lt;&gt;0,O112,P112&lt;&gt;0,P112,R112&lt;&gt;0,R112,Q112&lt;&gt;0,Q112,S112&lt;&gt;0,S112,T112&lt;&gt;0,T112),"FALTAN DATOS DE ESCENARIO")</f>
        <v>Platja de Coma-ruga - Platja de Sant Salvador</v>
      </c>
      <c r="G112" s="96">
        <v>45241</v>
      </c>
      <c r="H112" s="110">
        <v>0.33333333333333298</v>
      </c>
      <c r="I112" s="94">
        <v>45242</v>
      </c>
      <c r="J112" s="110">
        <v>1.0833333333333299</v>
      </c>
      <c r="K112" s="27" t="s">
        <v>1031</v>
      </c>
      <c r="L112" s="27" t="s">
        <v>10</v>
      </c>
      <c r="M112" s="27">
        <v>100</v>
      </c>
      <c r="N112" s="27" t="s">
        <v>9</v>
      </c>
      <c r="O112" s="27"/>
      <c r="P112" s="27"/>
      <c r="Q112" s="27" t="s">
        <v>217</v>
      </c>
      <c r="R112" s="27"/>
      <c r="S112" s="27"/>
      <c r="T112" s="27"/>
      <c r="U112" s="12" t="str">
        <f>_xlfn.IFNA(VLOOKUP(W112,Municipis!$D$2:$F$259,2,FALSE),"Pendent")</f>
        <v>El Vendrell</v>
      </c>
      <c r="V112" s="12" t="str">
        <f>_xlfn.IFNA(VLOOKUP(W112,Municipis!$D$2:$F$259,3,FALSE),"Pendent")</f>
        <v>http://www.icc.cat/vissir3/index.html?g1tUjYRZb</v>
      </c>
      <c r="W112" s="12" t="str" cm="1">
        <f t="array" ref="W112">_xlfn.IFNA(_xlfn.IFS(O112&lt;&gt;0,O112,P112&lt;&gt;0,P112,Q112&lt;&gt;0,Q112,R112&lt;&gt;0,R112,S112&lt;&gt;0,S112,T112&lt;&gt;0,T112),"Pendent")</f>
        <v>Platja de Coma-ruga - Platja de Sant Salvador</v>
      </c>
    </row>
    <row r="113" spans="1:23" ht="15" customHeight="1" x14ac:dyDescent="0.3">
      <c r="A113" s="144">
        <v>11</v>
      </c>
      <c r="B113" s="28" t="s">
        <v>459</v>
      </c>
      <c r="C113" s="16" t="s">
        <v>1199</v>
      </c>
      <c r="D113" s="12" t="e" cm="1" vm="1">
        <f t="array" ref="D113">_xlfn.IFNA(_xlfn.IFS(V113&lt;&gt;"Pendent",SOCIETATS!$N$8,W113&lt;&gt;"Pendent",SOCIETATS!$N$8),SOCIETATS!$N$9)</f>
        <v>#VALUE!</v>
      </c>
      <c r="E113" s="26" t="e" cm="1" vm="1">
        <f t="array" ref="E113">_xlfn.IFNA(_xlfn.IFS(F113&lt;&gt;F114,SOCIETATS!$N$8,G113&lt;&gt;G114,SOCIETATS!$N$8),SOCIETATS!$N$9)</f>
        <v>#VALUE!</v>
      </c>
      <c r="F113" s="18" t="str" cm="1">
        <f t="array" ref="F113">_xlfn.IFNA(_xlfn.IFS(O113&lt;&gt;0,O113,P113&lt;&gt;0,P113,R113&lt;&gt;0,R113,Q113&lt;&gt;0,Q113,S113&lt;&gt;0,S113,T113&lt;&gt;0,T113),"FALTAN DATOS DE ESCENARIO")</f>
        <v>Platja de Canet</v>
      </c>
      <c r="G113" s="96">
        <v>45262</v>
      </c>
      <c r="H113" s="110">
        <v>0.70833333333333404</v>
      </c>
      <c r="I113" s="94">
        <v>45262</v>
      </c>
      <c r="J113" s="110">
        <v>0.91666666666666696</v>
      </c>
      <c r="K113" s="27" t="s">
        <v>1031</v>
      </c>
      <c r="L113" s="27" t="s">
        <v>8</v>
      </c>
      <c r="M113" s="27">
        <v>25</v>
      </c>
      <c r="N113" s="27" t="s">
        <v>9</v>
      </c>
      <c r="O113" s="27" t="s">
        <v>213</v>
      </c>
      <c r="P113" s="27"/>
      <c r="Q113" s="27"/>
      <c r="R113" s="27"/>
      <c r="S113" s="27"/>
      <c r="T113" s="27"/>
      <c r="U113" s="12" t="str">
        <f>_xlfn.IFNA(VLOOKUP(W113,Municipis!$D$2:$F$259,2,FALSE),"Pendent")</f>
        <v>Canet de Mar</v>
      </c>
      <c r="V113" s="12" t="str">
        <f>_xlfn.IFNA(VLOOKUP(W113,Municipis!$D$2:$F$259,3,FALSE),"Pendent")</f>
        <v>http://www.icc.cat/vissir3/index.html?Oz0S5d0nK</v>
      </c>
      <c r="W113" s="12" t="str" cm="1">
        <f t="array" ref="W113">_xlfn.IFNA(_xlfn.IFS(O113&lt;&gt;0,O113,P113&lt;&gt;0,P113,Q113&lt;&gt;0,Q113,R113&lt;&gt;0,R113,S113&lt;&gt;0,S113,T113&lt;&gt;0,T113),"Pendent")</f>
        <v>Platja de Canet</v>
      </c>
    </row>
    <row r="114" spans="1:23" ht="15" customHeight="1" x14ac:dyDescent="0.3">
      <c r="A114" s="144">
        <v>12</v>
      </c>
      <c r="B114" s="17" t="s">
        <v>528</v>
      </c>
      <c r="C114" s="16" t="s">
        <v>1085</v>
      </c>
      <c r="D114" s="12" t="e" cm="1" vm="1">
        <f t="array" ref="D114">_xlfn.IFNA(_xlfn.IFS(V114&lt;&gt;"Pendent",SOCIETATS!$N$8,W114&lt;&gt;"Pendent",SOCIETATS!$N$8),SOCIETATS!$N$9)</f>
        <v>#VALUE!</v>
      </c>
      <c r="E114" s="26" t="e" cm="1" vm="1">
        <f t="array" ref="E114">_xlfn.IFNA(_xlfn.IFS(F114&lt;&gt;F115,SOCIETATS!$N$8,G114&lt;&gt;G115,SOCIETATS!$N$8),SOCIETATS!$N$9)</f>
        <v>#VALUE!</v>
      </c>
      <c r="F114" s="18" t="str" cm="1">
        <f t="array" ref="F114">_xlfn.IFNA(_xlfn.IFS(O114&lt;&gt;0,O114,P114&lt;&gt;0,P114,R114&lt;&gt;0,R114,Q114&lt;&gt;0,Q114,S114&lt;&gt;0,S114,T114&lt;&gt;0,T114),"FALTAN DATOS DE ESCENARIO")</f>
        <v>Platja del Varador - Platja del Callao - Platja de Sant Simó</v>
      </c>
      <c r="G114" s="94">
        <v>45017</v>
      </c>
      <c r="H114" s="95">
        <v>0.75</v>
      </c>
      <c r="I114" s="94">
        <v>45017</v>
      </c>
      <c r="J114" s="95">
        <v>0.95833333333333404</v>
      </c>
      <c r="K114" s="27" t="s">
        <v>1016</v>
      </c>
      <c r="L114" s="27" t="s">
        <v>10</v>
      </c>
      <c r="M114" s="27">
        <v>80</v>
      </c>
      <c r="N114" s="27" t="s">
        <v>9</v>
      </c>
      <c r="O114" s="27" t="s">
        <v>364</v>
      </c>
      <c r="P114" s="17"/>
      <c r="Q114" s="17"/>
      <c r="R114" s="17"/>
      <c r="S114" s="17"/>
      <c r="T114" s="17"/>
      <c r="U114" s="12" t="str">
        <f>_xlfn.IFNA(VLOOKUP(W114,Municipis!$D$2:$F$259,2,FALSE),"Pendent")</f>
        <v>Mataró</v>
      </c>
      <c r="V114" s="12" t="str">
        <f>_xlfn.IFNA(VLOOKUP(W114,Municipis!$D$2:$F$259,3,FALSE),"Pendent")</f>
        <v>http://www.icc.cat/vissir3/index.html?3hDUlU5cp</v>
      </c>
      <c r="W114" s="12" t="str" cm="1">
        <f t="array" ref="W114">_xlfn.IFNA(_xlfn.IFS(O114&lt;&gt;0,O114,P114&lt;&gt;0,P114,Q114&lt;&gt;0,Q114,R114&lt;&gt;0,R114,S114&lt;&gt;0,S114,T114&lt;&gt;0,T114),"Pendent")</f>
        <v>Platja del Varador - Platja del Callao - Platja de Sant Simó</v>
      </c>
    </row>
    <row r="115" spans="1:23" ht="15" customHeight="1" x14ac:dyDescent="0.3">
      <c r="A115" s="144">
        <v>13</v>
      </c>
      <c r="B115" s="17" t="s">
        <v>528</v>
      </c>
      <c r="C115" s="16" t="s">
        <v>1090</v>
      </c>
      <c r="D115" s="12" t="e" cm="1" vm="1">
        <f t="array" ref="D115">_xlfn.IFNA(_xlfn.IFS(V115&lt;&gt;"Pendent",SOCIETATS!$N$8,W115&lt;&gt;"Pendent",SOCIETATS!$N$8),SOCIETATS!$N$9)</f>
        <v>#VALUE!</v>
      </c>
      <c r="E115" s="26" t="e" cm="1" vm="1">
        <f t="array" ref="E115">_xlfn.IFNA(_xlfn.IFS(F115&lt;&gt;F116,SOCIETATS!$N$8,G115&lt;&gt;G116,SOCIETATS!$N$8),SOCIETATS!$N$9)</f>
        <v>#VALUE!</v>
      </c>
      <c r="F115" s="18" t="str" cm="1">
        <f t="array" ref="F115">_xlfn.IFNA(_xlfn.IFS(O115&lt;&gt;0,O115,P115&lt;&gt;0,P115,R115&lt;&gt;0,R115,Q115&lt;&gt;0,Q115,S115&lt;&gt;0,S115,T115&lt;&gt;0,T115),"FALTAN DATOS DE ESCENARIO")</f>
        <v>Platja del Cavaió d'Arenys de Mar</v>
      </c>
      <c r="G115" s="94">
        <v>45199</v>
      </c>
      <c r="H115" s="95">
        <v>0.75</v>
      </c>
      <c r="I115" s="94">
        <v>45199</v>
      </c>
      <c r="J115" s="95">
        <v>0.95833333333333404</v>
      </c>
      <c r="K115" s="27" t="s">
        <v>1016</v>
      </c>
      <c r="L115" s="27" t="s">
        <v>10</v>
      </c>
      <c r="M115" s="27">
        <v>80</v>
      </c>
      <c r="N115" s="27" t="s">
        <v>9</v>
      </c>
      <c r="O115" s="27" t="s">
        <v>332</v>
      </c>
      <c r="P115" s="17"/>
      <c r="Q115" s="17"/>
      <c r="R115" s="17"/>
      <c r="S115" s="17"/>
      <c r="T115" s="17"/>
      <c r="U115" s="12" t="str">
        <f>_xlfn.IFNA(VLOOKUP(W115,Municipis!$D$2:$F$259,2,FALSE),"Pendent")</f>
        <v>Arenys de Mar</v>
      </c>
      <c r="V115" s="12" t="str">
        <f>_xlfn.IFNA(VLOOKUP(W115,Municipis!$D$2:$F$259,3,FALSE),"Pendent")</f>
        <v>http://www.icc.cat/vissir3/index.html?yLQERo0GP</v>
      </c>
      <c r="W115" s="12" t="str" cm="1">
        <f t="array" ref="W115">_xlfn.IFNA(_xlfn.IFS(O115&lt;&gt;0,O115,P115&lt;&gt;0,P115,Q115&lt;&gt;0,Q115,R115&lt;&gt;0,R115,S115&lt;&gt;0,S115,T115&lt;&gt;0,T115),"Pendent")</f>
        <v>Platja del Cavaió d'Arenys de Mar</v>
      </c>
    </row>
    <row r="116" spans="1:23" s="154" customFormat="1" ht="15" customHeight="1" thickBot="1" x14ac:dyDescent="0.35">
      <c r="A116" s="145">
        <v>14</v>
      </c>
      <c r="B116" s="153" t="s">
        <v>528</v>
      </c>
      <c r="C116" s="197" t="s">
        <v>1093</v>
      </c>
      <c r="D116" s="146" t="e" cm="1" vm="1">
        <f t="array" ref="D116">_xlfn.IFNA(_xlfn.IFS(V116&lt;&gt;"Pendent",SOCIETATS!$N$8,W116&lt;&gt;"Pendent",SOCIETATS!$N$8),SOCIETATS!$N$9)</f>
        <v>#VALUE!</v>
      </c>
      <c r="E116" s="265" t="e" cm="1" vm="1">
        <f t="array" ref="E116">_xlfn.IFNA(_xlfn.IFS(F116&lt;&gt;F117,SOCIETATS!$N$8,G116&lt;&gt;G117,SOCIETATS!$N$8),SOCIETATS!$N$9)</f>
        <v>#VALUE!</v>
      </c>
      <c r="F116" s="149" t="str" cm="1">
        <f t="array" ref="F116">_xlfn.IFNA(_xlfn.IFS(O116&lt;&gt;0,O116,P116&lt;&gt;0,P116,R116&lt;&gt;0,R116,Q116&lt;&gt;0,Q116,S116&lt;&gt;0,S116,T116&lt;&gt;0,T116),"FALTAN DATOS DE ESCENARIO")</f>
        <v>Platja del Prat</v>
      </c>
      <c r="G116" s="194">
        <v>45263</v>
      </c>
      <c r="H116" s="198">
        <v>0.33333333333333298</v>
      </c>
      <c r="I116" s="194">
        <v>45263</v>
      </c>
      <c r="J116" s="198">
        <v>0.54166666666666696</v>
      </c>
      <c r="K116" s="158" t="s">
        <v>1016</v>
      </c>
      <c r="L116" s="158" t="s">
        <v>10</v>
      </c>
      <c r="M116" s="158">
        <v>80</v>
      </c>
      <c r="N116" s="158" t="s">
        <v>9</v>
      </c>
      <c r="O116" s="158" t="s">
        <v>350</v>
      </c>
      <c r="P116" s="153"/>
      <c r="Q116" s="153"/>
      <c r="R116" s="153"/>
      <c r="S116" s="153"/>
      <c r="T116" s="153"/>
      <c r="U116" s="146" t="str">
        <f>_xlfn.IFNA(VLOOKUP(W116,Municipis!$D$2:$F$259,2,FALSE),"Pendent")</f>
        <v>El Prat de Llobregat</v>
      </c>
      <c r="V116" s="146" t="str">
        <f>_xlfn.IFNA(VLOOKUP(W116,Municipis!$D$2:$F$259,3,FALSE),"Pendent")</f>
        <v>http://www.icc.cat/vissir3/index.html?lvMhepHYB</v>
      </c>
      <c r="W116" s="146" t="str" cm="1">
        <f t="array" ref="W116">_xlfn.IFNA(_xlfn.IFS(O116&lt;&gt;0,O116,P116&lt;&gt;0,P116,Q116&lt;&gt;0,Q116,R116&lt;&gt;0,R116,S116&lt;&gt;0,S116,T116&lt;&gt;0,T116),"Pendent")</f>
        <v>Platja del Prat</v>
      </c>
    </row>
    <row r="117" spans="1:23" s="143" customFormat="1" ht="15" customHeight="1" x14ac:dyDescent="0.3">
      <c r="A117" s="134">
        <v>1</v>
      </c>
      <c r="B117" s="136" t="s">
        <v>506</v>
      </c>
      <c r="C117" s="200" t="s">
        <v>1095</v>
      </c>
      <c r="D117" s="135" t="e" cm="1" vm="1">
        <f t="array" ref="D117">_xlfn.IFNA(_xlfn.IFS(V117&lt;&gt;"Pendent",SOCIETATS!$N$8,W117&lt;&gt;"Pendent",SOCIETATS!$N$8),SOCIETATS!$N$9)</f>
        <v>#VALUE!</v>
      </c>
      <c r="E117" s="262" t="e" cm="1" vm="1">
        <f t="array" ref="E117">_xlfn.IFNA(_xlfn.IFS(F117&lt;&gt;F118,SOCIETATS!$N$8,G117&lt;&gt;G118,SOCIETATS!$N$8),SOCIETATS!$N$9)</f>
        <v>#VALUE!</v>
      </c>
      <c r="F117" s="138" t="str" cm="1">
        <f t="array" ref="F117">_xlfn.IFNA(_xlfn.IFS(O117&lt;&gt;0,O117,P117&lt;&gt;0,P117,R117&lt;&gt;0,R117,Q117&lt;&gt;0,Q117,S117&lt;&gt;0,S117,T117&lt;&gt;0,T117),"FALTAN DATOS DE ESCENARIO")</f>
        <v>Platja de Sant Sebastià</v>
      </c>
      <c r="G117" s="201">
        <v>45017</v>
      </c>
      <c r="H117" s="202">
        <v>0.875</v>
      </c>
      <c r="I117" s="203">
        <v>45018</v>
      </c>
      <c r="J117" s="202">
        <v>0.25</v>
      </c>
      <c r="K117" s="204" t="s">
        <v>14</v>
      </c>
      <c r="L117" s="204" t="s">
        <v>8</v>
      </c>
      <c r="M117" s="163">
        <v>32</v>
      </c>
      <c r="N117" s="204" t="s">
        <v>9</v>
      </c>
      <c r="O117" s="204" t="s">
        <v>310</v>
      </c>
      <c r="P117" s="204"/>
      <c r="Q117" s="204"/>
      <c r="R117" s="204"/>
      <c r="S117" s="204"/>
      <c r="T117" s="204"/>
      <c r="U117" s="135" t="str">
        <f>_xlfn.IFNA(VLOOKUP(W117,Municipis!$D$2:$F$259,2,FALSE),"Pendent")</f>
        <v>Barcelona</v>
      </c>
      <c r="V117" s="135" t="str">
        <f>_xlfn.IFNA(VLOOKUP(W117,Municipis!$D$2:$F$259,3,FALSE),"Pendent")</f>
        <v>http://www.icc.cat/vissir3/index.html?xTOcihyKq</v>
      </c>
      <c r="W117" s="135" t="str" cm="1">
        <f t="array" ref="W117">_xlfn.IFNA(_xlfn.IFS(O117&lt;&gt;0,O117,P117&lt;&gt;0,P117,Q117&lt;&gt;0,Q117,R117&lt;&gt;0,R117,S117&lt;&gt;0,S117,T117&lt;&gt;0,T117),"Pendent")</f>
        <v>Platja de Sant Sebastià</v>
      </c>
    </row>
    <row r="118" spans="1:23" ht="15" customHeight="1" x14ac:dyDescent="0.3">
      <c r="A118" s="144">
        <v>2</v>
      </c>
      <c r="B118" s="28" t="s">
        <v>506</v>
      </c>
      <c r="C118" s="111" t="s">
        <v>1094</v>
      </c>
      <c r="D118" s="12" t="e" cm="1" vm="1">
        <f t="array" ref="D118">_xlfn.IFNA(_xlfn.IFS(V118&lt;&gt;"Pendent",SOCIETATS!$N$8,W118&lt;&gt;"Pendent",SOCIETATS!$N$8),SOCIETATS!$N$9)</f>
        <v>#VALUE!</v>
      </c>
      <c r="E118" s="26" t="e" cm="1" vm="1">
        <f t="array" ref="E118">_xlfn.IFNA(_xlfn.IFS(F118&lt;&gt;F119,SOCIETATS!$N$8,G118&lt;&gt;G119,SOCIETATS!$N$8),SOCIETATS!$N$9)</f>
        <v>#VALUE!</v>
      </c>
      <c r="F118" s="18" t="str" cm="1">
        <f t="array" ref="F118">_xlfn.IFNA(_xlfn.IFS(O118&lt;&gt;0,O118,P118&lt;&gt;0,P118,R118&lt;&gt;0,R118,Q118&lt;&gt;0,Q118,S118&lt;&gt;0,S118,T118&lt;&gt;0,T118),"FALTAN DATOS DE ESCENARIO")</f>
        <v>Fins a 5 milles del port de Mataró</v>
      </c>
      <c r="G118" s="112">
        <v>45045</v>
      </c>
      <c r="H118" s="113">
        <v>0.33333333333333331</v>
      </c>
      <c r="I118" s="114">
        <v>45045</v>
      </c>
      <c r="J118" s="113">
        <v>0.5</v>
      </c>
      <c r="K118" s="115" t="s">
        <v>7</v>
      </c>
      <c r="L118" s="115" t="s">
        <v>8</v>
      </c>
      <c r="M118" s="100">
        <v>16</v>
      </c>
      <c r="N118" s="115" t="s">
        <v>9</v>
      </c>
      <c r="O118" s="115"/>
      <c r="P118" s="115"/>
      <c r="Q118" s="115"/>
      <c r="R118" s="115"/>
      <c r="S118" s="115" t="s">
        <v>176</v>
      </c>
      <c r="T118" s="115"/>
      <c r="U118" s="12" t="str">
        <f>_xlfn.IFNA(VLOOKUP(W118,Municipis!$D$2:$F$259,2,FALSE),"Pendent")</f>
        <v>Mataró</v>
      </c>
      <c r="V118" s="12" t="str">
        <f>_xlfn.IFNA(VLOOKUP(W118,Municipis!$D$2:$F$259,3,FALSE),"Pendent")</f>
        <v>http://www.icc.cat/vissir3/index.html?Qm1qhn3Hs</v>
      </c>
      <c r="W118" s="12" t="str" cm="1">
        <f t="array" ref="W118">_xlfn.IFNA(_xlfn.IFS(O118&lt;&gt;0,O118,P118&lt;&gt;0,P118,Q118&lt;&gt;0,Q118,R118&lt;&gt;0,R118,S118&lt;&gt;0,S118,T118&lt;&gt;0,T118),"Pendent")</f>
        <v>Fins a 5 milles del port de Mataró</v>
      </c>
    </row>
    <row r="119" spans="1:23" ht="15" customHeight="1" x14ac:dyDescent="0.3">
      <c r="A119" s="144">
        <v>3</v>
      </c>
      <c r="B119" s="28" t="s">
        <v>506</v>
      </c>
      <c r="C119" s="111" t="s">
        <v>1096</v>
      </c>
      <c r="D119" s="12" t="e" cm="1" vm="1">
        <f t="array" ref="D119">_xlfn.IFNA(_xlfn.IFS(V119&lt;&gt;"Pendent",SOCIETATS!$N$8,W119&lt;&gt;"Pendent",SOCIETATS!$N$8),SOCIETATS!$N$9)</f>
        <v>#VALUE!</v>
      </c>
      <c r="E119" s="26" t="e" cm="1" vm="1">
        <f t="array" ref="E119">_xlfn.IFNA(_xlfn.IFS(F119&lt;&gt;F120,SOCIETATS!$N$8,G119&lt;&gt;G120,SOCIETATS!$N$8),SOCIETATS!$N$9)</f>
        <v>#VALUE!</v>
      </c>
      <c r="F119" s="18" t="str" cm="1">
        <f t="array" ref="F119">_xlfn.IFNA(_xlfn.IFS(O119&lt;&gt;0,O119,P119&lt;&gt;0,P119,R119&lt;&gt;0,R119,Q119&lt;&gt;0,Q119,S119&lt;&gt;0,S119,T119&lt;&gt;0,T119),"FALTAN DATOS DE ESCENARIO")</f>
        <v>Port de Barcelona</v>
      </c>
      <c r="G119" s="112">
        <v>45046</v>
      </c>
      <c r="H119" s="113">
        <v>0.33333333333333331</v>
      </c>
      <c r="I119" s="114">
        <v>45046</v>
      </c>
      <c r="J119" s="113">
        <v>0.54166666666666663</v>
      </c>
      <c r="K119" s="115" t="s">
        <v>14</v>
      </c>
      <c r="L119" s="115" t="s">
        <v>8</v>
      </c>
      <c r="M119" s="100">
        <v>45</v>
      </c>
      <c r="N119" s="115" t="s">
        <v>11</v>
      </c>
      <c r="O119" s="115"/>
      <c r="P119" s="115"/>
      <c r="Q119" s="115"/>
      <c r="R119" s="115" t="s">
        <v>382</v>
      </c>
      <c r="S119" s="115"/>
      <c r="T119" s="115"/>
      <c r="U119" s="12" t="str">
        <f>_xlfn.IFNA(VLOOKUP(W119,Municipis!$D$2:$F$259,2,FALSE),"Pendent")</f>
        <v>Barcelona</v>
      </c>
      <c r="V119" s="12" t="str">
        <f>_xlfn.IFNA(VLOOKUP(W119,Municipis!$D$2:$F$259,3,FALSE),"Pendent")</f>
        <v>http://www.icc.cat/vissir3/index.html?OjDPhgCOD</v>
      </c>
      <c r="W119" s="12" t="str" cm="1">
        <f t="array" ref="W119">_xlfn.IFNA(_xlfn.IFS(O119&lt;&gt;0,O119,P119&lt;&gt;0,P119,Q119&lt;&gt;0,Q119,R119&lt;&gt;0,R119,S119&lt;&gt;0,S119,T119&lt;&gt;0,T119),"Pendent")</f>
        <v>Port de Barcelona</v>
      </c>
    </row>
    <row r="120" spans="1:23" ht="15" customHeight="1" x14ac:dyDescent="0.3">
      <c r="A120" s="144">
        <v>4</v>
      </c>
      <c r="B120" s="28" t="s">
        <v>506</v>
      </c>
      <c r="C120" s="111" t="s">
        <v>1097</v>
      </c>
      <c r="D120" s="12" t="e" cm="1" vm="1">
        <f t="array" ref="D120">_xlfn.IFNA(_xlfn.IFS(V120&lt;&gt;"Pendent",SOCIETATS!$N$8,W120&lt;&gt;"Pendent",SOCIETATS!$N$8),SOCIETATS!$N$9)</f>
        <v>#VALUE!</v>
      </c>
      <c r="E120" s="26" t="e" cm="1" vm="1">
        <f t="array" ref="E120">_xlfn.IFNA(_xlfn.IFS(F120&lt;&gt;F121,SOCIETATS!$N$8,G120&lt;&gt;G121,SOCIETATS!$N$8),SOCIETATS!$N$9)</f>
        <v>#VALUE!</v>
      </c>
      <c r="F120" s="18" t="str" cm="1">
        <f t="array" ref="F120">_xlfn.IFNA(_xlfn.IFS(O120&lt;&gt;0,O120,P120&lt;&gt;0,P120,R120&lt;&gt;0,R120,Q120&lt;&gt;0,Q120,S120&lt;&gt;0,S120,T120&lt;&gt;0,T120),"FALTAN DATOS DE ESCENARIO")</f>
        <v>Port de Barcelona</v>
      </c>
      <c r="G120" s="112">
        <v>45052</v>
      </c>
      <c r="H120" s="113">
        <v>0.375</v>
      </c>
      <c r="I120" s="114">
        <v>45052</v>
      </c>
      <c r="J120" s="113">
        <v>0.5</v>
      </c>
      <c r="K120" s="115" t="s">
        <v>14</v>
      </c>
      <c r="L120" s="115" t="s">
        <v>15</v>
      </c>
      <c r="M120" s="100">
        <v>20</v>
      </c>
      <c r="N120" s="115" t="s">
        <v>11</v>
      </c>
      <c r="O120" s="115"/>
      <c r="P120" s="115"/>
      <c r="Q120" s="115"/>
      <c r="R120" s="115" t="s">
        <v>382</v>
      </c>
      <c r="S120" s="115"/>
      <c r="T120" s="115"/>
      <c r="U120" s="12" t="str">
        <f>_xlfn.IFNA(VLOOKUP(W120,Municipis!$D$2:$F$259,2,FALSE),"Pendent")</f>
        <v>Barcelona</v>
      </c>
      <c r="V120" s="12" t="str">
        <f>_xlfn.IFNA(VLOOKUP(W120,Municipis!$D$2:$F$259,3,FALSE),"Pendent")</f>
        <v>http://www.icc.cat/vissir3/index.html?OjDPhgCOD</v>
      </c>
      <c r="W120" s="12" t="str" cm="1">
        <f t="array" ref="W120">_xlfn.IFNA(_xlfn.IFS(O120&lt;&gt;0,O120,P120&lt;&gt;0,P120,Q120&lt;&gt;0,Q120,R120&lt;&gt;0,R120,S120&lt;&gt;0,S120,T120&lt;&gt;0,T120),"Pendent")</f>
        <v>Port de Barcelona</v>
      </c>
    </row>
    <row r="121" spans="1:23" ht="15" customHeight="1" x14ac:dyDescent="0.3">
      <c r="A121" s="144">
        <v>5</v>
      </c>
      <c r="B121" s="28" t="s">
        <v>506</v>
      </c>
      <c r="C121" s="111" t="s">
        <v>1098</v>
      </c>
      <c r="D121" s="12" t="e" cm="1" vm="1">
        <f t="array" ref="D121">_xlfn.IFNA(_xlfn.IFS(V121&lt;&gt;"Pendent",SOCIETATS!$N$8,W121&lt;&gt;"Pendent",SOCIETATS!$N$8),SOCIETATS!$N$9)</f>
        <v>#VALUE!</v>
      </c>
      <c r="E121" s="26" t="e" cm="1" vm="1">
        <f t="array" ref="E121">_xlfn.IFNA(_xlfn.IFS(F121&lt;&gt;F122,SOCIETATS!$N$8,G121&lt;&gt;G122,SOCIETATS!$N$8),SOCIETATS!$N$9)</f>
        <v>#VALUE!</v>
      </c>
      <c r="F121" s="18" t="str" cm="1">
        <f t="array" ref="F121">_xlfn.IFNA(_xlfn.IFS(O121&lt;&gt;0,O121,P121&lt;&gt;0,P121,R121&lt;&gt;0,R121,Q121&lt;&gt;0,Q121,S121&lt;&gt;0,S121,T121&lt;&gt;0,T121),"FALTAN DATOS DE ESCENARIO")</f>
        <v>Port de Barcelona</v>
      </c>
      <c r="G121" s="112">
        <v>45067</v>
      </c>
      <c r="H121" s="113">
        <v>0.33333333333333331</v>
      </c>
      <c r="I121" s="114">
        <v>45067</v>
      </c>
      <c r="J121" s="113">
        <v>0.54166666666666663</v>
      </c>
      <c r="K121" s="115" t="s">
        <v>14</v>
      </c>
      <c r="L121" s="115" t="s">
        <v>8</v>
      </c>
      <c r="M121" s="100">
        <v>45</v>
      </c>
      <c r="N121" s="115" t="s">
        <v>11</v>
      </c>
      <c r="O121" s="115"/>
      <c r="P121" s="115"/>
      <c r="Q121" s="115"/>
      <c r="R121" s="115" t="s">
        <v>382</v>
      </c>
      <c r="S121" s="115"/>
      <c r="T121" s="115"/>
      <c r="U121" s="12" t="str">
        <f>_xlfn.IFNA(VLOOKUP(W121,Municipis!$D$2:$F$259,2,FALSE),"Pendent")</f>
        <v>Barcelona</v>
      </c>
      <c r="V121" s="12" t="str">
        <f>_xlfn.IFNA(VLOOKUP(W121,Municipis!$D$2:$F$259,3,FALSE),"Pendent")</f>
        <v>http://www.icc.cat/vissir3/index.html?OjDPhgCOD</v>
      </c>
      <c r="W121" s="12" t="str" cm="1">
        <f t="array" ref="W121">_xlfn.IFNA(_xlfn.IFS(O121&lt;&gt;0,O121,P121&lt;&gt;0,P121,Q121&lt;&gt;0,Q121,R121&lt;&gt;0,R121,S121&lt;&gt;0,S121,T121&lt;&gt;0,T121),"Pendent")</f>
        <v>Port de Barcelona</v>
      </c>
    </row>
    <row r="122" spans="1:23" ht="15" customHeight="1" x14ac:dyDescent="0.3">
      <c r="A122" s="144">
        <v>6</v>
      </c>
      <c r="B122" s="28" t="s">
        <v>506</v>
      </c>
      <c r="C122" s="111" t="s">
        <v>1099</v>
      </c>
      <c r="D122" s="12" t="e" cm="1" vm="1">
        <f t="array" ref="D122">_xlfn.IFNA(_xlfn.IFS(V122&lt;&gt;"Pendent",SOCIETATS!$N$8,W122&lt;&gt;"Pendent",SOCIETATS!$N$8),SOCIETATS!$N$9)</f>
        <v>#VALUE!</v>
      </c>
      <c r="E122" s="26" t="e" cm="1" vm="1">
        <f t="array" ref="E122">_xlfn.IFNA(_xlfn.IFS(F122&lt;&gt;F123,SOCIETATS!$N$8,G122&lt;&gt;G123,SOCIETATS!$N$8),SOCIETATS!$N$9)</f>
        <v>#VALUE!</v>
      </c>
      <c r="F122" s="18" t="str" cm="1">
        <f t="array" ref="F122">_xlfn.IFNA(_xlfn.IFS(O122&lt;&gt;0,O122,P122&lt;&gt;0,P122,R122&lt;&gt;0,R122,Q122&lt;&gt;0,Q122,S122&lt;&gt;0,S122,T122&lt;&gt;0,T122),"FALTAN DATOS DE ESCENARIO")</f>
        <v>Port de Barcelona</v>
      </c>
      <c r="G122" s="116">
        <v>45088</v>
      </c>
      <c r="H122" s="113">
        <v>0.33333333333333331</v>
      </c>
      <c r="I122" s="117">
        <v>45088</v>
      </c>
      <c r="J122" s="113">
        <v>0.54166666666666663</v>
      </c>
      <c r="K122" s="115" t="s">
        <v>14</v>
      </c>
      <c r="L122" s="115" t="s">
        <v>8</v>
      </c>
      <c r="M122" s="100">
        <v>45</v>
      </c>
      <c r="N122" s="115" t="s">
        <v>11</v>
      </c>
      <c r="O122" s="115"/>
      <c r="P122" s="115"/>
      <c r="Q122" s="115"/>
      <c r="R122" s="115" t="s">
        <v>382</v>
      </c>
      <c r="S122" s="115"/>
      <c r="T122" s="115"/>
      <c r="U122" s="12" t="str">
        <f>_xlfn.IFNA(VLOOKUP(W122,Municipis!$D$2:$F$259,2,FALSE),"Pendent")</f>
        <v>Barcelona</v>
      </c>
      <c r="V122" s="12" t="str">
        <f>_xlfn.IFNA(VLOOKUP(W122,Municipis!$D$2:$F$259,3,FALSE),"Pendent")</f>
        <v>http://www.icc.cat/vissir3/index.html?OjDPhgCOD</v>
      </c>
      <c r="W122" s="12" t="str" cm="1">
        <f t="array" ref="W122">_xlfn.IFNA(_xlfn.IFS(O122&lt;&gt;0,O122,P122&lt;&gt;0,P122,Q122&lt;&gt;0,Q122,R122&lt;&gt;0,R122,S122&lt;&gt;0,S122,T122&lt;&gt;0,T122),"Pendent")</f>
        <v>Port de Barcelona</v>
      </c>
    </row>
    <row r="123" spans="1:23" ht="15" customHeight="1" x14ac:dyDescent="0.3">
      <c r="A123" s="144">
        <v>7</v>
      </c>
      <c r="B123" s="28" t="s">
        <v>506</v>
      </c>
      <c r="C123" s="111" t="s">
        <v>1100</v>
      </c>
      <c r="D123" s="12" t="e" cm="1" vm="1">
        <f t="array" ref="D123">_xlfn.IFNA(_xlfn.IFS(V123&lt;&gt;"Pendent",SOCIETATS!$N$8,W123&lt;&gt;"Pendent",SOCIETATS!$N$8),SOCIETATS!$N$9)</f>
        <v>#VALUE!</v>
      </c>
      <c r="E123" s="26" t="e" cm="1" vm="1">
        <f t="array" ref="E123">_xlfn.IFNA(_xlfn.IFS(F123&lt;&gt;F124,SOCIETATS!$N$8,G123&lt;&gt;G124,SOCIETATS!$N$8),SOCIETATS!$N$9)</f>
        <v>#VALUE!</v>
      </c>
      <c r="F123" s="18" t="str" cm="1">
        <f t="array" ref="F123">_xlfn.IFNA(_xlfn.IFS(O123&lt;&gt;0,O123,P123&lt;&gt;0,P123,R123&lt;&gt;0,R123,Q123&lt;&gt;0,Q123,S123&lt;&gt;0,S123,T123&lt;&gt;0,T123),"FALTAN DATOS DE ESCENARIO")</f>
        <v>Port de Barcelona</v>
      </c>
      <c r="G123" s="116">
        <v>45122</v>
      </c>
      <c r="H123" s="113">
        <v>0.375</v>
      </c>
      <c r="I123" s="117">
        <v>45122</v>
      </c>
      <c r="J123" s="113">
        <v>0.5</v>
      </c>
      <c r="K123" s="115" t="s">
        <v>14</v>
      </c>
      <c r="L123" s="115" t="s">
        <v>15</v>
      </c>
      <c r="M123" s="100">
        <v>20</v>
      </c>
      <c r="N123" s="115" t="s">
        <v>11</v>
      </c>
      <c r="O123" s="115"/>
      <c r="P123" s="115"/>
      <c r="Q123" s="115"/>
      <c r="R123" s="115" t="s">
        <v>382</v>
      </c>
      <c r="S123" s="115"/>
      <c r="T123" s="115"/>
      <c r="U123" s="12" t="str">
        <f>_xlfn.IFNA(VLOOKUP(W123,Municipis!$D$2:$F$259,2,FALSE),"Pendent")</f>
        <v>Barcelona</v>
      </c>
      <c r="V123" s="12" t="str">
        <f>_xlfn.IFNA(VLOOKUP(W123,Municipis!$D$2:$F$259,3,FALSE),"Pendent")</f>
        <v>http://www.icc.cat/vissir3/index.html?OjDPhgCOD</v>
      </c>
      <c r="W123" s="12" t="str" cm="1">
        <f t="array" ref="W123">_xlfn.IFNA(_xlfn.IFS(O123&lt;&gt;0,O123,P123&lt;&gt;0,P123,Q123&lt;&gt;0,Q123,R123&lt;&gt;0,R123,S123&lt;&gt;0,S123,T123&lt;&gt;0,T123),"Pendent")</f>
        <v>Port de Barcelona</v>
      </c>
    </row>
    <row r="124" spans="1:23" ht="15" customHeight="1" x14ac:dyDescent="0.3">
      <c r="A124" s="144">
        <v>8</v>
      </c>
      <c r="B124" s="28" t="s">
        <v>506</v>
      </c>
      <c r="C124" s="111" t="s">
        <v>1101</v>
      </c>
      <c r="D124" s="12" t="e" cm="1" vm="1">
        <f t="array" ref="D124">_xlfn.IFNA(_xlfn.IFS(V124&lt;&gt;"Pendent",SOCIETATS!$N$8,W124&lt;&gt;"Pendent",SOCIETATS!$N$8),SOCIETATS!$N$9)</f>
        <v>#VALUE!</v>
      </c>
      <c r="E124" s="26" t="e" cm="1" vm="1">
        <f t="array" ref="E124">_xlfn.IFNA(_xlfn.IFS(F124&lt;&gt;F125,SOCIETATS!$N$8,G124&lt;&gt;G125,SOCIETATS!$N$8),SOCIETATS!$N$9)</f>
        <v>#VALUE!</v>
      </c>
      <c r="F124" s="18" t="str" cm="1">
        <f t="array" ref="F124">_xlfn.IFNA(_xlfn.IFS(O124&lt;&gt;0,O124,P124&lt;&gt;0,P124,R124&lt;&gt;0,R124,Q124&lt;&gt;0,Q124,S124&lt;&gt;0,S124,T124&lt;&gt;0,T124),"FALTAN DATOS DE ESCENARIO")</f>
        <v>Port de Barcelona</v>
      </c>
      <c r="G124" s="116">
        <v>45130</v>
      </c>
      <c r="H124" s="113">
        <v>0.33333333333333331</v>
      </c>
      <c r="I124" s="117">
        <v>45130</v>
      </c>
      <c r="J124" s="113">
        <v>0.54166666666666663</v>
      </c>
      <c r="K124" s="115" t="s">
        <v>14</v>
      </c>
      <c r="L124" s="115" t="s">
        <v>8</v>
      </c>
      <c r="M124" s="100">
        <v>45</v>
      </c>
      <c r="N124" s="115" t="s">
        <v>11</v>
      </c>
      <c r="O124" s="115"/>
      <c r="P124" s="115"/>
      <c r="Q124" s="115"/>
      <c r="R124" s="115" t="s">
        <v>382</v>
      </c>
      <c r="S124" s="115"/>
      <c r="T124" s="115"/>
      <c r="U124" s="12" t="str">
        <f>_xlfn.IFNA(VLOOKUP(W124,Municipis!$D$2:$F$259,2,FALSE),"Pendent")</f>
        <v>Barcelona</v>
      </c>
      <c r="V124" s="12" t="str">
        <f>_xlfn.IFNA(VLOOKUP(W124,Municipis!$D$2:$F$259,3,FALSE),"Pendent")</f>
        <v>http://www.icc.cat/vissir3/index.html?OjDPhgCOD</v>
      </c>
      <c r="W124" s="12" t="str" cm="1">
        <f t="array" ref="W124">_xlfn.IFNA(_xlfn.IFS(O124&lt;&gt;0,O124,P124&lt;&gt;0,P124,Q124&lt;&gt;0,Q124,R124&lt;&gt;0,R124,S124&lt;&gt;0,S124,T124&lt;&gt;0,T124),"Pendent")</f>
        <v>Port de Barcelona</v>
      </c>
    </row>
    <row r="125" spans="1:23" ht="15" customHeight="1" x14ac:dyDescent="0.3">
      <c r="A125" s="144">
        <v>9</v>
      </c>
      <c r="B125" s="28" t="s">
        <v>506</v>
      </c>
      <c r="C125" s="111" t="s">
        <v>1102</v>
      </c>
      <c r="D125" s="12" t="e" cm="1" vm="1">
        <f t="array" ref="D125">_xlfn.IFNA(_xlfn.IFS(V125&lt;&gt;"Pendent",SOCIETATS!$N$8,W125&lt;&gt;"Pendent",SOCIETATS!$N$8),SOCIETATS!$N$9)</f>
        <v>#VALUE!</v>
      </c>
      <c r="E125" s="26" t="e" cm="1" vm="1">
        <f t="array" ref="E125">_xlfn.IFNA(_xlfn.IFS(F125&lt;&gt;F126,SOCIETATS!$N$8,G125&lt;&gt;G126,SOCIETATS!$N$8),SOCIETATS!$N$9)</f>
        <v>#VALUE!</v>
      </c>
      <c r="F125" s="18" t="str" cm="1">
        <f t="array" ref="F125">_xlfn.IFNA(_xlfn.IFS(O125&lt;&gt;0,O125,P125&lt;&gt;0,P125,R125&lt;&gt;0,R125,Q125&lt;&gt;0,Q125,S125&lt;&gt;0,S125,T125&lt;&gt;0,T125),"FALTAN DATOS DE ESCENARIO")</f>
        <v>Port de Barcelona</v>
      </c>
      <c r="G125" s="116">
        <v>45186</v>
      </c>
      <c r="H125" s="113">
        <v>0.375</v>
      </c>
      <c r="I125" s="117">
        <v>45186</v>
      </c>
      <c r="J125" s="113">
        <v>0.5</v>
      </c>
      <c r="K125" s="115" t="s">
        <v>14</v>
      </c>
      <c r="L125" s="115" t="s">
        <v>15</v>
      </c>
      <c r="M125" s="100">
        <v>35</v>
      </c>
      <c r="N125" s="115" t="s">
        <v>11</v>
      </c>
      <c r="O125" s="115"/>
      <c r="P125" s="115"/>
      <c r="Q125" s="115"/>
      <c r="R125" s="115" t="s">
        <v>382</v>
      </c>
      <c r="S125" s="115"/>
      <c r="T125" s="115"/>
      <c r="U125" s="12" t="str">
        <f>_xlfn.IFNA(VLOOKUP(W125,Municipis!$D$2:$F$259,2,FALSE),"Pendent")</f>
        <v>Barcelona</v>
      </c>
      <c r="V125" s="12" t="str">
        <f>_xlfn.IFNA(VLOOKUP(W125,Municipis!$D$2:$F$259,3,FALSE),"Pendent")</f>
        <v>http://www.icc.cat/vissir3/index.html?OjDPhgCOD</v>
      </c>
      <c r="W125" s="12" t="str" cm="1">
        <f t="array" ref="W125">_xlfn.IFNA(_xlfn.IFS(O125&lt;&gt;0,O125,P125&lt;&gt;0,P125,Q125&lt;&gt;0,Q125,R125&lt;&gt;0,R125,S125&lt;&gt;0,S125,T125&lt;&gt;0,T125),"Pendent")</f>
        <v>Port de Barcelona</v>
      </c>
    </row>
    <row r="126" spans="1:23" ht="15" customHeight="1" x14ac:dyDescent="0.3">
      <c r="A126" s="144">
        <v>10</v>
      </c>
      <c r="B126" s="28" t="s">
        <v>506</v>
      </c>
      <c r="C126" s="111" t="s">
        <v>1103</v>
      </c>
      <c r="D126" s="12" t="e" cm="1" vm="1">
        <f t="array" ref="D126">_xlfn.IFNA(_xlfn.IFS(V126&lt;&gt;"Pendent",SOCIETATS!$N$8,W126&lt;&gt;"Pendent",SOCIETATS!$N$8),SOCIETATS!$N$9)</f>
        <v>#VALUE!</v>
      </c>
      <c r="E126" s="26" t="e" cm="1" vm="1">
        <f t="array" ref="E126">_xlfn.IFNA(_xlfn.IFS(F126&lt;&gt;F127,SOCIETATS!$N$8,G126&lt;&gt;G127,SOCIETATS!$N$8),SOCIETATS!$N$9)</f>
        <v>#VALUE!</v>
      </c>
      <c r="F126" s="18" t="str" cm="1">
        <f t="array" ref="F126">_xlfn.IFNA(_xlfn.IFS(O126&lt;&gt;0,O126,P126&lt;&gt;0,P126,R126&lt;&gt;0,R126,Q126&lt;&gt;0,Q126,S126&lt;&gt;0,S126,T126&lt;&gt;0,T126),"FALTAN DATOS DE ESCENARIO")</f>
        <v>Platja de Sant Sebastià</v>
      </c>
      <c r="G126" s="116">
        <v>45219</v>
      </c>
      <c r="H126" s="113">
        <v>0.875</v>
      </c>
      <c r="I126" s="117">
        <v>45220</v>
      </c>
      <c r="J126" s="113">
        <v>0.25</v>
      </c>
      <c r="K126" s="115" t="s">
        <v>14</v>
      </c>
      <c r="L126" s="115" t="s">
        <v>8</v>
      </c>
      <c r="M126" s="100">
        <v>32</v>
      </c>
      <c r="N126" s="115" t="s">
        <v>9</v>
      </c>
      <c r="O126" s="115" t="s">
        <v>310</v>
      </c>
      <c r="P126" s="115"/>
      <c r="Q126" s="115"/>
      <c r="R126" s="115"/>
      <c r="S126" s="115"/>
      <c r="T126" s="115"/>
      <c r="U126" s="12" t="str">
        <f>_xlfn.IFNA(VLOOKUP(W126,Municipis!$D$2:$F$259,2,FALSE),"Pendent")</f>
        <v>Barcelona</v>
      </c>
      <c r="V126" s="12" t="str">
        <f>_xlfn.IFNA(VLOOKUP(W126,Municipis!$D$2:$F$259,3,FALSE),"Pendent")</f>
        <v>http://www.icc.cat/vissir3/index.html?xTOcihyKq</v>
      </c>
      <c r="W126" s="12" t="str" cm="1">
        <f t="array" ref="W126">_xlfn.IFNA(_xlfn.IFS(O126&lt;&gt;0,O126,P126&lt;&gt;0,P126,Q126&lt;&gt;0,Q126,R126&lt;&gt;0,R126,S126&lt;&gt;0,S126,T126&lt;&gt;0,T126),"Pendent")</f>
        <v>Platja de Sant Sebastià</v>
      </c>
    </row>
    <row r="127" spans="1:23" ht="15" customHeight="1" x14ac:dyDescent="0.3">
      <c r="A127" s="144">
        <v>11</v>
      </c>
      <c r="B127" s="28" t="s">
        <v>506</v>
      </c>
      <c r="C127" s="111" t="s">
        <v>1104</v>
      </c>
      <c r="D127" s="12" t="e" cm="1" vm="1">
        <f t="array" ref="D127">_xlfn.IFNA(_xlfn.IFS(V127&lt;&gt;"Pendent",SOCIETATS!$N$8,W127&lt;&gt;"Pendent",SOCIETATS!$N$8),SOCIETATS!$N$9)</f>
        <v>#VALUE!</v>
      </c>
      <c r="E127" s="26" t="e" cm="1" vm="1">
        <f t="array" ref="E127">_xlfn.IFNA(_xlfn.IFS(F127&lt;&gt;F128,SOCIETATS!$N$8,G127&lt;&gt;G128,SOCIETATS!$N$8),SOCIETATS!$N$9)</f>
        <v>#VALUE!</v>
      </c>
      <c r="F127" s="18" t="str" cm="1">
        <f t="array" ref="F127">_xlfn.IFNA(_xlfn.IFS(O127&lt;&gt;0,O127,P127&lt;&gt;0,P127,R127&lt;&gt;0,R127,Q127&lt;&gt;0,Q127,S127&lt;&gt;0,S127,T127&lt;&gt;0,T127),"FALTAN DATOS DE ESCENARIO")</f>
        <v>Port de Barcelona</v>
      </c>
      <c r="G127" s="116">
        <v>45242</v>
      </c>
      <c r="H127" s="113">
        <v>0.33333333333333331</v>
      </c>
      <c r="I127" s="117">
        <v>45242</v>
      </c>
      <c r="J127" s="113">
        <v>0.54166666666666663</v>
      </c>
      <c r="K127" s="115" t="s">
        <v>14</v>
      </c>
      <c r="L127" s="115" t="s">
        <v>8</v>
      </c>
      <c r="M127" s="100">
        <v>50</v>
      </c>
      <c r="N127" s="115" t="s">
        <v>11</v>
      </c>
      <c r="O127" s="115"/>
      <c r="P127" s="115"/>
      <c r="Q127" s="115"/>
      <c r="R127" s="115" t="s">
        <v>382</v>
      </c>
      <c r="S127" s="115"/>
      <c r="T127" s="115"/>
      <c r="U127" s="12" t="str">
        <f>_xlfn.IFNA(VLOOKUP(W127,Municipis!$D$2:$F$259,2,FALSE),"Pendent")</f>
        <v>Barcelona</v>
      </c>
      <c r="V127" s="12" t="str">
        <f>_xlfn.IFNA(VLOOKUP(W127,Municipis!$D$2:$F$259,3,FALSE),"Pendent")</f>
        <v>http://www.icc.cat/vissir3/index.html?OjDPhgCOD</v>
      </c>
      <c r="W127" s="12" t="str" cm="1">
        <f t="array" ref="W127">_xlfn.IFNA(_xlfn.IFS(O127&lt;&gt;0,O127,P127&lt;&gt;0,P127,Q127&lt;&gt;0,Q127,R127&lt;&gt;0,R127,S127&lt;&gt;0,S127,T127&lt;&gt;0,T127),"Pendent")</f>
        <v>Port de Barcelona</v>
      </c>
    </row>
    <row r="128" spans="1:23" ht="15" customHeight="1" thickBot="1" x14ac:dyDescent="0.35">
      <c r="A128" s="172">
        <v>12</v>
      </c>
      <c r="B128" s="128" t="s">
        <v>506</v>
      </c>
      <c r="C128" s="270" t="s">
        <v>1105</v>
      </c>
      <c r="D128" s="123" t="e" cm="1" vm="1">
        <f t="array" ref="D128">_xlfn.IFNA(_xlfn.IFS(V128&lt;&gt;"Pendent",SOCIETATS!$N$8,W128&lt;&gt;"Pendent",SOCIETATS!$N$8),SOCIETATS!$N$9)</f>
        <v>#VALUE!</v>
      </c>
      <c r="E128" s="124" t="e" cm="1" vm="1">
        <f t="array" ref="E128">_xlfn.IFNA(_xlfn.IFS(F128&lt;&gt;F129,SOCIETATS!$N$8,G128&lt;&gt;G129,SOCIETATS!$N$8),SOCIETATS!$N$9)</f>
        <v>#VALUE!</v>
      </c>
      <c r="F128" s="125" t="str" cm="1">
        <f t="array" ref="F128">_xlfn.IFNA(_xlfn.IFS(O128&lt;&gt;0,O128,P128&lt;&gt;0,P128,R128&lt;&gt;0,R128,Q128&lt;&gt;0,Q128,S128&lt;&gt;0,S128,T128&lt;&gt;0,T128),"FALTAN DATOS DE ESCENARIO")</f>
        <v>Port de Barcelona</v>
      </c>
      <c r="G128" s="271">
        <v>45256</v>
      </c>
      <c r="H128" s="272">
        <v>0.33333333333333331</v>
      </c>
      <c r="I128" s="273">
        <v>45256</v>
      </c>
      <c r="J128" s="272">
        <v>0.54166666666666663</v>
      </c>
      <c r="K128" s="274" t="s">
        <v>14</v>
      </c>
      <c r="L128" s="274" t="s">
        <v>8</v>
      </c>
      <c r="M128" s="126">
        <v>45</v>
      </c>
      <c r="N128" s="274" t="s">
        <v>11</v>
      </c>
      <c r="O128" s="274"/>
      <c r="P128" s="274"/>
      <c r="Q128" s="274"/>
      <c r="R128" s="274" t="s">
        <v>382</v>
      </c>
      <c r="S128" s="274"/>
      <c r="T128" s="274"/>
      <c r="U128" s="123" t="str">
        <f>_xlfn.IFNA(VLOOKUP(W128,Municipis!$D$2:$F$259,2,FALSE),"Pendent")</f>
        <v>Barcelona</v>
      </c>
      <c r="V128" s="123" t="str">
        <f>_xlfn.IFNA(VLOOKUP(W128,Municipis!$D$2:$F$259,3,FALSE),"Pendent")</f>
        <v>http://www.icc.cat/vissir3/index.html?OjDPhgCOD</v>
      </c>
      <c r="W128" s="123" t="str" cm="1">
        <f t="array" ref="W128">_xlfn.IFNA(_xlfn.IFS(O128&lt;&gt;0,O128,P128&lt;&gt;0,P128,Q128&lt;&gt;0,Q128,R128&lt;&gt;0,R128,S128&lt;&gt;0,S128,T128&lt;&gt;0,T128),"Pendent")</f>
        <v>Port de Barcelona</v>
      </c>
    </row>
    <row r="129" spans="1:23" s="142" customFormat="1" ht="15" customHeight="1" x14ac:dyDescent="0.3">
      <c r="A129" s="134">
        <v>1</v>
      </c>
      <c r="B129" s="136" t="s">
        <v>465</v>
      </c>
      <c r="C129" s="137" t="s">
        <v>1246</v>
      </c>
      <c r="D129" s="135" t="e" cm="1" vm="1">
        <f t="array" ref="D129">_xlfn.IFNA(_xlfn.IFS(V129&lt;&gt;"Pendent",SOCIETATS!$N$8,W129&lt;&gt;"Pendent",SOCIETATS!$N$8),SOCIETATS!$N$9)</f>
        <v>#VALUE!</v>
      </c>
      <c r="E129" s="262" t="e" cm="1" vm="1">
        <f t="array" ref="E129">_xlfn.IFNA(_xlfn.IFS(F129&lt;&gt;F130,SOCIETATS!$N$8,G129&lt;&gt;G130,SOCIETATS!$N$8),SOCIETATS!$N$9)</f>
        <v>#VALUE!</v>
      </c>
      <c r="F129" s="138" t="str" cm="1">
        <f t="array" ref="F129">_xlfn.IFNA(_xlfn.IFS(O129&lt;&gt;0,O129,P129&lt;&gt;0,P129,R129&lt;&gt;0,R129,Q129&lt;&gt;0,Q129,S129&lt;&gt;0,S129,T129&lt;&gt;0,T129),"FALTAN DATOS DE ESCENARIO")</f>
        <v>Fins a 5 milles del port d'Arenys</v>
      </c>
      <c r="G129" s="141">
        <v>45017</v>
      </c>
      <c r="H129" s="169">
        <v>0.33333333333333298</v>
      </c>
      <c r="I129" s="141">
        <v>45017</v>
      </c>
      <c r="J129" s="169">
        <v>0.54166666666666696</v>
      </c>
      <c r="K129" s="142" t="s">
        <v>7</v>
      </c>
      <c r="L129" s="142" t="s">
        <v>10</v>
      </c>
      <c r="M129" s="142">
        <v>25</v>
      </c>
      <c r="N129" s="142" t="s">
        <v>9</v>
      </c>
      <c r="S129" s="142" t="s">
        <v>168</v>
      </c>
      <c r="T129" s="157"/>
      <c r="U129" s="135" t="str">
        <f>_xlfn.IFNA(VLOOKUP(W129,Municipis!$D$2:$F$259,2,FALSE),"Pendent")</f>
        <v>Arenys de Mar</v>
      </c>
      <c r="V129" s="135" t="str">
        <f>_xlfn.IFNA(VLOOKUP(W129,Municipis!$D$2:$F$259,3,FALSE),"Pendent")</f>
        <v>http://www.icc.cat/vissir3/index.html?5JmT7Vxyr</v>
      </c>
      <c r="W129" s="135" t="str" cm="1">
        <f t="array" ref="W129">_xlfn.IFNA(_xlfn.IFS(O129&lt;&gt;0,O129,P129&lt;&gt;0,P129,Q129&lt;&gt;0,Q129,R129&lt;&gt;0,R129,S129&lt;&gt;0,S129,T129&lt;&gt;0,T129),"Pendent")</f>
        <v>Fins a 5 milles del port d'Arenys</v>
      </c>
    </row>
    <row r="130" spans="1:23" s="17" customFormat="1" ht="15" customHeight="1" x14ac:dyDescent="0.3">
      <c r="A130" s="144">
        <v>2</v>
      </c>
      <c r="B130" s="28" t="s">
        <v>465</v>
      </c>
      <c r="C130" s="49" t="s">
        <v>1247</v>
      </c>
      <c r="D130" s="12" t="e" cm="1" vm="1">
        <f t="array" ref="D130">_xlfn.IFNA(_xlfn.IFS(V130&lt;&gt;"Pendent",SOCIETATS!$N$8,W130&lt;&gt;"Pendent",SOCIETATS!$N$8),SOCIETATS!$N$9)</f>
        <v>#VALUE!</v>
      </c>
      <c r="E130" s="26" t="e" cm="1" vm="1">
        <f t="array" ref="E130">_xlfn.IFNA(_xlfn.IFS(F130&lt;&gt;F131,SOCIETATS!$N$8,G130&lt;&gt;G131,SOCIETATS!$N$8),SOCIETATS!$N$9)</f>
        <v>#VALUE!</v>
      </c>
      <c r="F130" s="18" t="str" cm="1">
        <f t="array" ref="F130">_xlfn.IFNA(_xlfn.IFS(O130&lt;&gt;0,O130,P130&lt;&gt;0,P130,R130&lt;&gt;0,R130,Q130&lt;&gt;0,Q130,S130&lt;&gt;0,S130,T130&lt;&gt;0,T130),"FALTAN DATOS DE ESCENARIO")</f>
        <v>Passeig marítim de Sant Andreu de Llavaneres</v>
      </c>
      <c r="G130" s="93">
        <v>45067</v>
      </c>
      <c r="H130" s="101">
        <v>0.33333333333333298</v>
      </c>
      <c r="I130" s="93">
        <v>45067</v>
      </c>
      <c r="J130" s="101">
        <v>0.54166666666666696</v>
      </c>
      <c r="K130" s="17" t="s">
        <v>14</v>
      </c>
      <c r="L130" s="17" t="s">
        <v>8</v>
      </c>
      <c r="M130" s="17">
        <v>20</v>
      </c>
      <c r="N130" s="17" t="s">
        <v>11</v>
      </c>
      <c r="O130" s="17" t="s">
        <v>189</v>
      </c>
      <c r="T130" s="27"/>
      <c r="U130" s="12" t="str">
        <f>_xlfn.IFNA(VLOOKUP(W130,Municipis!$D$2:$F$259,2,FALSE),"Pendent")</f>
        <v>Sant Andreu de Llavaneres</v>
      </c>
      <c r="V130" s="12" t="str">
        <f>_xlfn.IFNA(VLOOKUP(W130,Municipis!$D$2:$F$259,3,FALSE),"Pendent")</f>
        <v>http://www.icc.cat/vissir3/index.html?Ov1P6shCJ</v>
      </c>
      <c r="W130" s="12" t="str" cm="1">
        <f t="array" ref="W130">_xlfn.IFNA(_xlfn.IFS(O130&lt;&gt;0,O130,P130&lt;&gt;0,P130,Q130&lt;&gt;0,Q130,R130&lt;&gt;0,R130,S130&lt;&gt;0,S130,T130&lt;&gt;0,T130),"Pendent")</f>
        <v>Passeig marítim de Sant Andreu de Llavaneres</v>
      </c>
    </row>
    <row r="131" spans="1:23" s="17" customFormat="1" ht="15" customHeight="1" x14ac:dyDescent="0.3">
      <c r="A131" s="144">
        <v>3</v>
      </c>
      <c r="B131" s="28" t="s">
        <v>465</v>
      </c>
      <c r="C131" s="49" t="s">
        <v>1248</v>
      </c>
      <c r="D131" s="12" t="e" cm="1" vm="1">
        <f t="array" ref="D131">_xlfn.IFNA(_xlfn.IFS(V131&lt;&gt;"Pendent",SOCIETATS!$N$8,W131&lt;&gt;"Pendent",SOCIETATS!$N$8),SOCIETATS!$N$9)</f>
        <v>#VALUE!</v>
      </c>
      <c r="E131" s="26" t="e" cm="1" vm="1">
        <f t="array" ref="E131">_xlfn.IFNA(_xlfn.IFS(F131&lt;&gt;F132,SOCIETATS!$N$8,G131&lt;&gt;G132,SOCIETATS!$N$8),SOCIETATS!$N$9)</f>
        <v>#VALUE!</v>
      </c>
      <c r="F131" s="18" t="str" cm="1">
        <f t="array" ref="F131">_xlfn.IFNA(_xlfn.IFS(O131&lt;&gt;0,O131,P131&lt;&gt;0,P131,R131&lt;&gt;0,R131,Q131&lt;&gt;0,Q131,S131&lt;&gt;0,S131,T131&lt;&gt;0,T131),"FALTAN DATOS DE ESCENARIO")</f>
        <v>Fins a 5 milles del port d'Arenys</v>
      </c>
      <c r="G131" s="93">
        <v>45052</v>
      </c>
      <c r="H131" s="101">
        <v>0.33333333333333298</v>
      </c>
      <c r="I131" s="93">
        <v>45052</v>
      </c>
      <c r="J131" s="101">
        <v>0.54166666666666696</v>
      </c>
      <c r="K131" s="17" t="s">
        <v>7</v>
      </c>
      <c r="L131" s="17" t="s">
        <v>10</v>
      </c>
      <c r="M131" s="17">
        <v>25</v>
      </c>
      <c r="N131" s="17" t="s">
        <v>9</v>
      </c>
      <c r="S131" s="17" t="s">
        <v>168</v>
      </c>
      <c r="T131" s="27"/>
      <c r="U131" s="12" t="str">
        <f>_xlfn.IFNA(VLOOKUP(W131,Municipis!$D$2:$F$259,2,FALSE),"Pendent")</f>
        <v>Arenys de Mar</v>
      </c>
      <c r="V131" s="12" t="str">
        <f>_xlfn.IFNA(VLOOKUP(W131,Municipis!$D$2:$F$259,3,FALSE),"Pendent")</f>
        <v>http://www.icc.cat/vissir3/index.html?5JmT7Vxyr</v>
      </c>
      <c r="W131" s="12" t="str" cm="1">
        <f t="array" ref="W131">_xlfn.IFNA(_xlfn.IFS(O131&lt;&gt;0,O131,P131&lt;&gt;0,P131,Q131&lt;&gt;0,Q131,R131&lt;&gt;0,R131,S131&lt;&gt;0,S131,T131&lt;&gt;0,T131),"Pendent")</f>
        <v>Fins a 5 milles del port d'Arenys</v>
      </c>
    </row>
    <row r="132" spans="1:23" s="17" customFormat="1" ht="15" customHeight="1" x14ac:dyDescent="0.3">
      <c r="A132" s="144">
        <v>4</v>
      </c>
      <c r="B132" s="28" t="s">
        <v>465</v>
      </c>
      <c r="C132" s="49" t="s">
        <v>1247</v>
      </c>
      <c r="D132" s="12" t="e" cm="1" vm="1">
        <f t="array" ref="D132">_xlfn.IFNA(_xlfn.IFS(V132&lt;&gt;"Pendent",SOCIETATS!$N$8,W132&lt;&gt;"Pendent",SOCIETATS!$N$8),SOCIETATS!$N$9)</f>
        <v>#VALUE!</v>
      </c>
      <c r="E132" s="26" t="e" cm="1" vm="1">
        <f t="array" ref="E132">_xlfn.IFNA(_xlfn.IFS(F132&lt;&gt;F133,SOCIETATS!$N$8,G132&lt;&gt;G133,SOCIETATS!$N$8),SOCIETATS!$N$9)</f>
        <v>#VALUE!</v>
      </c>
      <c r="F132" s="18" t="str" cm="1">
        <f t="array" ref="F132">_xlfn.IFNA(_xlfn.IFS(O132&lt;&gt;0,O132,P132&lt;&gt;0,P132,R132&lt;&gt;0,R132,Q132&lt;&gt;0,Q132,S132&lt;&gt;0,S132,T132&lt;&gt;0,T132),"FALTAN DATOS DE ESCENARIO")</f>
        <v>Platja de la Riera - Platja del Pins (Platja de Pineda de Mar)</v>
      </c>
      <c r="G132" s="93">
        <v>45094</v>
      </c>
      <c r="H132" s="101">
        <v>0.83333333333333404</v>
      </c>
      <c r="I132" s="93">
        <v>45094</v>
      </c>
      <c r="J132" s="101">
        <v>1.0416666666666701</v>
      </c>
      <c r="K132" s="17" t="s">
        <v>14</v>
      </c>
      <c r="L132" s="17" t="s">
        <v>8</v>
      </c>
      <c r="M132" s="17">
        <v>20</v>
      </c>
      <c r="N132" s="17" t="s">
        <v>11</v>
      </c>
      <c r="O132" s="17" t="s">
        <v>258</v>
      </c>
      <c r="T132" s="27"/>
      <c r="U132" s="12" t="str">
        <f>_xlfn.IFNA(VLOOKUP(W132,Municipis!$D$2:$F$259,2,FALSE),"Pendent")</f>
        <v>Pineda de Mar</v>
      </c>
      <c r="V132" s="12" t="str">
        <f>_xlfn.IFNA(VLOOKUP(W132,Municipis!$D$2:$F$259,3,FALSE),"Pendent")</f>
        <v>http://www.icc.cat/vissir3/index.html?V6JD56POa</v>
      </c>
      <c r="W132" s="12" t="str" cm="1">
        <f t="array" ref="W132">_xlfn.IFNA(_xlfn.IFS(O132&lt;&gt;0,O132,P132&lt;&gt;0,P132,Q132&lt;&gt;0,Q132,R132&lt;&gt;0,R132,S132&lt;&gt;0,S132,T132&lt;&gt;0,T132),"Pendent")</f>
        <v>Platja de la Riera - Platja del Pins (Platja de Pineda de Mar)</v>
      </c>
    </row>
    <row r="133" spans="1:23" s="17" customFormat="1" ht="15" customHeight="1" x14ac:dyDescent="0.3">
      <c r="A133" s="144">
        <v>5</v>
      </c>
      <c r="B133" s="28" t="s">
        <v>465</v>
      </c>
      <c r="C133" s="49" t="s">
        <v>1249</v>
      </c>
      <c r="D133" s="12" t="e" cm="1" vm="1">
        <f t="array" ref="D133">_xlfn.IFNA(_xlfn.IFS(V133&lt;&gt;"Pendent",SOCIETATS!$N$8,W133&lt;&gt;"Pendent",SOCIETATS!$N$8),SOCIETATS!$N$9)</f>
        <v>#VALUE!</v>
      </c>
      <c r="E133" s="26" t="e" cm="1" vm="1">
        <f t="array" ref="E133">_xlfn.IFNA(_xlfn.IFS(F133&lt;&gt;F134,SOCIETATS!$N$8,G133&lt;&gt;G134,SOCIETATS!$N$8),SOCIETATS!$N$9)</f>
        <v>#VALUE!</v>
      </c>
      <c r="F133" s="18" t="str" cm="1">
        <f t="array" ref="F133">_xlfn.IFNA(_xlfn.IFS(O133&lt;&gt;0,O133,P133&lt;&gt;0,P133,R133&lt;&gt;0,R133,Q133&lt;&gt;0,Q133,S133&lt;&gt;0,S133,T133&lt;&gt;0,T133),"FALTAN DATOS DE ESCENARIO")</f>
        <v>Fins a 5 milles del port d'Arenys</v>
      </c>
      <c r="G133" s="93">
        <v>45087</v>
      </c>
      <c r="H133" s="101">
        <v>0.33333333333333298</v>
      </c>
      <c r="I133" s="93">
        <v>45087</v>
      </c>
      <c r="J133" s="101">
        <v>0.5</v>
      </c>
      <c r="K133" s="17" t="s">
        <v>7</v>
      </c>
      <c r="L133" s="17" t="s">
        <v>8</v>
      </c>
      <c r="M133" s="17">
        <v>25</v>
      </c>
      <c r="N133" s="17" t="s">
        <v>9</v>
      </c>
      <c r="S133" s="17" t="s">
        <v>168</v>
      </c>
      <c r="T133" s="27"/>
      <c r="U133" s="12" t="str">
        <f>_xlfn.IFNA(VLOOKUP(W133,Municipis!$D$2:$F$259,2,FALSE),"Pendent")</f>
        <v>Arenys de Mar</v>
      </c>
      <c r="V133" s="12" t="str">
        <f>_xlfn.IFNA(VLOOKUP(W133,Municipis!$D$2:$F$259,3,FALSE),"Pendent")</f>
        <v>http://www.icc.cat/vissir3/index.html?5JmT7Vxyr</v>
      </c>
      <c r="W133" s="12" t="str" cm="1">
        <f t="array" ref="W133">_xlfn.IFNA(_xlfn.IFS(O133&lt;&gt;0,O133,P133&lt;&gt;0,P133,Q133&lt;&gt;0,Q133,R133&lt;&gt;0,R133,S133&lt;&gt;0,S133,T133&lt;&gt;0,T133),"Pendent")</f>
        <v>Fins a 5 milles del port d'Arenys</v>
      </c>
    </row>
    <row r="134" spans="1:23" s="17" customFormat="1" ht="15" customHeight="1" x14ac:dyDescent="0.3">
      <c r="A134" s="144">
        <v>6</v>
      </c>
      <c r="B134" s="28" t="s">
        <v>465</v>
      </c>
      <c r="C134" s="49" t="s">
        <v>1250</v>
      </c>
      <c r="D134" s="12" t="e" cm="1" vm="1">
        <f t="array" ref="D134">_xlfn.IFNA(_xlfn.IFS(V134&lt;&gt;"Pendent",SOCIETATS!$N$8,W134&lt;&gt;"Pendent",SOCIETATS!$N$8),SOCIETATS!$N$9)</f>
        <v>#VALUE!</v>
      </c>
      <c r="E134" s="26" t="e" cm="1" vm="1">
        <f t="array" ref="E134">_xlfn.IFNA(_xlfn.IFS(F134&lt;&gt;F135,SOCIETATS!$N$8,G134&lt;&gt;G135,SOCIETATS!$N$8),SOCIETATS!$N$9)</f>
        <v>#VALUE!</v>
      </c>
      <c r="F134" s="18" t="str" cm="1">
        <f t="array" ref="F134">_xlfn.IFNA(_xlfn.IFS(O134&lt;&gt;0,O134,P134&lt;&gt;0,P134,R134&lt;&gt;0,R134,Q134&lt;&gt;0,Q134,S134&lt;&gt;0,S134,T134&lt;&gt;0,T134),"FALTAN DATOS DE ESCENARIO")</f>
        <v>PORT D'ARENYS</v>
      </c>
      <c r="G134" s="93">
        <v>45122</v>
      </c>
      <c r="H134" s="101">
        <v>0.375</v>
      </c>
      <c r="I134" s="93">
        <v>45122</v>
      </c>
      <c r="J134" s="101">
        <v>0.54166666666666696</v>
      </c>
      <c r="K134" s="17" t="s">
        <v>14</v>
      </c>
      <c r="L134" s="17" t="s">
        <v>10</v>
      </c>
      <c r="M134" s="17">
        <v>50</v>
      </c>
      <c r="N134" s="17" t="s">
        <v>11</v>
      </c>
      <c r="R134" s="17" t="s">
        <v>1255</v>
      </c>
      <c r="T134" s="27"/>
      <c r="U134" s="12" t="str">
        <f>_xlfn.IFNA(VLOOKUP(W134,Municipis!$D$2:$F$259,2,FALSE),"Pendent")</f>
        <v>Arenys de Mar</v>
      </c>
      <c r="V134" s="12" t="str">
        <f>_xlfn.IFNA(VLOOKUP(W134,Municipis!$D$2:$F$259,3,FALSE),"Pendent")</f>
        <v>http://www.icc.cat/vissir3/index.html?6K3YLjW1S</v>
      </c>
      <c r="W134" s="12" t="str" cm="1">
        <f t="array" ref="W134">_xlfn.IFNA(_xlfn.IFS(O134&lt;&gt;0,O134,P134&lt;&gt;0,P134,Q134&lt;&gt;0,Q134,R134&lt;&gt;0,R134,S134&lt;&gt;0,S134,T134&lt;&gt;0,T134),"Pendent")</f>
        <v>PORT D'ARENYS</v>
      </c>
    </row>
    <row r="135" spans="1:23" s="17" customFormat="1" ht="15" customHeight="1" x14ac:dyDescent="0.3">
      <c r="A135" s="144">
        <v>7</v>
      </c>
      <c r="B135" s="28" t="s">
        <v>465</v>
      </c>
      <c r="C135" s="49" t="s">
        <v>1247</v>
      </c>
      <c r="D135" s="12" t="e" cm="1" vm="1">
        <f t="array" ref="D135">_xlfn.IFNA(_xlfn.IFS(V135&lt;&gt;"Pendent",SOCIETATS!$N$8,W135&lt;&gt;"Pendent",SOCIETATS!$N$8),SOCIETATS!$N$9)</f>
        <v>#VALUE!</v>
      </c>
      <c r="E135" s="26" t="e" cm="1" vm="1">
        <f t="array" ref="E135">_xlfn.IFNA(_xlfn.IFS(F135&lt;&gt;F136,SOCIETATS!$N$8,G135&lt;&gt;G136,SOCIETATS!$N$8),SOCIETATS!$N$9)</f>
        <v>#VALUE!</v>
      </c>
      <c r="F135" s="18" t="str" cm="1">
        <f t="array" ref="F135">_xlfn.IFNA(_xlfn.IFS(O135&lt;&gt;0,O135,P135&lt;&gt;0,P135,R135&lt;&gt;0,R135,Q135&lt;&gt;0,Q135,S135&lt;&gt;0,S135,T135&lt;&gt;0,T135),"FALTAN DATOS DE ESCENARIO")</f>
        <v>Platja de Cabrera</v>
      </c>
      <c r="G135" s="93">
        <v>45130</v>
      </c>
      <c r="H135" s="101">
        <v>0.33333333333333298</v>
      </c>
      <c r="I135" s="93">
        <v>45130</v>
      </c>
      <c r="J135" s="101">
        <v>0.54166666666666696</v>
      </c>
      <c r="K135" s="17" t="s">
        <v>14</v>
      </c>
      <c r="L135" s="17" t="s">
        <v>8</v>
      </c>
      <c r="M135" s="17">
        <v>20</v>
      </c>
      <c r="N135" s="17" t="s">
        <v>11</v>
      </c>
      <c r="O135" s="17" t="s">
        <v>206</v>
      </c>
      <c r="T135" s="27"/>
      <c r="U135" s="12" t="str">
        <f>_xlfn.IFNA(VLOOKUP(W135,Municipis!$D$2:$F$259,2,FALSE),"Pendent")</f>
        <v>Cabrera de Mar</v>
      </c>
      <c r="V135" s="12" t="str">
        <f>_xlfn.IFNA(VLOOKUP(W135,Municipis!$D$2:$F$259,3,FALSE),"Pendent")</f>
        <v>http://www.icc.cat/vissir3/index.html?cvSHKHXKH</v>
      </c>
      <c r="W135" s="12" t="str" cm="1">
        <f t="array" ref="W135">_xlfn.IFNA(_xlfn.IFS(O135&lt;&gt;0,O135,P135&lt;&gt;0,P135,Q135&lt;&gt;0,Q135,R135&lt;&gt;0,R135,S135&lt;&gt;0,S135,T135&lt;&gt;0,T135),"Pendent")</f>
        <v>Platja de Cabrera</v>
      </c>
    </row>
    <row r="136" spans="1:23" s="17" customFormat="1" ht="15" customHeight="1" x14ac:dyDescent="0.3">
      <c r="A136" s="144">
        <v>8</v>
      </c>
      <c r="B136" s="28" t="s">
        <v>465</v>
      </c>
      <c r="C136" s="49" t="s">
        <v>1251</v>
      </c>
      <c r="D136" s="12" t="e" cm="1" vm="1">
        <f t="array" ref="D136">_xlfn.IFNA(_xlfn.IFS(V136&lt;&gt;"Pendent",SOCIETATS!$N$8,W136&lt;&gt;"Pendent",SOCIETATS!$N$8),SOCIETATS!$N$9)</f>
        <v>#VALUE!</v>
      </c>
      <c r="E136" s="26" t="e" cm="1" vm="1">
        <f t="array" ref="E136">_xlfn.IFNA(_xlfn.IFS(F136&lt;&gt;F137,SOCIETATS!$N$8,G136&lt;&gt;G137,SOCIETATS!$N$8),SOCIETATS!$N$9)</f>
        <v>#VALUE!</v>
      </c>
      <c r="F136" s="18" t="str" cm="1">
        <f t="array" ref="F136">_xlfn.IFNA(_xlfn.IFS(O136&lt;&gt;0,O136,P136&lt;&gt;0,P136,R136&lt;&gt;0,R136,Q136&lt;&gt;0,Q136,S136&lt;&gt;0,S136,T136&lt;&gt;0,T136),"FALTAN DATOS DE ESCENARIO")</f>
        <v>PORT D'ARENYS</v>
      </c>
      <c r="G136" s="93">
        <v>45136</v>
      </c>
      <c r="H136" s="101">
        <v>0.75</v>
      </c>
      <c r="I136" s="93">
        <v>45136</v>
      </c>
      <c r="J136" s="101">
        <v>0.95833333333333404</v>
      </c>
      <c r="K136" s="17" t="s">
        <v>14</v>
      </c>
      <c r="L136" s="17" t="s">
        <v>8</v>
      </c>
      <c r="M136" s="17">
        <v>20</v>
      </c>
      <c r="N136" s="17" t="s">
        <v>11</v>
      </c>
      <c r="R136" s="17" t="s">
        <v>1255</v>
      </c>
      <c r="T136" s="27"/>
      <c r="U136" s="12" t="str">
        <f>_xlfn.IFNA(VLOOKUP(W136,Municipis!$D$2:$F$259,2,FALSE),"Pendent")</f>
        <v>Arenys de Mar</v>
      </c>
      <c r="V136" s="12" t="str">
        <f>_xlfn.IFNA(VLOOKUP(W136,Municipis!$D$2:$F$259,3,FALSE),"Pendent")</f>
        <v>http://www.icc.cat/vissir3/index.html?6K3YLjW1S</v>
      </c>
      <c r="W136" s="12" t="str" cm="1">
        <f t="array" ref="W136">_xlfn.IFNA(_xlfn.IFS(O136&lt;&gt;0,O136,P136&lt;&gt;0,P136,Q136&lt;&gt;0,Q136,R136&lt;&gt;0,R136,S136&lt;&gt;0,S136,T136&lt;&gt;0,T136),"Pendent")</f>
        <v>PORT D'ARENYS</v>
      </c>
    </row>
    <row r="137" spans="1:23" s="17" customFormat="1" ht="15" customHeight="1" x14ac:dyDescent="0.3">
      <c r="A137" s="144">
        <v>9</v>
      </c>
      <c r="B137" s="28" t="s">
        <v>465</v>
      </c>
      <c r="C137" s="49" t="s">
        <v>1251</v>
      </c>
      <c r="D137" s="12" t="e" cm="1" vm="1">
        <f t="array" ref="D137">_xlfn.IFNA(_xlfn.IFS(V137&lt;&gt;"Pendent",SOCIETATS!$N$8,W137&lt;&gt;"Pendent",SOCIETATS!$N$8),SOCIETATS!$N$9)</f>
        <v>#VALUE!</v>
      </c>
      <c r="E137" s="26" t="e" cm="1" vm="1">
        <f t="array" ref="E137">_xlfn.IFNA(_xlfn.IFS(F137&lt;&gt;F138,SOCIETATS!$N$8,G137&lt;&gt;G138,SOCIETATS!$N$8),SOCIETATS!$N$9)</f>
        <v>#VALUE!</v>
      </c>
      <c r="F137" s="18" t="str" cm="1">
        <f t="array" ref="F137">_xlfn.IFNA(_xlfn.IFS(O137&lt;&gt;0,O137,P137&lt;&gt;0,P137,R137&lt;&gt;0,R137,Q137&lt;&gt;0,Q137,S137&lt;&gt;0,S137,T137&lt;&gt;0,T137),"FALTAN DATOS DE ESCENARIO")</f>
        <v>Port d'Arenys</v>
      </c>
      <c r="G137" s="93">
        <v>45143</v>
      </c>
      <c r="H137" s="101">
        <v>0.83333333333333337</v>
      </c>
      <c r="I137" s="93">
        <v>45143</v>
      </c>
      <c r="J137" s="101">
        <v>4.1666666666666664E-2</v>
      </c>
      <c r="K137" s="17" t="s">
        <v>14</v>
      </c>
      <c r="L137" s="17" t="s">
        <v>8</v>
      </c>
      <c r="M137" s="17">
        <v>20</v>
      </c>
      <c r="N137" s="17" t="s">
        <v>11</v>
      </c>
      <c r="R137" s="17" t="s">
        <v>380</v>
      </c>
      <c r="T137" s="27"/>
      <c r="U137" s="12" t="str">
        <f>_xlfn.IFNA(VLOOKUP(W137,Municipis!$D$2:$F$259,2,FALSE),"Pendent")</f>
        <v>Arenys de Mar</v>
      </c>
      <c r="V137" s="12" t="str">
        <f>_xlfn.IFNA(VLOOKUP(W137,Municipis!$D$2:$F$259,3,FALSE),"Pendent")</f>
        <v>http://www.icc.cat/vissir3/index.html?6K3YLjW1S</v>
      </c>
      <c r="W137" s="12" t="str" cm="1">
        <f t="array" ref="W137">_xlfn.IFNA(_xlfn.IFS(O137&lt;&gt;0,O137,P137&lt;&gt;0,P137,Q137&lt;&gt;0,Q137,R137&lt;&gt;0,R137,S137&lt;&gt;0,S137,T137&lt;&gt;0,T137),"Pendent")</f>
        <v>Port d'Arenys</v>
      </c>
    </row>
    <row r="138" spans="1:23" s="17" customFormat="1" ht="15" customHeight="1" x14ac:dyDescent="0.3">
      <c r="A138" s="144">
        <v>10</v>
      </c>
      <c r="B138" s="28" t="s">
        <v>465</v>
      </c>
      <c r="C138" s="49" t="s">
        <v>1251</v>
      </c>
      <c r="D138" s="12" t="e" cm="1" vm="1">
        <f t="array" ref="D138">_xlfn.IFNA(_xlfn.IFS(V138&lt;&gt;"Pendent",SOCIETATS!$N$8,W138&lt;&gt;"Pendent",SOCIETATS!$N$8),SOCIETATS!$N$9)</f>
        <v>#VALUE!</v>
      </c>
      <c r="E138" s="26" t="e" cm="1" vm="1">
        <f t="array" ref="E138">_xlfn.IFNA(_xlfn.IFS(F138&lt;&gt;F139,SOCIETATS!$N$8,G138&lt;&gt;G139,SOCIETATS!$N$8),SOCIETATS!$N$9)</f>
        <v>#VALUE!</v>
      </c>
      <c r="F138" s="18" t="str" cm="1">
        <f t="array" ref="F138">_xlfn.IFNA(_xlfn.IFS(O138&lt;&gt;0,O138,P138&lt;&gt;0,P138,R138&lt;&gt;0,R138,Q138&lt;&gt;0,Q138,S138&lt;&gt;0,S138,T138&lt;&gt;0,T138),"FALTAN DATOS DE ESCENARIO")</f>
        <v>PORT D'ARENYS</v>
      </c>
      <c r="G138" s="93">
        <v>45164</v>
      </c>
      <c r="H138" s="101">
        <v>0.75</v>
      </c>
      <c r="I138" s="93">
        <v>45164</v>
      </c>
      <c r="J138" s="101">
        <v>0.95833333333333404</v>
      </c>
      <c r="K138" s="17" t="s">
        <v>14</v>
      </c>
      <c r="L138" s="17" t="s">
        <v>8</v>
      </c>
      <c r="M138" s="17">
        <v>20</v>
      </c>
      <c r="N138" s="17" t="s">
        <v>11</v>
      </c>
      <c r="R138" s="17" t="s">
        <v>1255</v>
      </c>
      <c r="T138" s="27"/>
      <c r="U138" s="12" t="str">
        <f>_xlfn.IFNA(VLOOKUP(W138,Municipis!$D$2:$F$259,2,FALSE),"Pendent")</f>
        <v>Arenys de Mar</v>
      </c>
      <c r="V138" s="12" t="str">
        <f>_xlfn.IFNA(VLOOKUP(W138,Municipis!$D$2:$F$259,3,FALSE),"Pendent")</f>
        <v>http://www.icc.cat/vissir3/index.html?6K3YLjW1S</v>
      </c>
      <c r="W138" s="12" t="str" cm="1">
        <f t="array" ref="W138">_xlfn.IFNA(_xlfn.IFS(O138&lt;&gt;0,O138,P138&lt;&gt;0,P138,Q138&lt;&gt;0,Q138,R138&lt;&gt;0,R138,S138&lt;&gt;0,S138,T138&lt;&gt;0,T138),"Pendent")</f>
        <v>PORT D'ARENYS</v>
      </c>
    </row>
    <row r="139" spans="1:23" s="17" customFormat="1" ht="15" customHeight="1" x14ac:dyDescent="0.3">
      <c r="A139" s="144">
        <v>11</v>
      </c>
      <c r="B139" s="28" t="s">
        <v>465</v>
      </c>
      <c r="C139" s="49" t="s">
        <v>1251</v>
      </c>
      <c r="D139" s="12" t="e" cm="1" vm="1">
        <f t="array" ref="D139">_xlfn.IFNA(_xlfn.IFS(V139&lt;&gt;"Pendent",SOCIETATS!$N$8,W139&lt;&gt;"Pendent",SOCIETATS!$N$8),SOCIETATS!$N$9)</f>
        <v>#VALUE!</v>
      </c>
      <c r="E139" s="26" t="e" cm="1" vm="1">
        <f t="array" ref="E139">_xlfn.IFNA(_xlfn.IFS(F139&lt;&gt;F140,SOCIETATS!$N$8,G139&lt;&gt;G140,SOCIETATS!$N$8),SOCIETATS!$N$9)</f>
        <v>#VALUE!</v>
      </c>
      <c r="F139" s="18" t="str" cm="1">
        <f t="array" ref="F139">_xlfn.IFNA(_xlfn.IFS(O139&lt;&gt;0,O139,P139&lt;&gt;0,P139,R139&lt;&gt;0,R139,Q139&lt;&gt;0,Q139,S139&lt;&gt;0,S139,T139&lt;&gt;0,T139),"FALTAN DATOS DE ESCENARIO")</f>
        <v>PORT D'ARENYS</v>
      </c>
      <c r="G139" s="93">
        <v>45171</v>
      </c>
      <c r="H139" s="101">
        <v>0.75</v>
      </c>
      <c r="I139" s="93">
        <v>45171</v>
      </c>
      <c r="J139" s="101">
        <v>0.95833333333333404</v>
      </c>
      <c r="K139" s="17" t="s">
        <v>14</v>
      </c>
      <c r="L139" s="17" t="s">
        <v>8</v>
      </c>
      <c r="M139" s="17">
        <v>20</v>
      </c>
      <c r="N139" s="17" t="s">
        <v>11</v>
      </c>
      <c r="R139" s="17" t="s">
        <v>1255</v>
      </c>
      <c r="T139" s="27"/>
      <c r="U139" s="12" t="str">
        <f>_xlfn.IFNA(VLOOKUP(W139,Municipis!$D$2:$F$259,2,FALSE),"Pendent")</f>
        <v>Arenys de Mar</v>
      </c>
      <c r="V139" s="12" t="str">
        <f>_xlfn.IFNA(VLOOKUP(W139,Municipis!$D$2:$F$259,3,FALSE),"Pendent")</f>
        <v>http://www.icc.cat/vissir3/index.html?6K3YLjW1S</v>
      </c>
      <c r="W139" s="12" t="str" cm="1">
        <f t="array" ref="W139">_xlfn.IFNA(_xlfn.IFS(O139&lt;&gt;0,O139,P139&lt;&gt;0,P139,Q139&lt;&gt;0,Q139,R139&lt;&gt;0,R139,S139&lt;&gt;0,S139,T139&lt;&gt;0,T139),"Pendent")</f>
        <v>PORT D'ARENYS</v>
      </c>
    </row>
    <row r="140" spans="1:23" s="17" customFormat="1" ht="15" customHeight="1" x14ac:dyDescent="0.3">
      <c r="A140" s="144">
        <v>12</v>
      </c>
      <c r="B140" s="28" t="s">
        <v>465</v>
      </c>
      <c r="C140" s="49" t="s">
        <v>1247</v>
      </c>
      <c r="D140" s="12" t="e" cm="1" vm="1">
        <f t="array" ref="D140">_xlfn.IFNA(_xlfn.IFS(V140&lt;&gt;"Pendent",SOCIETATS!$N$8,W140&lt;&gt;"Pendent",SOCIETATS!$N$8),SOCIETATS!$N$9)</f>
        <v>#VALUE!</v>
      </c>
      <c r="E140" s="26" t="e" cm="1" vm="1">
        <f t="array" ref="E140">_xlfn.IFNA(_xlfn.IFS(F140&lt;&gt;F141,SOCIETATS!$N$8,G140&lt;&gt;G141,SOCIETATS!$N$8),SOCIETATS!$N$9)</f>
        <v>#VALUE!</v>
      </c>
      <c r="F140" s="18" t="str" cm="1">
        <f t="array" ref="F140">_xlfn.IFNA(_xlfn.IFS(O140&lt;&gt;0,O140,P140&lt;&gt;0,P140,R140&lt;&gt;0,R140,Q140&lt;&gt;0,Q140,S140&lt;&gt;0,S140,T140&lt;&gt;0,T140),"FALTAN DATOS DE ESCENARIO")</f>
        <v>Platja de Canet</v>
      </c>
      <c r="G140" s="93">
        <v>45178</v>
      </c>
      <c r="H140" s="101">
        <v>0.83333333333333337</v>
      </c>
      <c r="I140" s="93">
        <v>45178</v>
      </c>
      <c r="J140" s="101">
        <v>4.1666666666666664E-2</v>
      </c>
      <c r="K140" s="17" t="s">
        <v>14</v>
      </c>
      <c r="L140" s="17" t="s">
        <v>8</v>
      </c>
      <c r="M140" s="17">
        <v>20</v>
      </c>
      <c r="N140" s="17" t="s">
        <v>11</v>
      </c>
      <c r="O140" s="17" t="s">
        <v>213</v>
      </c>
      <c r="T140" s="27"/>
      <c r="U140" s="12" t="str">
        <f>_xlfn.IFNA(VLOOKUP(W140,Municipis!$D$2:$F$259,2,FALSE),"Pendent")</f>
        <v>Canet de Mar</v>
      </c>
      <c r="V140" s="12" t="str">
        <f>_xlfn.IFNA(VLOOKUP(W140,Municipis!$D$2:$F$259,3,FALSE),"Pendent")</f>
        <v>http://www.icc.cat/vissir3/index.html?Oz0S5d0nK</v>
      </c>
      <c r="W140" s="12" t="str" cm="1">
        <f t="array" ref="W140">_xlfn.IFNA(_xlfn.IFS(O140&lt;&gt;0,O140,P140&lt;&gt;0,P140,Q140&lt;&gt;0,Q140,R140&lt;&gt;0,R140,S140&lt;&gt;0,S140,T140&lt;&gt;0,T140),"Pendent")</f>
        <v>Platja de Canet</v>
      </c>
    </row>
    <row r="141" spans="1:23" s="17" customFormat="1" ht="15" customHeight="1" x14ac:dyDescent="0.3">
      <c r="A141" s="144">
        <v>13</v>
      </c>
      <c r="B141" s="28" t="s">
        <v>465</v>
      </c>
      <c r="C141" s="49" t="s">
        <v>1252</v>
      </c>
      <c r="D141" s="12" t="e" cm="1" vm="1">
        <f t="array" ref="D141">_xlfn.IFNA(_xlfn.IFS(V141&lt;&gt;"Pendent",SOCIETATS!$N$8,W141&lt;&gt;"Pendent",SOCIETATS!$N$8),SOCIETATS!$N$9)</f>
        <v>#VALUE!</v>
      </c>
      <c r="E141" s="26" t="e" cm="1" vm="1">
        <f t="array" ref="E141">_xlfn.IFNA(_xlfn.IFS(F141&lt;&gt;F142,SOCIETATS!$N$8,G141&lt;&gt;G142,SOCIETATS!$N$8),SOCIETATS!$N$9)</f>
        <v>#VALUE!</v>
      </c>
      <c r="F141" s="18" t="str" cm="1">
        <f t="array" ref="F141">_xlfn.IFNA(_xlfn.IFS(O141&lt;&gt;0,O141,P141&lt;&gt;0,P141,R141&lt;&gt;0,R141,Q141&lt;&gt;0,Q141,S141&lt;&gt;0,S141,T141&lt;&gt;0,T141),"FALTAN DATOS DE ESCENARIO")</f>
        <v>Fins a 5 milles del port d'Arenys</v>
      </c>
      <c r="G141" s="93">
        <v>45185</v>
      </c>
      <c r="H141" s="101">
        <v>0.29166666666666669</v>
      </c>
      <c r="I141" s="93">
        <v>45185</v>
      </c>
      <c r="J141" s="101">
        <v>0.54166666666666696</v>
      </c>
      <c r="K141" s="17" t="s">
        <v>7</v>
      </c>
      <c r="L141" s="17" t="s">
        <v>10</v>
      </c>
      <c r="M141" s="17">
        <v>25</v>
      </c>
      <c r="N141" s="17" t="s">
        <v>9</v>
      </c>
      <c r="S141" s="17" t="s">
        <v>168</v>
      </c>
      <c r="T141" s="27"/>
      <c r="U141" s="12" t="str">
        <f>_xlfn.IFNA(VLOOKUP(W141,Municipis!$D$2:$F$259,2,FALSE),"Pendent")</f>
        <v>Arenys de Mar</v>
      </c>
      <c r="V141" s="12" t="str">
        <f>_xlfn.IFNA(VLOOKUP(W141,Municipis!$D$2:$F$259,3,FALSE),"Pendent")</f>
        <v>http://www.icc.cat/vissir3/index.html?5JmT7Vxyr</v>
      </c>
      <c r="W141" s="12" t="str" cm="1">
        <f t="array" ref="W141">_xlfn.IFNA(_xlfn.IFS(O141&lt;&gt;0,O141,P141&lt;&gt;0,P141,Q141&lt;&gt;0,Q141,R141&lt;&gt;0,R141,S141&lt;&gt;0,S141,T141&lt;&gt;0,T141),"Pendent")</f>
        <v>Fins a 5 milles del port d'Arenys</v>
      </c>
    </row>
    <row r="142" spans="1:23" s="17" customFormat="1" ht="15" customHeight="1" x14ac:dyDescent="0.3">
      <c r="A142" s="144">
        <v>14</v>
      </c>
      <c r="B142" s="28" t="s">
        <v>465</v>
      </c>
      <c r="C142" s="49" t="s">
        <v>1251</v>
      </c>
      <c r="D142" s="12" t="e" cm="1" vm="1">
        <f t="array" ref="D142">_xlfn.IFNA(_xlfn.IFS(V142&lt;&gt;"Pendent",SOCIETATS!$N$8,W142&lt;&gt;"Pendent",SOCIETATS!$N$8),SOCIETATS!$N$9)</f>
        <v>#VALUE!</v>
      </c>
      <c r="E142" s="26" t="e" cm="1" vm="1">
        <f t="array" ref="E142">_xlfn.IFNA(_xlfn.IFS(F142&lt;&gt;F143,SOCIETATS!$N$8,G142&lt;&gt;G143,SOCIETATS!$N$8),SOCIETATS!$N$9)</f>
        <v>#VALUE!</v>
      </c>
      <c r="F142" s="18" t="str" cm="1">
        <f t="array" ref="F142">_xlfn.IFNA(_xlfn.IFS(O142&lt;&gt;0,O142,P142&lt;&gt;0,P142,R142&lt;&gt;0,R142,Q142&lt;&gt;0,Q142,S142&lt;&gt;0,S142,T142&lt;&gt;0,T142),"FALTAN DATOS DE ESCENARIO")</f>
        <v>PORT D'ARENYS</v>
      </c>
      <c r="G142" s="120">
        <v>45207</v>
      </c>
      <c r="H142" s="101">
        <v>0.33333333333333298</v>
      </c>
      <c r="I142" s="120">
        <v>45207</v>
      </c>
      <c r="J142" s="101">
        <v>0.54166666666666696</v>
      </c>
      <c r="K142" s="17" t="s">
        <v>14</v>
      </c>
      <c r="L142" s="17" t="s">
        <v>8</v>
      </c>
      <c r="M142" s="17">
        <v>20</v>
      </c>
      <c r="N142" s="17" t="s">
        <v>11</v>
      </c>
      <c r="R142" s="17" t="s">
        <v>1255</v>
      </c>
      <c r="T142" s="27"/>
      <c r="U142" s="12" t="str">
        <f>_xlfn.IFNA(VLOOKUP(W142,Municipis!$D$2:$F$259,2,FALSE),"Pendent")</f>
        <v>Arenys de Mar</v>
      </c>
      <c r="V142" s="12" t="str">
        <f>_xlfn.IFNA(VLOOKUP(W142,Municipis!$D$2:$F$259,3,FALSE),"Pendent")</f>
        <v>http://www.icc.cat/vissir3/index.html?6K3YLjW1S</v>
      </c>
      <c r="W142" s="12" t="str" cm="1">
        <f t="array" ref="W142">_xlfn.IFNA(_xlfn.IFS(O142&lt;&gt;0,O142,P142&lt;&gt;0,P142,Q142&lt;&gt;0,Q142,R142&lt;&gt;0,R142,S142&lt;&gt;0,S142,T142&lt;&gt;0,T142),"Pendent")</f>
        <v>PORT D'ARENYS</v>
      </c>
    </row>
    <row r="143" spans="1:23" s="17" customFormat="1" ht="15" customHeight="1" x14ac:dyDescent="0.3">
      <c r="A143" s="144">
        <v>15</v>
      </c>
      <c r="B143" s="28" t="s">
        <v>465</v>
      </c>
      <c r="C143" s="49" t="s">
        <v>1253</v>
      </c>
      <c r="D143" s="12" t="e" cm="1" vm="1">
        <f t="array" ref="D143">_xlfn.IFNA(_xlfn.IFS(V143&lt;&gt;"Pendent",SOCIETATS!$N$8,W143&lt;&gt;"Pendent",SOCIETATS!$N$8),SOCIETATS!$N$9)</f>
        <v>#VALUE!</v>
      </c>
      <c r="E143" s="26" t="e" cm="1" vm="1">
        <f t="array" ref="E143">_xlfn.IFNA(_xlfn.IFS(F143&lt;&gt;F144,SOCIETATS!$N$8,G143&lt;&gt;G144,SOCIETATS!$N$8),SOCIETATS!$N$9)</f>
        <v>#VALUE!</v>
      </c>
      <c r="F143" s="18" t="str" cm="1">
        <f t="array" ref="F143">_xlfn.IFNA(_xlfn.IFS(O143&lt;&gt;0,O143,P143&lt;&gt;0,P143,R143&lt;&gt;0,R143,Q143&lt;&gt;0,Q143,S143&lt;&gt;0,S143,T143&lt;&gt;0,T143),"FALTAN DATOS DE ESCENARIO")</f>
        <v>Fins a 5 milles del port d'Arenys</v>
      </c>
      <c r="G143" s="120">
        <v>45213</v>
      </c>
      <c r="H143" s="101">
        <v>0.33333333333333298</v>
      </c>
      <c r="I143" s="120">
        <v>45213</v>
      </c>
      <c r="J143" s="101">
        <v>0.54166666666666696</v>
      </c>
      <c r="K143" s="17" t="s">
        <v>7</v>
      </c>
      <c r="L143" s="17" t="s">
        <v>10</v>
      </c>
      <c r="M143" s="17">
        <v>25</v>
      </c>
      <c r="N143" s="17" t="s">
        <v>9</v>
      </c>
      <c r="S143" s="17" t="s">
        <v>168</v>
      </c>
      <c r="T143" s="27"/>
      <c r="U143" s="12" t="str">
        <f>_xlfn.IFNA(VLOOKUP(W143,Municipis!$D$2:$F$259,2,FALSE),"Pendent")</f>
        <v>Arenys de Mar</v>
      </c>
      <c r="V143" s="12" t="str">
        <f>_xlfn.IFNA(VLOOKUP(W143,Municipis!$D$2:$F$259,3,FALSE),"Pendent")</f>
        <v>http://www.icc.cat/vissir3/index.html?5JmT7Vxyr</v>
      </c>
      <c r="W143" s="12" t="str" cm="1">
        <f t="array" ref="W143">_xlfn.IFNA(_xlfn.IFS(O143&lt;&gt;0,O143,P143&lt;&gt;0,P143,Q143&lt;&gt;0,Q143,R143&lt;&gt;0,R143,S143&lt;&gt;0,S143,T143&lt;&gt;0,T143),"Pendent")</f>
        <v>Fins a 5 milles del port d'Arenys</v>
      </c>
    </row>
    <row r="144" spans="1:23" s="17" customFormat="1" ht="15" customHeight="1" x14ac:dyDescent="0.3">
      <c r="A144" s="144">
        <v>16</v>
      </c>
      <c r="B144" s="28" t="s">
        <v>465</v>
      </c>
      <c r="C144" s="49" t="s">
        <v>1247</v>
      </c>
      <c r="D144" s="12" t="e" cm="1" vm="1">
        <f t="array" ref="D144">_xlfn.IFNA(_xlfn.IFS(V144&lt;&gt;"Pendent",SOCIETATS!$N$8,W144&lt;&gt;"Pendent",SOCIETATS!$N$8),SOCIETATS!$N$9)</f>
        <v>#VALUE!</v>
      </c>
      <c r="E144" s="26" t="e" cm="1" vm="1">
        <f t="array" ref="E144">_xlfn.IFNA(_xlfn.IFS(F144&lt;&gt;F145,SOCIETATS!$N$8,G144&lt;&gt;G145,SOCIETATS!$N$8),SOCIETATS!$N$9)</f>
        <v>#VALUE!</v>
      </c>
      <c r="F144" s="18" t="str" cm="1">
        <f t="array" ref="F144">_xlfn.IFNA(_xlfn.IFS(O144&lt;&gt;0,O144,P144&lt;&gt;0,P144,R144&lt;&gt;0,R144,Q144&lt;&gt;0,Q144,S144&lt;&gt;0,S144,T144&lt;&gt;0,T144),"FALTAN DATOS DE ESCENARIO")</f>
        <v>Platja de Canet</v>
      </c>
      <c r="G144" s="120">
        <v>45220</v>
      </c>
      <c r="H144" s="101">
        <v>0.79166666666666696</v>
      </c>
      <c r="I144" s="120">
        <v>45220</v>
      </c>
      <c r="J144" s="101">
        <v>1</v>
      </c>
      <c r="K144" s="17" t="s">
        <v>14</v>
      </c>
      <c r="L144" s="17" t="s">
        <v>8</v>
      </c>
      <c r="M144" s="17">
        <v>20</v>
      </c>
      <c r="N144" s="17" t="s">
        <v>11</v>
      </c>
      <c r="O144" s="17" t="s">
        <v>213</v>
      </c>
      <c r="T144" s="27"/>
      <c r="U144" s="12" t="str">
        <f>_xlfn.IFNA(VLOOKUP(W144,Municipis!$D$2:$F$259,2,FALSE),"Pendent")</f>
        <v>Canet de Mar</v>
      </c>
      <c r="V144" s="12" t="str">
        <f>_xlfn.IFNA(VLOOKUP(W144,Municipis!$D$2:$F$259,3,FALSE),"Pendent")</f>
        <v>http://www.icc.cat/vissir3/index.html?Oz0S5d0nK</v>
      </c>
      <c r="W144" s="12" t="str" cm="1">
        <f t="array" ref="W144">_xlfn.IFNA(_xlfn.IFS(O144&lt;&gt;0,O144,P144&lt;&gt;0,P144,Q144&lt;&gt;0,Q144,R144&lt;&gt;0,R144,S144&lt;&gt;0,S144,T144&lt;&gt;0,T144),"Pendent")</f>
        <v>Platja de Canet</v>
      </c>
    </row>
    <row r="145" spans="1:23" s="17" customFormat="1" ht="15" customHeight="1" x14ac:dyDescent="0.3">
      <c r="A145" s="144">
        <v>17</v>
      </c>
      <c r="B145" s="28" t="s">
        <v>465</v>
      </c>
      <c r="C145" s="49" t="s">
        <v>1251</v>
      </c>
      <c r="D145" s="12" t="e" cm="1" vm="1">
        <f t="array" ref="D145">_xlfn.IFNA(_xlfn.IFS(V145&lt;&gt;"Pendent",SOCIETATS!$N$8,W145&lt;&gt;"Pendent",SOCIETATS!$N$8),SOCIETATS!$N$9)</f>
        <v>#VALUE!</v>
      </c>
      <c r="E145" s="26" t="e" cm="1" vm="1">
        <f t="array" ref="E145">_xlfn.IFNA(_xlfn.IFS(F145&lt;&gt;F146,SOCIETATS!$N$8,G145&lt;&gt;G146,SOCIETATS!$N$8),SOCIETATS!$N$9)</f>
        <v>#VALUE!</v>
      </c>
      <c r="F145" s="18" t="str" cm="1">
        <f t="array" ref="F145">_xlfn.IFNA(_xlfn.IFS(O145&lt;&gt;0,O145,P145&lt;&gt;0,P145,R145&lt;&gt;0,R145,Q145&lt;&gt;0,Q145,S145&lt;&gt;0,S145,T145&lt;&gt;0,T145),"FALTAN DATOS DE ESCENARIO")</f>
        <v>PORT D'ARENYS</v>
      </c>
      <c r="G145" s="120">
        <v>45228</v>
      </c>
      <c r="H145" s="101">
        <v>0.33333333333333298</v>
      </c>
      <c r="I145" s="120">
        <v>45228</v>
      </c>
      <c r="J145" s="101">
        <v>0.54166666666666696</v>
      </c>
      <c r="K145" s="17" t="s">
        <v>14</v>
      </c>
      <c r="L145" s="17" t="s">
        <v>8</v>
      </c>
      <c r="M145" s="17">
        <v>20</v>
      </c>
      <c r="N145" s="17" t="s">
        <v>11</v>
      </c>
      <c r="R145" s="17" t="s">
        <v>1255</v>
      </c>
      <c r="T145" s="27"/>
      <c r="U145" s="12" t="str">
        <f>_xlfn.IFNA(VLOOKUP(W145,Municipis!$D$2:$F$259,2,FALSE),"Pendent")</f>
        <v>Arenys de Mar</v>
      </c>
      <c r="V145" s="12" t="str">
        <f>_xlfn.IFNA(VLOOKUP(W145,Municipis!$D$2:$F$259,3,FALSE),"Pendent")</f>
        <v>http://www.icc.cat/vissir3/index.html?6K3YLjW1S</v>
      </c>
      <c r="W145" s="12" t="str" cm="1">
        <f t="array" ref="W145">_xlfn.IFNA(_xlfn.IFS(O145&lt;&gt;0,O145,P145&lt;&gt;0,P145,Q145&lt;&gt;0,Q145,R145&lt;&gt;0,R145,S145&lt;&gt;0,S145,T145&lt;&gt;0,T145),"Pendent")</f>
        <v>PORT D'ARENYS</v>
      </c>
    </row>
    <row r="146" spans="1:23" s="17" customFormat="1" ht="15" customHeight="1" x14ac:dyDescent="0.3">
      <c r="A146" s="144">
        <v>18</v>
      </c>
      <c r="B146" s="28" t="s">
        <v>465</v>
      </c>
      <c r="C146" s="49" t="s">
        <v>1254</v>
      </c>
      <c r="D146" s="12" t="e" cm="1" vm="1">
        <f t="array" ref="D146">_xlfn.IFNA(_xlfn.IFS(V146&lt;&gt;"Pendent",SOCIETATS!$N$8,W146&lt;&gt;"Pendent",SOCIETATS!$N$8),SOCIETATS!$N$9)</f>
        <v>#VALUE!</v>
      </c>
      <c r="E146" s="26" t="e" cm="1" vm="1">
        <f t="array" ref="E146">_xlfn.IFNA(_xlfn.IFS(F146&lt;&gt;F147,SOCIETATS!$N$8,G146&lt;&gt;G147,SOCIETATS!$N$8),SOCIETATS!$N$9)</f>
        <v>#VALUE!</v>
      </c>
      <c r="F146" s="18" t="str" cm="1">
        <f t="array" ref="F146">_xlfn.IFNA(_xlfn.IFS(O146&lt;&gt;0,O146,P146&lt;&gt;0,P146,R146&lt;&gt;0,R146,Q146&lt;&gt;0,Q146,S146&lt;&gt;0,S146,T146&lt;&gt;0,T146),"FALTAN DATOS DE ESCENARIO")</f>
        <v>Fins a 5 milles del port d'Arenys</v>
      </c>
      <c r="G146" s="120">
        <v>45248</v>
      </c>
      <c r="H146" s="101">
        <v>0.29166666666666669</v>
      </c>
      <c r="I146" s="120">
        <v>45248</v>
      </c>
      <c r="J146" s="101">
        <v>0.5</v>
      </c>
      <c r="K146" s="17" t="s">
        <v>7</v>
      </c>
      <c r="L146" s="17" t="s">
        <v>10</v>
      </c>
      <c r="M146" s="17">
        <v>25</v>
      </c>
      <c r="N146" s="17" t="s">
        <v>9</v>
      </c>
      <c r="S146" s="17" t="s">
        <v>168</v>
      </c>
      <c r="T146" s="27"/>
      <c r="U146" s="12" t="str">
        <f>_xlfn.IFNA(VLOOKUP(W146,Municipis!$D$2:$F$259,2,FALSE),"Pendent")</f>
        <v>Arenys de Mar</v>
      </c>
      <c r="V146" s="12" t="str">
        <f>_xlfn.IFNA(VLOOKUP(W146,Municipis!$D$2:$F$259,3,FALSE),"Pendent")</f>
        <v>http://www.icc.cat/vissir3/index.html?5JmT7Vxyr</v>
      </c>
      <c r="W146" s="12" t="str" cm="1">
        <f t="array" ref="W146">_xlfn.IFNA(_xlfn.IFS(O146&lt;&gt;0,O146,P146&lt;&gt;0,P146,Q146&lt;&gt;0,Q146,R146&lt;&gt;0,R146,S146&lt;&gt;0,S146,T146&lt;&gt;0,T146),"Pendent")</f>
        <v>Fins a 5 milles del port d'Arenys</v>
      </c>
    </row>
    <row r="147" spans="1:23" s="17" customFormat="1" ht="15" customHeight="1" x14ac:dyDescent="0.3">
      <c r="A147" s="144">
        <v>19</v>
      </c>
      <c r="B147" s="28" t="s">
        <v>465</v>
      </c>
      <c r="C147" s="266" t="s">
        <v>1251</v>
      </c>
      <c r="D147" s="12" t="e" cm="1" vm="1">
        <f t="array" ref="D147">_xlfn.IFNA(_xlfn.IFS(V147&lt;&gt;"Pendent",SOCIETATS!$N$8,W147&lt;&gt;"Pendent",SOCIETATS!$N$8),SOCIETATS!$N$9)</f>
        <v>#VALUE!</v>
      </c>
      <c r="E147" s="26" t="e" cm="1" vm="1">
        <f t="array" ref="E147">_xlfn.IFNA(_xlfn.IFS(F147&lt;&gt;F148,SOCIETATS!$N$8,G147&lt;&gt;G148,SOCIETATS!$N$8),SOCIETATS!$N$9)</f>
        <v>#VALUE!</v>
      </c>
      <c r="F147" s="18" t="str" cm="1">
        <f t="array" ref="F147">_xlfn.IFNA(_xlfn.IFS(O147&lt;&gt;0,O147,P147&lt;&gt;0,P147,R147&lt;&gt;0,R147,Q147&lt;&gt;0,Q147,S147&lt;&gt;0,S147,T147&lt;&gt;0,T147),"FALTAN DATOS DE ESCENARIO")</f>
        <v>PORT D'ARENYS</v>
      </c>
      <c r="G147" s="269">
        <v>45277</v>
      </c>
      <c r="H147" s="267">
        <v>0.33333333333333298</v>
      </c>
      <c r="I147" s="269">
        <v>45277</v>
      </c>
      <c r="J147" s="267">
        <v>0.54166666666666696</v>
      </c>
      <c r="K147" s="268" t="s">
        <v>14</v>
      </c>
      <c r="L147" s="268" t="s">
        <v>8</v>
      </c>
      <c r="M147" s="268">
        <v>20</v>
      </c>
      <c r="N147" s="268" t="s">
        <v>11</v>
      </c>
      <c r="O147" s="268"/>
      <c r="R147" s="17" t="s">
        <v>1255</v>
      </c>
      <c r="U147" s="12" t="str">
        <f>_xlfn.IFNA(VLOOKUP(W147,Municipis!$D$2:$F$259,2,FALSE),"Pendent")</f>
        <v>Arenys de Mar</v>
      </c>
      <c r="V147" s="12" t="str">
        <f>_xlfn.IFNA(VLOOKUP(W147,Municipis!$D$2:$F$259,3,FALSE),"Pendent")</f>
        <v>http://www.icc.cat/vissir3/index.html?6K3YLjW1S</v>
      </c>
      <c r="W147" s="12" t="str" cm="1">
        <f t="array" ref="W147">_xlfn.IFNA(_xlfn.IFS(O147&lt;&gt;0,O147,P147&lt;&gt;0,P147,Q147&lt;&gt;0,Q147,R147&lt;&gt;0,R147,S147&lt;&gt;0,S147,T147&lt;&gt;0,T147),"Pendent")</f>
        <v>PORT D'ARENYS</v>
      </c>
    </row>
    <row r="148" spans="1:23" s="153" customFormat="1" ht="15" customHeight="1" thickBot="1" x14ac:dyDescent="0.35">
      <c r="A148" s="145">
        <v>20</v>
      </c>
      <c r="B148" s="147" t="s">
        <v>465</v>
      </c>
      <c r="C148" s="300" t="s">
        <v>1247</v>
      </c>
      <c r="D148" s="146" t="e" cm="1" vm="1">
        <f t="array" ref="D148">_xlfn.IFNA(_xlfn.IFS(V148&lt;&gt;"Pendent",SOCIETATS!$N$8,W148&lt;&gt;"Pendent",SOCIETATS!$N$8),SOCIETATS!$N$9)</f>
        <v>#VALUE!</v>
      </c>
      <c r="E148" s="265" t="e" cm="1" vm="1">
        <f t="array" ref="E148">_xlfn.IFNA(_xlfn.IFS(F148&lt;&gt;F151,SOCIETATS!$N$8,G148&lt;&gt;G151,SOCIETATS!$N$8),SOCIETATS!$N$9)</f>
        <v>#VALUE!</v>
      </c>
      <c r="F148" s="149" t="str" cm="1">
        <f t="array" ref="F148">_xlfn.IFNA(_xlfn.IFS(O148&lt;&gt;0,O148,P148&lt;&gt;0,P148,R148&lt;&gt;0,R148,Q148&lt;&gt;0,Q148,S148&lt;&gt;0,S148,T148&lt;&gt;0,T148),"FALTAN DATOS DE ESCENARIO")</f>
        <v>Platja de Canet</v>
      </c>
      <c r="G148" s="299">
        <v>45248</v>
      </c>
      <c r="H148" s="302">
        <v>0.70833333333333404</v>
      </c>
      <c r="I148" s="299">
        <v>45248</v>
      </c>
      <c r="J148" s="302">
        <v>0.91666666666666696</v>
      </c>
      <c r="K148" s="303" t="s">
        <v>14</v>
      </c>
      <c r="L148" s="303" t="s">
        <v>8</v>
      </c>
      <c r="M148" s="303">
        <v>20</v>
      </c>
      <c r="N148" s="303" t="s">
        <v>11</v>
      </c>
      <c r="O148" s="303" t="s">
        <v>213</v>
      </c>
      <c r="U148" s="146" t="str">
        <f>_xlfn.IFNA(VLOOKUP(W148,Municipis!$D$2:$F$259,2,FALSE),"Pendent")</f>
        <v>Canet de Mar</v>
      </c>
      <c r="V148" s="146" t="str">
        <f>_xlfn.IFNA(VLOOKUP(W148,Municipis!$D$2:$F$259,3,FALSE),"Pendent")</f>
        <v>http://www.icc.cat/vissir3/index.html?Oz0S5d0nK</v>
      </c>
      <c r="W148" s="146" t="str" cm="1">
        <f t="array" ref="W148">_xlfn.IFNA(_xlfn.IFS(O148&lt;&gt;0,O148,P148&lt;&gt;0,P148,Q148&lt;&gt;0,Q148,R148&lt;&gt;0,R148,S148&lt;&gt;0,S148,T148&lt;&gt;0,T148),"Pendent")</f>
        <v>Platja de Canet</v>
      </c>
    </row>
    <row r="149" spans="1:23" s="35" customFormat="1" ht="15" customHeight="1" thickBot="1" x14ac:dyDescent="0.35">
      <c r="A149" s="52">
        <v>1</v>
      </c>
      <c r="B149" s="275" t="s">
        <v>484</v>
      </c>
      <c r="C149" s="301" t="s">
        <v>1212</v>
      </c>
      <c r="D149" s="146" t="e" cm="1" vm="1">
        <f t="array" ref="D149">_xlfn.IFNA(_xlfn.IFS(V149&lt;&gt;"Pendent",SOCIETATS!$N$8,W149&lt;&gt;"Pendent",SOCIETATS!$N$8),SOCIETATS!$N$9)</f>
        <v>#VALUE!</v>
      </c>
      <c r="E149" s="265" t="e" cm="1" vm="1">
        <f t="array" ref="E149">_xlfn.IFNA(_xlfn.IFS(F149&lt;&gt;F152,SOCIETATS!$N$8,G149&lt;&gt;G152,SOCIETATS!$N$8),SOCIETATS!$N$9)</f>
        <v>#VALUE!</v>
      </c>
      <c r="F149" s="149" t="str" cm="1">
        <f t="array" ref="F149">_xlfn.IFNA(_xlfn.IFS(O149&lt;&gt;0,O149,P149&lt;&gt;0,P149,R149&lt;&gt;0,R149,Q149&lt;&gt;0,Q149,S149&lt;&gt;0,S149,T149&lt;&gt;0,T149),"FALTAN DATOS DE ESCENARIO")</f>
        <v>Platja de Gavà</v>
      </c>
      <c r="G149" s="93">
        <v>45032</v>
      </c>
      <c r="H149" s="101">
        <v>0.29166666666666669</v>
      </c>
      <c r="I149" s="93">
        <v>45032</v>
      </c>
      <c r="J149" s="101">
        <v>0.54166666666666696</v>
      </c>
      <c r="K149" s="17" t="s">
        <v>14</v>
      </c>
      <c r="L149" s="17" t="s">
        <v>8</v>
      </c>
      <c r="M149" s="17">
        <v>20</v>
      </c>
      <c r="N149" s="17" t="s">
        <v>9</v>
      </c>
      <c r="O149" s="17" t="s">
        <v>226</v>
      </c>
      <c r="U149" s="52"/>
      <c r="V149" s="52"/>
      <c r="W149" s="52"/>
    </row>
    <row r="150" spans="1:23" ht="15" customHeight="1" thickBot="1" x14ac:dyDescent="0.35">
      <c r="A150" s="52">
        <v>2</v>
      </c>
      <c r="B150" s="275" t="s">
        <v>484</v>
      </c>
      <c r="C150" s="301" t="s">
        <v>1213</v>
      </c>
      <c r="D150" s="146" t="e" cm="1" vm="1">
        <f t="array" ref="D150">_xlfn.IFNA(_xlfn.IFS(V150&lt;&gt;"Pendent",SOCIETATS!$N$8,W150&lt;&gt;"Pendent",SOCIETATS!$N$8),SOCIETATS!$N$9)</f>
        <v>#VALUE!</v>
      </c>
      <c r="E150" s="265" t="e" cm="1" vm="1">
        <f t="array" ref="E150">_xlfn.IFNA(_xlfn.IFS(F150&lt;&gt;F153,SOCIETATS!$N$8,G150&lt;&gt;G153,SOCIETATS!$N$8),SOCIETATS!$N$9)</f>
        <v>#VALUE!</v>
      </c>
      <c r="F150" s="149" t="str" cm="1">
        <f t="array" ref="F150">_xlfn.IFNA(_xlfn.IFS(O150&lt;&gt;0,O150,P150&lt;&gt;0,P150,R150&lt;&gt;0,R150,Q150&lt;&gt;0,Q150,S150&lt;&gt;0,S150,T150&lt;&gt;0,T150),"FALTAN DATOS DE ESCENARIO")</f>
        <v>Platja del Varador - Platja del Callao - Platja de Sant Simó</v>
      </c>
      <c r="G150" s="93">
        <v>45052</v>
      </c>
      <c r="H150" s="101">
        <v>0.79166666666666696</v>
      </c>
      <c r="I150" s="93">
        <v>45053</v>
      </c>
      <c r="J150" s="101">
        <v>1.0416666666666701</v>
      </c>
      <c r="K150" s="17" t="s">
        <v>14</v>
      </c>
      <c r="L150" s="17" t="s">
        <v>8</v>
      </c>
      <c r="M150" s="17">
        <v>20</v>
      </c>
      <c r="N150" s="17" t="s">
        <v>9</v>
      </c>
      <c r="O150" s="17" t="s">
        <v>364</v>
      </c>
      <c r="P150" s="35"/>
      <c r="Q150" s="35"/>
      <c r="R150" s="35"/>
      <c r="S150" s="35"/>
      <c r="T150" s="35"/>
      <c r="U150" s="52"/>
      <c r="V150" s="52"/>
      <c r="W150" s="52"/>
    </row>
    <row r="151" spans="1:23" ht="15" customHeight="1" x14ac:dyDescent="0.3">
      <c r="A151" s="12">
        <v>3</v>
      </c>
      <c r="B151" s="28" t="s">
        <v>484</v>
      </c>
      <c r="C151" s="49" t="s">
        <v>1214</v>
      </c>
      <c r="D151" s="12" t="e" cm="1" vm="1">
        <f t="array" ref="D151">_xlfn.IFNA(_xlfn.IFS(V151&lt;&gt;"Pendent",SOCIETATS!$N$8,W151&lt;&gt;"Pendent",SOCIETATS!$N$8),SOCIETATS!$N$9)</f>
        <v>#VALUE!</v>
      </c>
      <c r="E151" s="26" t="e" cm="1" vm="1">
        <f t="array" ref="E151">_xlfn.IFNA(_xlfn.IFS(F151&lt;&gt;F152,SOCIETATS!$N$8,G151&lt;&gt;G152,SOCIETATS!$N$8),SOCIETATS!$N$9)</f>
        <v>#VALUE!</v>
      </c>
      <c r="F151" s="18" t="str" cm="1">
        <f t="array" ref="F151">_xlfn.IFNA(_xlfn.IFS(O151&lt;&gt;0,O151,P151&lt;&gt;0,P151,R151&lt;&gt;0,R151,Q151&lt;&gt;0,Q151,S151&lt;&gt;0,S151,T151&lt;&gt;0,T151),"FALTAN DATOS DE ESCENARIO")</f>
        <v>Platja de la Conca - Platja de la Punta de la Tordera (Camí de la Pomereda)</v>
      </c>
      <c r="G151" s="93">
        <v>45073</v>
      </c>
      <c r="H151" s="101">
        <v>0.79166666666666696</v>
      </c>
      <c r="I151" s="93">
        <v>45074</v>
      </c>
      <c r="J151" s="101">
        <v>1.0416666666666701</v>
      </c>
      <c r="K151" s="17" t="s">
        <v>14</v>
      </c>
      <c r="L151" s="17" t="s">
        <v>8</v>
      </c>
      <c r="M151" s="17">
        <v>20</v>
      </c>
      <c r="N151" s="17" t="s">
        <v>9</v>
      </c>
      <c r="O151" s="17" t="s">
        <v>232</v>
      </c>
      <c r="P151" s="17"/>
      <c r="Q151" s="17"/>
      <c r="R151" s="17"/>
      <c r="S151" s="17"/>
      <c r="T151" s="17"/>
      <c r="U151" s="12" t="str">
        <f>_xlfn.IFNA(VLOOKUP(W151,Municipis!$D$2:$F$259,2,FALSE),"Pendent")</f>
        <v>Malgrat de Mar</v>
      </c>
      <c r="V151" s="12" t="str">
        <f>_xlfn.IFNA(VLOOKUP(W151,Municipis!$D$2:$F$259,3,FALSE),"Pendent")</f>
        <v>http://www.icc.cat/vissir3/index.html?bzkK0j43R</v>
      </c>
      <c r="W151" s="12" t="str" cm="1">
        <f t="array" ref="W151">_xlfn.IFNA(_xlfn.IFS(O151&lt;&gt;0,O151,P151&lt;&gt;0,P151,Q151&lt;&gt;0,Q151,R151&lt;&gt;0,R151,S151&lt;&gt;0,S151,T151&lt;&gt;0,T151),"Pendent")</f>
        <v>Platja de la Conca - Platja de la Punta de la Tordera (Camí de la Pomereda)</v>
      </c>
    </row>
    <row r="152" spans="1:23" ht="15" customHeight="1" x14ac:dyDescent="0.3">
      <c r="A152" s="12">
        <v>4</v>
      </c>
      <c r="B152" s="28" t="s">
        <v>484</v>
      </c>
      <c r="C152" s="49" t="s">
        <v>1215</v>
      </c>
      <c r="D152" s="12" t="e" cm="1" vm="1">
        <f t="array" ref="D152">_xlfn.IFNA(_xlfn.IFS(V152&lt;&gt;"Pendent",SOCIETATS!$N$8,W152&lt;&gt;"Pendent",SOCIETATS!$N$8),SOCIETATS!$N$9)</f>
        <v>#VALUE!</v>
      </c>
      <c r="E152" s="26" t="e" cm="1" vm="1">
        <f t="array" ref="E152">_xlfn.IFNA(_xlfn.IFS(F152&lt;&gt;F153,SOCIETATS!$N$8,G152&lt;&gt;G153,SOCIETATS!$N$8),SOCIETATS!$N$9)</f>
        <v>#VALUE!</v>
      </c>
      <c r="F152" s="18" t="str" cm="1">
        <f t="array" ref="F152">_xlfn.IFNA(_xlfn.IFS(O152&lt;&gt;0,O152,P152&lt;&gt;0,P152,R152&lt;&gt;0,R152,Q152&lt;&gt;0,Q152,S152&lt;&gt;0,S152,T152&lt;&gt;0,T152),"FALTAN DATOS DE ESCENARIO")</f>
        <v>Platja del Prat</v>
      </c>
      <c r="G152" s="93">
        <v>45087</v>
      </c>
      <c r="H152" s="101">
        <v>0.83333333333333404</v>
      </c>
      <c r="I152" s="93">
        <v>45088</v>
      </c>
      <c r="J152" s="101">
        <v>1.0833333333333299</v>
      </c>
      <c r="K152" s="17" t="s">
        <v>14</v>
      </c>
      <c r="L152" s="17" t="s">
        <v>8</v>
      </c>
      <c r="M152" s="17">
        <v>20</v>
      </c>
      <c r="N152" s="17" t="s">
        <v>9</v>
      </c>
      <c r="O152" s="17" t="s">
        <v>350</v>
      </c>
      <c r="P152" s="17"/>
      <c r="Q152" s="17"/>
      <c r="R152" s="17"/>
      <c r="S152" s="17"/>
      <c r="T152" s="17"/>
      <c r="U152" s="12" t="str">
        <f>_xlfn.IFNA(VLOOKUP(W152,Municipis!$D$2:$F$259,2,FALSE),"Pendent")</f>
        <v>El Prat de Llobregat</v>
      </c>
      <c r="V152" s="12" t="str">
        <f>_xlfn.IFNA(VLOOKUP(W152,Municipis!$D$2:$F$259,3,FALSE),"Pendent")</f>
        <v>http://www.icc.cat/vissir3/index.html?lvMhepHYB</v>
      </c>
      <c r="W152" s="12" t="str" cm="1">
        <f t="array" ref="W152">_xlfn.IFNA(_xlfn.IFS(O152&lt;&gt;0,O152,P152&lt;&gt;0,P152,Q152&lt;&gt;0,Q152,R152&lt;&gt;0,R152,S152&lt;&gt;0,S152,T152&lt;&gt;0,T152),"Pendent")</f>
        <v>Platja del Prat</v>
      </c>
    </row>
    <row r="153" spans="1:23" ht="15" customHeight="1" x14ac:dyDescent="0.3">
      <c r="A153" s="12">
        <v>5</v>
      </c>
      <c r="B153" s="28" t="s">
        <v>484</v>
      </c>
      <c r="C153" s="49" t="s">
        <v>1216</v>
      </c>
      <c r="D153" s="12" t="e" cm="1" vm="1">
        <f t="array" ref="D153">_xlfn.IFNA(_xlfn.IFS(V153&lt;&gt;"Pendent",SOCIETATS!$N$8,W153&lt;&gt;"Pendent",SOCIETATS!$N$8),SOCIETATS!$N$9)</f>
        <v>#VALUE!</v>
      </c>
      <c r="E153" s="26" t="e" cm="1" vm="1">
        <f t="array" ref="E153">_xlfn.IFNA(_xlfn.IFS(F153&lt;&gt;F154,SOCIETATS!$N$8,G153&lt;&gt;G154,SOCIETATS!$N$8),SOCIETATS!$N$9)</f>
        <v>#VALUE!</v>
      </c>
      <c r="F153" s="18" t="str" cm="1">
        <f t="array" ref="F153">_xlfn.IFNA(_xlfn.IFS(O153&lt;&gt;0,O153,P153&lt;&gt;0,P153,R153&lt;&gt;0,R153,Q153&lt;&gt;0,Q153,S153&lt;&gt;0,S153,T153&lt;&gt;0,T153),"FALTAN DATOS DE ESCENARIO")</f>
        <v>Platja de Canet</v>
      </c>
      <c r="G153" s="93">
        <v>45108</v>
      </c>
      <c r="H153" s="101">
        <v>0.83333333333333404</v>
      </c>
      <c r="I153" s="93">
        <v>45109</v>
      </c>
      <c r="J153" s="101">
        <v>1.0833333333333299</v>
      </c>
      <c r="K153" s="17" t="s">
        <v>14</v>
      </c>
      <c r="L153" s="17" t="s">
        <v>8</v>
      </c>
      <c r="M153" s="17">
        <v>20</v>
      </c>
      <c r="N153" s="17" t="s">
        <v>9</v>
      </c>
      <c r="O153" s="17" t="s">
        <v>213</v>
      </c>
      <c r="P153" s="17"/>
      <c r="Q153" s="17"/>
      <c r="R153" s="17"/>
      <c r="S153" s="17"/>
      <c r="T153" s="17"/>
      <c r="U153" s="12" t="str">
        <f>_xlfn.IFNA(VLOOKUP(W153,Municipis!$D$2:$F$259,2,FALSE),"Pendent")</f>
        <v>Canet de Mar</v>
      </c>
      <c r="V153" s="12" t="str">
        <f>_xlfn.IFNA(VLOOKUP(W153,Municipis!$D$2:$F$259,3,FALSE),"Pendent")</f>
        <v>http://www.icc.cat/vissir3/index.html?Oz0S5d0nK</v>
      </c>
      <c r="W153" s="12" t="str" cm="1">
        <f t="array" ref="W153">_xlfn.IFNA(_xlfn.IFS(O153&lt;&gt;0,O153,P153&lt;&gt;0,P153,Q153&lt;&gt;0,Q153,R153&lt;&gt;0,R153,S153&lt;&gt;0,S153,T153&lt;&gt;0,T153),"Pendent")</f>
        <v>Platja de Canet</v>
      </c>
    </row>
    <row r="154" spans="1:23" ht="15" customHeight="1" x14ac:dyDescent="0.3">
      <c r="A154" s="12">
        <v>6</v>
      </c>
      <c r="B154" s="28" t="s">
        <v>484</v>
      </c>
      <c r="C154" s="49" t="s">
        <v>1217</v>
      </c>
      <c r="D154" s="12" t="e" cm="1" vm="1">
        <f t="array" ref="D154">_xlfn.IFNA(_xlfn.IFS(V154&lt;&gt;"Pendent",SOCIETATS!$N$8,W154&lt;&gt;"Pendent",SOCIETATS!$N$8),SOCIETATS!$N$9)</f>
        <v>#VALUE!</v>
      </c>
      <c r="E154" s="26" t="e" cm="1" vm="1">
        <f t="array" ref="E154">_xlfn.IFNA(_xlfn.IFS(F154&lt;&gt;F155,SOCIETATS!$N$8,G154&lt;&gt;G155,SOCIETATS!$N$8),SOCIETATS!$N$9)</f>
        <v>#VALUE!</v>
      </c>
      <c r="F154" s="18" t="str" cm="1">
        <f t="array" ref="F154">_xlfn.IFNA(_xlfn.IFS(O154&lt;&gt;0,O154,P154&lt;&gt;0,P154,R154&lt;&gt;0,R154,Q154&lt;&gt;0,Q154,S154&lt;&gt;0,S154,T154&lt;&gt;0,T154),"FALTAN DATOS DE ESCENARIO")</f>
        <v>Platja de Canet</v>
      </c>
      <c r="G154" s="93">
        <v>45171</v>
      </c>
      <c r="H154" s="101">
        <v>0.83333333333333404</v>
      </c>
      <c r="I154" s="93">
        <v>45172</v>
      </c>
      <c r="J154" s="101">
        <v>0.33333333333333298</v>
      </c>
      <c r="K154" s="17" t="s">
        <v>14</v>
      </c>
      <c r="L154" s="17" t="s">
        <v>8</v>
      </c>
      <c r="M154" s="17">
        <v>20</v>
      </c>
      <c r="N154" s="17" t="s">
        <v>9</v>
      </c>
      <c r="O154" s="17" t="s">
        <v>213</v>
      </c>
      <c r="P154" s="17"/>
      <c r="Q154" s="17"/>
      <c r="R154" s="17"/>
      <c r="S154" s="17"/>
      <c r="T154" s="17"/>
      <c r="U154" s="12" t="str">
        <f>_xlfn.IFNA(VLOOKUP(W154,Municipis!$D$2:$F$259,2,FALSE),"Pendent")</f>
        <v>Canet de Mar</v>
      </c>
      <c r="V154" s="12" t="str">
        <f>_xlfn.IFNA(VLOOKUP(W154,Municipis!$D$2:$F$259,3,FALSE),"Pendent")</f>
        <v>http://www.icc.cat/vissir3/index.html?Oz0S5d0nK</v>
      </c>
      <c r="W154" s="12" t="str" cm="1">
        <f t="array" ref="W154">_xlfn.IFNA(_xlfn.IFS(O154&lt;&gt;0,O154,P154&lt;&gt;0,P154,Q154&lt;&gt;0,Q154,R154&lt;&gt;0,R154,S154&lt;&gt;0,S154,T154&lt;&gt;0,T154),"Pendent")</f>
        <v>Platja de Canet</v>
      </c>
    </row>
    <row r="155" spans="1:23" ht="15" customHeight="1" x14ac:dyDescent="0.3">
      <c r="A155" s="12">
        <v>7</v>
      </c>
      <c r="B155" s="28" t="s">
        <v>484</v>
      </c>
      <c r="C155" s="49" t="s">
        <v>1218</v>
      </c>
      <c r="D155" s="12" t="e" cm="1" vm="1">
        <f t="array" ref="D155">_xlfn.IFNA(_xlfn.IFS(V155&lt;&gt;"Pendent",SOCIETATS!$N$8,W155&lt;&gt;"Pendent",SOCIETATS!$N$8),SOCIETATS!$N$9)</f>
        <v>#VALUE!</v>
      </c>
      <c r="E155" s="26" t="e" cm="1" vm="1">
        <f t="array" ref="E155">_xlfn.IFNA(_xlfn.IFS(F155&lt;&gt;F156,SOCIETATS!$N$8,G155&lt;&gt;G156,SOCIETATS!$N$8),SOCIETATS!$N$9)</f>
        <v>#VALUE!</v>
      </c>
      <c r="F155" s="18" t="str" cm="1">
        <f t="array" ref="F155">_xlfn.IFNA(_xlfn.IFS(O155&lt;&gt;0,O155,P155&lt;&gt;0,P155,R155&lt;&gt;0,R155,Q155&lt;&gt;0,Q155,S155&lt;&gt;0,S155,T155&lt;&gt;0,T155),"FALTAN DATOS DE ESCENARIO")</f>
        <v>Platja de Garbí - Platja Gran de Calella - Platja de la Riera - Platja dels Pins de Pineda</v>
      </c>
      <c r="G155" s="108">
        <v>45198</v>
      </c>
      <c r="H155" s="101">
        <v>0.83333333333333404</v>
      </c>
      <c r="I155" s="108">
        <v>45173</v>
      </c>
      <c r="J155" s="101">
        <v>1.0833333333333299</v>
      </c>
      <c r="K155" s="17" t="s">
        <v>14</v>
      </c>
      <c r="L155" s="17" t="s">
        <v>8</v>
      </c>
      <c r="M155" s="17">
        <v>20</v>
      </c>
      <c r="N155" s="17" t="s">
        <v>9</v>
      </c>
      <c r="O155" s="17" t="s">
        <v>223</v>
      </c>
      <c r="P155" s="17"/>
      <c r="Q155" s="17"/>
      <c r="R155" s="17"/>
      <c r="S155" s="17"/>
      <c r="T155" s="17"/>
      <c r="U155" s="12" t="str">
        <f>_xlfn.IFNA(VLOOKUP(W155,Municipis!$D$2:$F$259,2,FALSE),"Pendent")</f>
        <v>Calella, Pineda de Mar</v>
      </c>
      <c r="V155" s="12" t="str">
        <f>_xlfn.IFNA(VLOOKUP(W155,Municipis!$D$2:$F$259,3,FALSE),"Pendent")</f>
        <v>http://www.icc.cat/vissir3/index.html?yCN1ZFs5Z</v>
      </c>
      <c r="W155" s="12" t="str" cm="1">
        <f t="array" ref="W155">_xlfn.IFNA(_xlfn.IFS(O155&lt;&gt;0,O155,P155&lt;&gt;0,P155,Q155&lt;&gt;0,Q155,R155&lt;&gt;0,R155,S155&lt;&gt;0,S155,T155&lt;&gt;0,T155),"Pendent")</f>
        <v>Platja de Garbí - Platja Gran de Calella - Platja de la Riera - Platja dels Pins de Pineda</v>
      </c>
    </row>
    <row r="156" spans="1:23" ht="15" customHeight="1" x14ac:dyDescent="0.3">
      <c r="A156" s="12">
        <v>8</v>
      </c>
      <c r="B156" s="28" t="s">
        <v>484</v>
      </c>
      <c r="C156" s="49" t="s">
        <v>1219</v>
      </c>
      <c r="D156" s="12" t="e" cm="1" vm="1">
        <f t="array" ref="D156">_xlfn.IFNA(_xlfn.IFS(V156&lt;&gt;"Pendent",SOCIETATS!$N$8,W156&lt;&gt;"Pendent",SOCIETATS!$N$8),SOCIETATS!$N$9)</f>
        <v>#VALUE!</v>
      </c>
      <c r="E156" s="26" t="e" cm="1" vm="1">
        <f t="array" ref="E156">_xlfn.IFNA(_xlfn.IFS(F156&lt;&gt;F157,SOCIETATS!$N$8,G156&lt;&gt;G157,SOCIETATS!$N$8),SOCIETATS!$N$9)</f>
        <v>#VALUE!</v>
      </c>
      <c r="F156" s="18" t="str" cm="1">
        <f t="array" ref="F156">_xlfn.IFNA(_xlfn.IFS(O156&lt;&gt;0,O156,P156&lt;&gt;0,P156,R156&lt;&gt;0,R156,Q156&lt;&gt;0,Q156,S156&lt;&gt;0,S156,T156&lt;&gt;0,T156),"FALTAN DATOS DE ESCENARIO")</f>
        <v>Platja de Gavà</v>
      </c>
      <c r="G156" s="108">
        <v>45221</v>
      </c>
      <c r="H156" s="101">
        <v>0.29166666666666669</v>
      </c>
      <c r="I156" s="108">
        <v>45221</v>
      </c>
      <c r="J156" s="101">
        <v>0.54166666666666696</v>
      </c>
      <c r="K156" s="17" t="s">
        <v>14</v>
      </c>
      <c r="L156" s="17" t="s">
        <v>8</v>
      </c>
      <c r="M156" s="17">
        <v>20</v>
      </c>
      <c r="N156" s="17" t="s">
        <v>9</v>
      </c>
      <c r="O156" s="17" t="s">
        <v>226</v>
      </c>
      <c r="P156" s="17"/>
      <c r="Q156" s="17"/>
      <c r="R156" s="17"/>
      <c r="S156" s="17"/>
      <c r="T156" s="17"/>
      <c r="U156" s="12" t="str">
        <f>_xlfn.IFNA(VLOOKUP(W156,Municipis!$D$2:$F$259,2,FALSE),"Pendent")</f>
        <v>Gavà</v>
      </c>
      <c r="V156" s="12" t="str">
        <f>_xlfn.IFNA(VLOOKUP(W156,Municipis!$D$2:$F$259,3,FALSE),"Pendent")</f>
        <v>http://www.icc.cat/vissir3/index.html?5ec0mZgYN</v>
      </c>
      <c r="W156" s="12" t="str" cm="1">
        <f t="array" ref="W156">_xlfn.IFNA(_xlfn.IFS(O156&lt;&gt;0,O156,P156&lt;&gt;0,P156,Q156&lt;&gt;0,Q156,R156&lt;&gt;0,R156,S156&lt;&gt;0,S156,T156&lt;&gt;0,T156),"Pendent")</f>
        <v>Platja de Gavà</v>
      </c>
    </row>
    <row r="157" spans="1:23" ht="15" customHeight="1" x14ac:dyDescent="0.3">
      <c r="A157" s="12">
        <v>9</v>
      </c>
      <c r="B157" s="28" t="s">
        <v>484</v>
      </c>
      <c r="C157" s="49" t="s">
        <v>1220</v>
      </c>
      <c r="D157" s="12" t="e" cm="1" vm="1">
        <f t="array" ref="D157">_xlfn.IFNA(_xlfn.IFS(V157&lt;&gt;"Pendent",SOCIETATS!$N$8,W157&lt;&gt;"Pendent",SOCIETATS!$N$8),SOCIETATS!$N$9)</f>
        <v>#VALUE!</v>
      </c>
      <c r="E157" s="26" t="e" cm="1" vm="1">
        <f t="array" ref="E157">_xlfn.IFNA(_xlfn.IFS(F157&lt;&gt;F158,SOCIETATS!$N$8,G157&lt;&gt;G158,SOCIETATS!$N$8),SOCIETATS!$N$9)</f>
        <v>#VALUE!</v>
      </c>
      <c r="F157" s="18" t="str" cm="1">
        <f t="array" ref="F157">_xlfn.IFNA(_xlfn.IFS(O157&lt;&gt;0,O157,P157&lt;&gt;0,P157,R157&lt;&gt;0,R157,Q157&lt;&gt;0,Q157,S157&lt;&gt;0,S157,T157&lt;&gt;0,T157),"FALTAN DATOS DE ESCENARIO")</f>
        <v>Platja del Varador - Platja del Callao - Platja de Sant Simó</v>
      </c>
      <c r="G157" s="108">
        <v>45234</v>
      </c>
      <c r="H157" s="101">
        <v>0.70833333333333404</v>
      </c>
      <c r="I157" s="108">
        <v>45234</v>
      </c>
      <c r="J157" s="101">
        <v>0.95833333333333404</v>
      </c>
      <c r="K157" s="17" t="s">
        <v>14</v>
      </c>
      <c r="L157" s="17" t="s">
        <v>8</v>
      </c>
      <c r="M157" s="17">
        <v>20</v>
      </c>
      <c r="N157" s="17" t="s">
        <v>9</v>
      </c>
      <c r="O157" s="17" t="s">
        <v>364</v>
      </c>
      <c r="P157" s="17"/>
      <c r="Q157" s="17"/>
      <c r="R157" s="17"/>
      <c r="S157" s="17"/>
      <c r="T157" s="17"/>
      <c r="U157" s="12" t="str">
        <f>_xlfn.IFNA(VLOOKUP(W157,Municipis!$D$2:$F$259,2,FALSE),"Pendent")</f>
        <v>Mataró</v>
      </c>
      <c r="V157" s="12" t="str">
        <f>_xlfn.IFNA(VLOOKUP(W157,Municipis!$D$2:$F$259,3,FALSE),"Pendent")</f>
        <v>http://www.icc.cat/vissir3/index.html?3hDUlU5cp</v>
      </c>
      <c r="W157" s="12" t="str" cm="1">
        <f t="array" ref="W157">_xlfn.IFNA(_xlfn.IFS(O157&lt;&gt;0,O157,P157&lt;&gt;0,P157,Q157&lt;&gt;0,Q157,R157&lt;&gt;0,R157,S157&lt;&gt;0,S157,T157&lt;&gt;0,T157),"Pendent")</f>
        <v>Platja del Varador - Platja del Callao - Platja de Sant Simó</v>
      </c>
    </row>
    <row r="158" spans="1:23" ht="15" customHeight="1" x14ac:dyDescent="0.3">
      <c r="A158" s="12">
        <v>10</v>
      </c>
      <c r="B158" s="28" t="s">
        <v>484</v>
      </c>
      <c r="C158" s="49" t="s">
        <v>1221</v>
      </c>
      <c r="D158" s="12" t="e" cm="1" vm="1">
        <f t="array" ref="D158">_xlfn.IFNA(_xlfn.IFS(V158&lt;&gt;"Pendent",SOCIETATS!$N$8,W158&lt;&gt;"Pendent",SOCIETATS!$N$8),SOCIETATS!$N$9)</f>
        <v>#VALUE!</v>
      </c>
      <c r="E158" s="26" t="e" cm="1" vm="1">
        <f t="array" ref="E158">_xlfn.IFNA(_xlfn.IFS(F158&lt;&gt;F159,SOCIETATS!$N$8,G158&lt;&gt;G159,SOCIETATS!$N$8),SOCIETATS!$N$9)</f>
        <v>#VALUE!</v>
      </c>
      <c r="F158" s="18" t="str" cm="1">
        <f t="array" ref="F158">_xlfn.IFNA(_xlfn.IFS(O158&lt;&gt;0,O158,P158&lt;&gt;0,P158,R158&lt;&gt;0,R158,Q158&lt;&gt;0,Q158,S158&lt;&gt;0,S158,T158&lt;&gt;0,T158),"FALTAN DATOS DE ESCENARIO")</f>
        <v>Plajta Gran de Calella - Platja de la Riera</v>
      </c>
      <c r="G158" s="108">
        <v>45248</v>
      </c>
      <c r="H158" s="101">
        <v>0.70833333333333404</v>
      </c>
      <c r="I158" s="108">
        <v>45248</v>
      </c>
      <c r="J158" s="101">
        <v>0.95833333333333404</v>
      </c>
      <c r="K158" s="17" t="s">
        <v>14</v>
      </c>
      <c r="L158" s="17" t="s">
        <v>8</v>
      </c>
      <c r="M158" s="17">
        <v>20</v>
      </c>
      <c r="N158" s="17" t="s">
        <v>9</v>
      </c>
      <c r="O158" s="17" t="s">
        <v>190</v>
      </c>
      <c r="P158" s="17"/>
      <c r="Q158" s="17"/>
      <c r="R158" s="17"/>
      <c r="S158" s="17"/>
      <c r="T158" s="17"/>
      <c r="U158" s="12" t="str">
        <f>_xlfn.IFNA(VLOOKUP(W158,Municipis!$D$2:$F$259,2,FALSE),"Pendent")</f>
        <v>Calella, Pineda de Mar</v>
      </c>
      <c r="V158" s="12" t="str">
        <f>_xlfn.IFNA(VLOOKUP(W158,Municipis!$D$2:$F$259,3,FALSE),"Pendent")</f>
        <v>http://www.icc.cat/vissir3/index.html?LQ1KdYNvb</v>
      </c>
      <c r="W158" s="12" t="str" cm="1">
        <f t="array" ref="W158">_xlfn.IFNA(_xlfn.IFS(O158&lt;&gt;0,O158,P158&lt;&gt;0,P158,Q158&lt;&gt;0,Q158,R158&lt;&gt;0,R158,S158&lt;&gt;0,S158,T158&lt;&gt;0,T158),"Pendent")</f>
        <v>Plajta Gran de Calella - Platja de la Riera</v>
      </c>
    </row>
    <row r="159" spans="1:23" ht="15" customHeight="1" thickBot="1" x14ac:dyDescent="0.35">
      <c r="A159" s="123">
        <v>11</v>
      </c>
      <c r="B159" s="128" t="s">
        <v>484</v>
      </c>
      <c r="C159" s="253" t="s">
        <v>1222</v>
      </c>
      <c r="D159" s="123" t="e" cm="1" vm="1">
        <f t="array" ref="D159">_xlfn.IFNA(_xlfn.IFS(V159&lt;&gt;"Pendent",SOCIETATS!$N$8,W159&lt;&gt;"Pendent",SOCIETATS!$N$8),SOCIETATS!$N$9)</f>
        <v>#VALUE!</v>
      </c>
      <c r="E159" s="124" t="e" cm="1" vm="1">
        <f t="array" ref="E159">_xlfn.IFNA(_xlfn.IFS(F159&lt;&gt;F160,SOCIETATS!$N$8,G159&lt;&gt;G160,SOCIETATS!$N$8),SOCIETATS!$N$9)</f>
        <v>#VALUE!</v>
      </c>
      <c r="F159" s="125" t="str" cm="1">
        <f t="array" ref="F159">_xlfn.IFNA(_xlfn.IFS(O159&lt;&gt;0,O159,P159&lt;&gt;0,P159,R159&lt;&gt;0,R159,Q159&lt;&gt;0,Q159,S159&lt;&gt;0,S159,T159&lt;&gt;0,T159),"FALTAN DATOS DE ESCENARIO")</f>
        <v>Platja del Varador - Platja del Callao - Platja de Sant Simó</v>
      </c>
      <c r="G159" s="108">
        <v>45248</v>
      </c>
      <c r="H159" s="101">
        <v>0.70833333333333404</v>
      </c>
      <c r="I159" s="108">
        <v>45248</v>
      </c>
      <c r="J159" s="101">
        <v>0.95833333333333404</v>
      </c>
      <c r="K159" s="17" t="s">
        <v>14</v>
      </c>
      <c r="L159" s="17" t="s">
        <v>8</v>
      </c>
      <c r="M159" s="17">
        <v>20</v>
      </c>
      <c r="N159" s="17" t="s">
        <v>9</v>
      </c>
      <c r="O159" s="17" t="s">
        <v>364</v>
      </c>
      <c r="P159" s="250"/>
      <c r="Q159" s="250"/>
      <c r="R159" s="250"/>
      <c r="S159" s="250"/>
      <c r="T159" s="250"/>
      <c r="U159" s="123" t="str">
        <f>_xlfn.IFNA(VLOOKUP(W159,Municipis!$D$2:$F$259,2,FALSE),"Pendent")</f>
        <v>Mataró</v>
      </c>
      <c r="V159" s="123" t="str">
        <f>_xlfn.IFNA(VLOOKUP(W159,Municipis!$D$2:$F$259,3,FALSE),"Pendent")</f>
        <v>http://www.icc.cat/vissir3/index.html?3hDUlU5cp</v>
      </c>
      <c r="W159" s="123" t="str" cm="1">
        <f t="array" ref="W159">_xlfn.IFNA(_xlfn.IFS(O159&lt;&gt;0,O159,P159&lt;&gt;0,P159,Q159&lt;&gt;0,Q159,R159&lt;&gt;0,R159,S159&lt;&gt;0,S159,T159&lt;&gt;0,T159),"Pendent")</f>
        <v>Platja del Varador - Platja del Callao - Platja de Sant Simó</v>
      </c>
    </row>
    <row r="160" spans="1:23" s="143" customFormat="1" ht="15" customHeight="1" x14ac:dyDescent="0.3">
      <c r="A160" s="134">
        <v>1</v>
      </c>
      <c r="B160" s="136" t="s">
        <v>423</v>
      </c>
      <c r="C160" s="157" t="s">
        <v>1154</v>
      </c>
      <c r="D160" s="135" t="e" cm="1" vm="1">
        <f t="array" ref="D160">_xlfn.IFNA(_xlfn.IFS(V160&lt;&gt;"Pendent",SOCIETATS!$N$8,W160&lt;&gt;"Pendent",SOCIETATS!$N$8),SOCIETATS!$N$9)</f>
        <v>#VALUE!</v>
      </c>
      <c r="E160" s="262" t="e" cm="1" vm="1">
        <f t="array" ref="E160">_xlfn.IFNA(_xlfn.IFS(F160&lt;&gt;F161,SOCIETATS!$N$8,G160&lt;&gt;G161,SOCIETATS!$N$8),SOCIETATS!$N$9)</f>
        <v>#VALUE!</v>
      </c>
      <c r="F160" s="138" t="str" cm="1">
        <f t="array" ref="F160">_xlfn.IFNA(_xlfn.IFS(O160&lt;&gt;0,O160,P160&lt;&gt;0,P160,R160&lt;&gt;0,R160,Q160&lt;&gt;0,Q160,S160&lt;&gt;0,S160,T160&lt;&gt;0,T160),"FALTAN DATOS DE ESCENARIO")</f>
        <v>Platja de la Conca - Platja de la Punta de la Tordera (Camí de la Pomereda)</v>
      </c>
      <c r="G160" s="188">
        <v>45017</v>
      </c>
      <c r="H160" s="189">
        <v>0.75</v>
      </c>
      <c r="I160" s="190">
        <v>45017</v>
      </c>
      <c r="J160" s="189">
        <v>0.95833333333333337</v>
      </c>
      <c r="K160" s="157" t="s">
        <v>14</v>
      </c>
      <c r="L160" s="157" t="s">
        <v>8</v>
      </c>
      <c r="M160" s="157">
        <v>15</v>
      </c>
      <c r="N160" s="157" t="s">
        <v>9</v>
      </c>
      <c r="O160" s="157" t="s">
        <v>232</v>
      </c>
      <c r="P160" s="157"/>
      <c r="Q160" s="157"/>
      <c r="R160" s="157"/>
      <c r="S160" s="157"/>
      <c r="T160" s="157"/>
      <c r="U160" s="135" t="str">
        <f>_xlfn.IFNA(VLOOKUP(W160,Municipis!$D$2:$F$259,2,FALSE),"Pendent")</f>
        <v>Malgrat de Mar</v>
      </c>
      <c r="V160" s="135" t="str">
        <f>_xlfn.IFNA(VLOOKUP(W160,Municipis!$D$2:$F$259,3,FALSE),"Pendent")</f>
        <v>http://www.icc.cat/vissir3/index.html?bzkK0j43R</v>
      </c>
      <c r="W160" s="135" t="str" cm="1">
        <f t="array" ref="W160">_xlfn.IFNA(_xlfn.IFS(O160&lt;&gt;0,O160,P160&lt;&gt;0,P160,Q160&lt;&gt;0,Q160,R160&lt;&gt;0,R160,S160&lt;&gt;0,S160,T160&lt;&gt;0,T160),"Pendent")</f>
        <v>Platja de la Conca - Platja de la Punta de la Tordera (Camí de la Pomereda)</v>
      </c>
    </row>
    <row r="161" spans="1:23" ht="15" customHeight="1" x14ac:dyDescent="0.3">
      <c r="A161" s="144">
        <v>2</v>
      </c>
      <c r="B161" s="28" t="s">
        <v>423</v>
      </c>
      <c r="C161" s="27" t="s">
        <v>1155</v>
      </c>
      <c r="D161" s="12" t="e" cm="1" vm="1">
        <f t="array" ref="D161">_xlfn.IFNA(_xlfn.IFS(V161&lt;&gt;"Pendent",SOCIETATS!$N$8,W161&lt;&gt;"Pendent",SOCIETATS!$N$8),SOCIETATS!$N$9)</f>
        <v>#VALUE!</v>
      </c>
      <c r="E161" s="26" t="e" cm="1" vm="1">
        <f t="array" ref="E161">_xlfn.IFNA(_xlfn.IFS(F161&lt;&gt;F162,SOCIETATS!$N$8,G161&lt;&gt;G162,SOCIETATS!$N$8),SOCIETATS!$N$9)</f>
        <v>#VALUE!</v>
      </c>
      <c r="F161" s="18" t="str" cm="1">
        <f t="array" ref="F161">_xlfn.IFNA(_xlfn.IFS(O161&lt;&gt;0,O161,P161&lt;&gt;0,P161,R161&lt;&gt;0,R161,Q161&lt;&gt;0,Q161,S161&lt;&gt;0,S161,T161&lt;&gt;0,T161),"FALTAN DATOS DE ESCENARIO")</f>
        <v>Platja de Blanes - Platja de s'Abanell</v>
      </c>
      <c r="G161" s="96">
        <v>45031</v>
      </c>
      <c r="H161" s="110">
        <v>0.79166666666666663</v>
      </c>
      <c r="I161" s="94">
        <v>45032</v>
      </c>
      <c r="J161" s="110">
        <v>0</v>
      </c>
      <c r="K161" s="27" t="s">
        <v>14</v>
      </c>
      <c r="L161" s="27" t="s">
        <v>8</v>
      </c>
      <c r="M161" s="27">
        <v>15</v>
      </c>
      <c r="N161" s="27" t="s">
        <v>9</v>
      </c>
      <c r="O161" s="27"/>
      <c r="P161" s="27" t="s">
        <v>205</v>
      </c>
      <c r="Q161" s="27"/>
      <c r="R161" s="27"/>
      <c r="S161" s="27"/>
      <c r="T161" s="27"/>
      <c r="U161" s="12" t="str">
        <f>_xlfn.IFNA(VLOOKUP(W161,Municipis!$D$2:$F$259,2,FALSE),"Pendent")</f>
        <v>Blanes</v>
      </c>
      <c r="V161" s="12" t="str">
        <f>_xlfn.IFNA(VLOOKUP(W161,Municipis!$D$2:$F$259,3,FALSE),"Pendent")</f>
        <v>http://www.icc.cat/vissir3/index.html?PCAXClJGg</v>
      </c>
      <c r="W161" s="12" t="str" cm="1">
        <f t="array" ref="W161">_xlfn.IFNA(_xlfn.IFS(O161&lt;&gt;0,O161,P161&lt;&gt;0,P161,Q161&lt;&gt;0,Q161,R161&lt;&gt;0,R161,S161&lt;&gt;0,S161,T161&lt;&gt;0,T161),"Pendent")</f>
        <v>Platja de Blanes - Platja de s'Abanell</v>
      </c>
    </row>
    <row r="162" spans="1:23" ht="15" customHeight="1" x14ac:dyDescent="0.3">
      <c r="A162" s="144">
        <v>3</v>
      </c>
      <c r="B162" s="28" t="s">
        <v>423</v>
      </c>
      <c r="C162" s="27" t="s">
        <v>1156</v>
      </c>
      <c r="D162" s="12" t="e" cm="1" vm="1">
        <f t="array" ref="D162">_xlfn.IFNA(_xlfn.IFS(V162&lt;&gt;"Pendent",SOCIETATS!$N$8,W162&lt;&gt;"Pendent",SOCIETATS!$N$8),SOCIETATS!$N$9)</f>
        <v>#VALUE!</v>
      </c>
      <c r="E162" s="26" t="e" cm="1" vm="1">
        <f t="array" ref="E162">_xlfn.IFNA(_xlfn.IFS(F162&lt;&gt;F163,SOCIETATS!$N$8,G162&lt;&gt;G163,SOCIETATS!$N$8),SOCIETATS!$N$9)</f>
        <v>#VALUE!</v>
      </c>
      <c r="F162" s="18" t="str" cm="1">
        <f t="array" ref="F162">_xlfn.IFNA(_xlfn.IFS(O162&lt;&gt;0,O162,P162&lt;&gt;0,P162,R162&lt;&gt;0,R162,Q162&lt;&gt;0,Q162,S162&lt;&gt;0,S162,T162&lt;&gt;0,T162),"FALTAN DATOS DE ESCENARIO")</f>
        <v>Platja de Blanes - Platja de s'Abanell</v>
      </c>
      <c r="G162" s="96">
        <v>45045</v>
      </c>
      <c r="H162" s="110">
        <v>0.79166666666666663</v>
      </c>
      <c r="I162" s="94">
        <v>45046</v>
      </c>
      <c r="J162" s="110">
        <v>0</v>
      </c>
      <c r="K162" s="27" t="s">
        <v>14</v>
      </c>
      <c r="L162" s="27" t="s">
        <v>8</v>
      </c>
      <c r="M162" s="27">
        <v>15</v>
      </c>
      <c r="N162" s="27" t="s">
        <v>9</v>
      </c>
      <c r="O162" s="27"/>
      <c r="P162" s="27" t="s">
        <v>205</v>
      </c>
      <c r="Q162" s="27"/>
      <c r="R162" s="27"/>
      <c r="S162" s="27"/>
      <c r="T162" s="27"/>
      <c r="U162" s="12" t="str">
        <f>_xlfn.IFNA(VLOOKUP(W162,Municipis!$D$2:$F$259,2,FALSE),"Pendent")</f>
        <v>Blanes</v>
      </c>
      <c r="V162" s="12" t="str">
        <f>_xlfn.IFNA(VLOOKUP(W162,Municipis!$D$2:$F$259,3,FALSE),"Pendent")</f>
        <v>http://www.icc.cat/vissir3/index.html?PCAXClJGg</v>
      </c>
      <c r="W162" s="12" t="str" cm="1">
        <f t="array" ref="W162">_xlfn.IFNA(_xlfn.IFS(O162&lt;&gt;0,O162,P162&lt;&gt;0,P162,Q162&lt;&gt;0,Q162,R162&lt;&gt;0,R162,S162&lt;&gt;0,S162,T162&lt;&gt;0,T162),"Pendent")</f>
        <v>Platja de Blanes - Platja de s'Abanell</v>
      </c>
    </row>
    <row r="163" spans="1:23" ht="15" customHeight="1" x14ac:dyDescent="0.3">
      <c r="A163" s="144">
        <v>4</v>
      </c>
      <c r="B163" s="28" t="s">
        <v>423</v>
      </c>
      <c r="C163" s="27" t="s">
        <v>1157</v>
      </c>
      <c r="D163" s="12" t="e" cm="1" vm="1">
        <f t="array" ref="D163">_xlfn.IFNA(_xlfn.IFS(V163&lt;&gt;"Pendent",SOCIETATS!$N$8,W163&lt;&gt;"Pendent",SOCIETATS!$N$8),SOCIETATS!$N$9)</f>
        <v>#VALUE!</v>
      </c>
      <c r="E163" s="26" t="e" cm="1" vm="1">
        <f t="array" ref="E163">_xlfn.IFNA(_xlfn.IFS(F163&lt;&gt;F164,SOCIETATS!$N$8,G163&lt;&gt;G164,SOCIETATS!$N$8),SOCIETATS!$N$9)</f>
        <v>#VALUE!</v>
      </c>
      <c r="F163" s="18" t="str" cm="1">
        <f t="array" ref="F163">_xlfn.IFNA(_xlfn.IFS(O163&lt;&gt;0,O163,P163&lt;&gt;0,P163,R163&lt;&gt;0,R163,Q163&lt;&gt;0,Q163,S163&lt;&gt;0,S163,T163&lt;&gt;0,T163),"FALTAN DATOS DE ESCENARIO")</f>
        <v>Platja de la Conca - Platja de la Punta de la Tordera (Camí de la Pomereda)</v>
      </c>
      <c r="G163" s="96">
        <v>45066</v>
      </c>
      <c r="H163" s="110">
        <v>0.83333333333333304</v>
      </c>
      <c r="I163" s="94">
        <v>45067</v>
      </c>
      <c r="J163" s="110">
        <v>4.1666666666666664E-2</v>
      </c>
      <c r="K163" s="27" t="s">
        <v>14</v>
      </c>
      <c r="L163" s="27" t="s">
        <v>8</v>
      </c>
      <c r="M163" s="27">
        <v>15</v>
      </c>
      <c r="N163" s="27" t="s">
        <v>9</v>
      </c>
      <c r="O163" s="27" t="s">
        <v>232</v>
      </c>
      <c r="P163" s="27"/>
      <c r="Q163" s="27"/>
      <c r="R163" s="27"/>
      <c r="S163" s="27"/>
      <c r="T163" s="27"/>
      <c r="U163" s="12" t="str">
        <f>_xlfn.IFNA(VLOOKUP(W163,Municipis!$D$2:$F$259,2,FALSE),"Pendent")</f>
        <v>Malgrat de Mar</v>
      </c>
      <c r="V163" s="12" t="str">
        <f>_xlfn.IFNA(VLOOKUP(W163,Municipis!$D$2:$F$259,3,FALSE),"Pendent")</f>
        <v>http://www.icc.cat/vissir3/index.html?bzkK0j43R</v>
      </c>
      <c r="W163" s="12" t="str" cm="1">
        <f t="array" ref="W163">_xlfn.IFNA(_xlfn.IFS(O163&lt;&gt;0,O163,P163&lt;&gt;0,P163,Q163&lt;&gt;0,Q163,R163&lt;&gt;0,R163,S163&lt;&gt;0,S163,T163&lt;&gt;0,T163),"Pendent")</f>
        <v>Platja de la Conca - Platja de la Punta de la Tordera (Camí de la Pomereda)</v>
      </c>
    </row>
    <row r="164" spans="1:23" ht="15" customHeight="1" x14ac:dyDescent="0.3">
      <c r="A164" s="144">
        <v>5</v>
      </c>
      <c r="B164" s="28" t="s">
        <v>423</v>
      </c>
      <c r="C164" s="27" t="s">
        <v>1158</v>
      </c>
      <c r="D164" s="12" t="e" cm="1" vm="1">
        <f t="array" ref="D164">_xlfn.IFNA(_xlfn.IFS(V164&lt;&gt;"Pendent",SOCIETATS!$N$8,W164&lt;&gt;"Pendent",SOCIETATS!$N$8),SOCIETATS!$N$9)</f>
        <v>#VALUE!</v>
      </c>
      <c r="E164" s="26" t="e" cm="1" vm="1">
        <f t="array" ref="E164">_xlfn.IFNA(_xlfn.IFS(F164&lt;&gt;F165,SOCIETATS!$N$8,G164&lt;&gt;G165,SOCIETATS!$N$8),SOCIETATS!$N$9)</f>
        <v>#VALUE!</v>
      </c>
      <c r="F164" s="18" t="str" cm="1">
        <f t="array" ref="F164">_xlfn.IFNA(_xlfn.IFS(O164&lt;&gt;0,O164,P164&lt;&gt;0,P164,R164&lt;&gt;0,R164,Q164&lt;&gt;0,Q164,S164&lt;&gt;0,S164,T164&lt;&gt;0,T164),"FALTAN DATOS DE ESCENARIO")</f>
        <v>Platja de Blanes - Platja de s'Abanell</v>
      </c>
      <c r="G164" s="96">
        <v>45080</v>
      </c>
      <c r="H164" s="110">
        <v>0.83333333333333337</v>
      </c>
      <c r="I164" s="94">
        <v>45081</v>
      </c>
      <c r="J164" s="110">
        <v>4.1666666666666664E-2</v>
      </c>
      <c r="K164" s="27" t="s">
        <v>14</v>
      </c>
      <c r="L164" s="27" t="s">
        <v>8</v>
      </c>
      <c r="M164" s="27">
        <v>15</v>
      </c>
      <c r="N164" s="27" t="s">
        <v>9</v>
      </c>
      <c r="O164" s="27"/>
      <c r="P164" s="27" t="s">
        <v>205</v>
      </c>
      <c r="Q164" s="27"/>
      <c r="R164" s="27"/>
      <c r="S164" s="27"/>
      <c r="T164" s="27"/>
      <c r="U164" s="12" t="str">
        <f>_xlfn.IFNA(VLOOKUP(W164,Municipis!$D$2:$F$259,2,FALSE),"Pendent")</f>
        <v>Blanes</v>
      </c>
      <c r="V164" s="12" t="str">
        <f>_xlfn.IFNA(VLOOKUP(W164,Municipis!$D$2:$F$259,3,FALSE),"Pendent")</f>
        <v>http://www.icc.cat/vissir3/index.html?PCAXClJGg</v>
      </c>
      <c r="W164" s="12" t="str" cm="1">
        <f t="array" ref="W164">_xlfn.IFNA(_xlfn.IFS(O164&lt;&gt;0,O164,P164&lt;&gt;0,P164,Q164&lt;&gt;0,Q164,R164&lt;&gt;0,R164,S164&lt;&gt;0,S164,T164&lt;&gt;0,T164),"Pendent")</f>
        <v>Platja de Blanes - Platja de s'Abanell</v>
      </c>
    </row>
    <row r="165" spans="1:23" ht="15" customHeight="1" x14ac:dyDescent="0.3">
      <c r="A165" s="144">
        <v>6</v>
      </c>
      <c r="B165" s="28" t="s">
        <v>423</v>
      </c>
      <c r="C165" s="27" t="s">
        <v>1159</v>
      </c>
      <c r="D165" s="12" t="e" cm="1" vm="1">
        <f t="array" ref="D165">_xlfn.IFNA(_xlfn.IFS(V165&lt;&gt;"Pendent",SOCIETATS!$N$8,W165&lt;&gt;"Pendent",SOCIETATS!$N$8),SOCIETATS!$N$9)</f>
        <v>#VALUE!</v>
      </c>
      <c r="E165" s="26" t="e" cm="1" vm="1">
        <f t="array" ref="E165">_xlfn.IFNA(_xlfn.IFS(F165&lt;&gt;F166,SOCIETATS!$N$8,G165&lt;&gt;G166,SOCIETATS!$N$8),SOCIETATS!$N$9)</f>
        <v>#VALUE!</v>
      </c>
      <c r="F165" s="18" t="str" cm="1">
        <f t="array" ref="F165">_xlfn.IFNA(_xlfn.IFS(O165&lt;&gt;0,O165,P165&lt;&gt;0,P165,R165&lt;&gt;0,R165,Q165&lt;&gt;0,Q165,S165&lt;&gt;0,S165,T165&lt;&gt;0,T165),"FALTAN DATOS DE ESCENARIO")</f>
        <v>Platja de la Conca - Platja de la Punta de la Tordera (Camí de la Pomereda)</v>
      </c>
      <c r="G165" s="96">
        <v>45087</v>
      </c>
      <c r="H165" s="110">
        <v>0.83333333333333404</v>
      </c>
      <c r="I165" s="94">
        <v>45088</v>
      </c>
      <c r="J165" s="110">
        <v>4.1666666666666664E-2</v>
      </c>
      <c r="K165" s="27" t="s">
        <v>14</v>
      </c>
      <c r="L165" s="27" t="s">
        <v>8</v>
      </c>
      <c r="M165" s="27">
        <v>15</v>
      </c>
      <c r="N165" s="27" t="s">
        <v>9</v>
      </c>
      <c r="O165" s="27" t="s">
        <v>232</v>
      </c>
      <c r="P165" s="27"/>
      <c r="Q165" s="27"/>
      <c r="R165" s="27"/>
      <c r="S165" s="27"/>
      <c r="T165" s="27"/>
      <c r="U165" s="52" t="str">
        <f>_xlfn.IFNA(VLOOKUP(W165,Municipis!$D$2:$F$259,2,FALSE),"Pendent")</f>
        <v>Malgrat de Mar</v>
      </c>
      <c r="V165" s="52" t="str">
        <f>_xlfn.IFNA(VLOOKUP(W165,Municipis!$D$2:$F$259,3,FALSE),"Pendent")</f>
        <v>http://www.icc.cat/vissir3/index.html?bzkK0j43R</v>
      </c>
      <c r="W165" s="52" t="str" cm="1">
        <f t="array" ref="W165">_xlfn.IFNA(_xlfn.IFS(O165&lt;&gt;0,O165,P165&lt;&gt;0,P165,Q165&lt;&gt;0,Q165,R165&lt;&gt;0,R165,S165&lt;&gt;0,S165,T165&lt;&gt;0,T165),"Pendent")</f>
        <v>Platja de la Conca - Platja de la Punta de la Tordera (Camí de la Pomereda)</v>
      </c>
    </row>
    <row r="166" spans="1:23" ht="15" customHeight="1" x14ac:dyDescent="0.3">
      <c r="A166" s="144">
        <v>7</v>
      </c>
      <c r="B166" s="28" t="s">
        <v>423</v>
      </c>
      <c r="C166" s="27" t="s">
        <v>1160</v>
      </c>
      <c r="D166" s="12" t="e" cm="1" vm="1">
        <f t="array" ref="D166">_xlfn.IFNA(_xlfn.IFS(V166&lt;&gt;"Pendent",SOCIETATS!$N$8,W166&lt;&gt;"Pendent",SOCIETATS!$N$8),SOCIETATS!$N$9)</f>
        <v>#VALUE!</v>
      </c>
      <c r="E166" s="26" t="e" cm="1" vm="1">
        <f t="array" ref="E166">_xlfn.IFNA(_xlfn.IFS(F166&lt;&gt;F167,SOCIETATS!$N$8,G166&lt;&gt;G167,SOCIETATS!$N$8),SOCIETATS!$N$9)</f>
        <v>#VALUE!</v>
      </c>
      <c r="F166" s="18" t="str" cm="1">
        <f t="array" ref="F166">_xlfn.IFNA(_xlfn.IFS(O166&lt;&gt;0,O166,P166&lt;&gt;0,P166,R166&lt;&gt;0,R166,Q166&lt;&gt;0,Q166,S166&lt;&gt;0,S166,T166&lt;&gt;0,T166),"FALTAN DATOS DE ESCENARIO")</f>
        <v>Platja de la Conca - Platja de la Punta de la Tordera (Camí de la Pomereda)</v>
      </c>
      <c r="G166" s="96">
        <v>45171</v>
      </c>
      <c r="H166" s="110">
        <v>0.83333333333333337</v>
      </c>
      <c r="I166" s="94">
        <v>45172</v>
      </c>
      <c r="J166" s="110">
        <v>4.1666666666666664E-2</v>
      </c>
      <c r="K166" s="27" t="s">
        <v>14</v>
      </c>
      <c r="L166" s="27" t="s">
        <v>8</v>
      </c>
      <c r="M166" s="27">
        <v>15</v>
      </c>
      <c r="N166" s="27" t="s">
        <v>9</v>
      </c>
      <c r="O166" s="27" t="s">
        <v>232</v>
      </c>
      <c r="P166" s="27"/>
      <c r="Q166" s="27"/>
      <c r="R166" s="27"/>
      <c r="S166" s="27"/>
      <c r="T166" s="27"/>
      <c r="U166" s="12" t="str">
        <f>_xlfn.IFNA(VLOOKUP(W166,Municipis!$D$2:$F$259,2,FALSE),"Pendent")</f>
        <v>Malgrat de Mar</v>
      </c>
      <c r="V166" s="12" t="str">
        <f>_xlfn.IFNA(VLOOKUP(W166,Municipis!$D$2:$F$259,3,FALSE),"Pendent")</f>
        <v>http://www.icc.cat/vissir3/index.html?bzkK0j43R</v>
      </c>
      <c r="W166" s="12" t="str" cm="1">
        <f t="array" ref="W166">_xlfn.IFNA(_xlfn.IFS(O166&lt;&gt;0,O166,P166&lt;&gt;0,P166,Q166&lt;&gt;0,Q166,R166&lt;&gt;0,R166,S166&lt;&gt;0,S166,T166&lt;&gt;0,T166),"Pendent")</f>
        <v>Platja de la Conca - Platja de la Punta de la Tordera (Camí de la Pomereda)</v>
      </c>
    </row>
    <row r="167" spans="1:23" ht="15" customHeight="1" x14ac:dyDescent="0.3">
      <c r="A167" s="144">
        <v>8</v>
      </c>
      <c r="B167" s="28" t="s">
        <v>423</v>
      </c>
      <c r="C167" s="27" t="s">
        <v>1161</v>
      </c>
      <c r="D167" s="12" t="e" cm="1" vm="1">
        <f t="array" ref="D167">_xlfn.IFNA(_xlfn.IFS(V167&lt;&gt;"Pendent",SOCIETATS!$N$8,W167&lt;&gt;"Pendent",SOCIETATS!$N$8),SOCIETATS!$N$9)</f>
        <v>#VALUE!</v>
      </c>
      <c r="E167" s="26" t="e" cm="1" vm="1">
        <f t="array" ref="E167">_xlfn.IFNA(_xlfn.IFS(F167&lt;&gt;F168,SOCIETATS!$N$8,G167&lt;&gt;G168,SOCIETATS!$N$8),SOCIETATS!$N$9)</f>
        <v>#VALUE!</v>
      </c>
      <c r="F167" s="18" t="str" cm="1">
        <f t="array" ref="F167">_xlfn.IFNA(_xlfn.IFS(O167&lt;&gt;0,O167,P167&lt;&gt;0,P167,R167&lt;&gt;0,R167,Q167&lt;&gt;0,Q167,S167&lt;&gt;0,S167,T167&lt;&gt;0,T167),"FALTAN DATOS DE ESCENARIO")</f>
        <v>Platja de Blanes - Platja de s'Abanell</v>
      </c>
      <c r="G167" s="96">
        <v>45185</v>
      </c>
      <c r="H167" s="110">
        <v>0.83333333333333404</v>
      </c>
      <c r="I167" s="94">
        <v>45186</v>
      </c>
      <c r="J167" s="110">
        <v>4.1666666666666664E-2</v>
      </c>
      <c r="K167" s="27" t="s">
        <v>14</v>
      </c>
      <c r="L167" s="27" t="s">
        <v>8</v>
      </c>
      <c r="M167" s="27">
        <v>15</v>
      </c>
      <c r="N167" s="27" t="s">
        <v>9</v>
      </c>
      <c r="O167" s="27"/>
      <c r="P167" s="27" t="s">
        <v>205</v>
      </c>
      <c r="Q167" s="27"/>
      <c r="R167" s="27"/>
      <c r="S167" s="27"/>
      <c r="T167" s="27"/>
      <c r="U167" s="12" t="str">
        <f>_xlfn.IFNA(VLOOKUP(W167,Municipis!$D$2:$F$259,2,FALSE),"Pendent")</f>
        <v>Blanes</v>
      </c>
      <c r="V167" s="12" t="str">
        <f>_xlfn.IFNA(VLOOKUP(W167,Municipis!$D$2:$F$259,3,FALSE),"Pendent")</f>
        <v>http://www.icc.cat/vissir3/index.html?PCAXClJGg</v>
      </c>
      <c r="W167" s="12" t="str" cm="1">
        <f t="array" ref="W167">_xlfn.IFNA(_xlfn.IFS(O167&lt;&gt;0,O167,P167&lt;&gt;0,P167,Q167&lt;&gt;0,Q167,R167&lt;&gt;0,R167,S167&lt;&gt;0,S167,T167&lt;&gt;0,T167),"Pendent")</f>
        <v>Platja de Blanes - Platja de s'Abanell</v>
      </c>
    </row>
    <row r="168" spans="1:23" ht="15" customHeight="1" x14ac:dyDescent="0.3">
      <c r="A168" s="144">
        <v>9</v>
      </c>
      <c r="B168" s="28" t="s">
        <v>423</v>
      </c>
      <c r="C168" s="27" t="s">
        <v>1162</v>
      </c>
      <c r="D168" s="12" t="e" cm="1" vm="1">
        <f t="array" ref="D168">_xlfn.IFNA(_xlfn.IFS(V168&lt;&gt;"Pendent",SOCIETATS!$N$8,W168&lt;&gt;"Pendent",SOCIETATS!$N$8),SOCIETATS!$N$9)</f>
        <v>#VALUE!</v>
      </c>
      <c r="E168" s="26" t="e" cm="1" vm="1">
        <f t="array" ref="E168">_xlfn.IFNA(_xlfn.IFS(F168&lt;&gt;F169,SOCIETATS!$N$8,G168&lt;&gt;G169,SOCIETATS!$N$8),SOCIETATS!$N$9)</f>
        <v>#VALUE!</v>
      </c>
      <c r="F168" s="18" t="str" cm="1">
        <f t="array" ref="F168">_xlfn.IFNA(_xlfn.IFS(O168&lt;&gt;0,O168,P168&lt;&gt;0,P168,R168&lt;&gt;0,R168,Q168&lt;&gt;0,Q168,S168&lt;&gt;0,S168,T168&lt;&gt;0,T168),"FALTAN DATOS DE ESCENARIO")</f>
        <v>Platja de Fenals - Platja de Lloret (els Trajos)</v>
      </c>
      <c r="G168" s="96">
        <v>45199</v>
      </c>
      <c r="H168" s="110">
        <v>0.79166666666666663</v>
      </c>
      <c r="I168" s="94">
        <v>45200</v>
      </c>
      <c r="J168" s="110">
        <v>1</v>
      </c>
      <c r="K168" s="27" t="s">
        <v>14</v>
      </c>
      <c r="L168" s="27" t="s">
        <v>8</v>
      </c>
      <c r="M168" s="27">
        <v>15</v>
      </c>
      <c r="N168" s="27" t="s">
        <v>9</v>
      </c>
      <c r="O168" s="27"/>
      <c r="P168" s="27" t="s">
        <v>221</v>
      </c>
      <c r="Q168" s="27"/>
      <c r="R168" s="27"/>
      <c r="S168" s="27"/>
      <c r="T168" s="27"/>
      <c r="U168" s="12" t="str">
        <f>_xlfn.IFNA(VLOOKUP(W168,Municipis!$D$2:$F$259,2,FALSE),"Pendent")</f>
        <v>Lloret de Mar</v>
      </c>
      <c r="V168" s="12" t="str">
        <f>_xlfn.IFNA(VLOOKUP(W168,Municipis!$D$2:$F$259,3,FALSE),"Pendent")</f>
        <v>http://www.icc.cat/vissir3/index.html?0qGrbDJj9</v>
      </c>
      <c r="W168" s="12" t="str" cm="1">
        <f t="array" ref="W168">_xlfn.IFNA(_xlfn.IFS(O168&lt;&gt;0,O168,P168&lt;&gt;0,P168,Q168&lt;&gt;0,Q168,R168&lt;&gt;0,R168,S168&lt;&gt;0,S168,T168&lt;&gt;0,T168),"Pendent")</f>
        <v>Platja de Fenals - Platja de Lloret (els Trajos)</v>
      </c>
    </row>
    <row r="169" spans="1:23" ht="15" customHeight="1" x14ac:dyDescent="0.3">
      <c r="A169" s="144">
        <v>10</v>
      </c>
      <c r="B169" s="28" t="s">
        <v>423</v>
      </c>
      <c r="C169" s="27" t="s">
        <v>1163</v>
      </c>
      <c r="D169" s="12" t="e" cm="1" vm="1">
        <f t="array" ref="D169">_xlfn.IFNA(_xlfn.IFS(V169&lt;&gt;"Pendent",SOCIETATS!$N$8,W169&lt;&gt;"Pendent",SOCIETATS!$N$8),SOCIETATS!$N$9)</f>
        <v>#VALUE!</v>
      </c>
      <c r="E169" s="26" t="e" cm="1" vm="1">
        <f t="array" ref="E169">_xlfn.IFNA(_xlfn.IFS(F169&lt;&gt;F170,SOCIETATS!$N$8,G169&lt;&gt;G170,SOCIETATS!$N$8),SOCIETATS!$N$9)</f>
        <v>#VALUE!</v>
      </c>
      <c r="F169" s="18" t="str" cm="1">
        <f t="array" ref="F169">_xlfn.IFNA(_xlfn.IFS(O169&lt;&gt;0,O169,P169&lt;&gt;0,P169,R169&lt;&gt;0,R169,Q169&lt;&gt;0,Q169,S169&lt;&gt;0,S169,T169&lt;&gt;0,T169),"FALTAN DATOS DE ESCENARIO")</f>
        <v>Platja de Blanes - Platja de s'Abanell</v>
      </c>
      <c r="G169" s="96">
        <v>45213</v>
      </c>
      <c r="H169" s="110">
        <v>0.79166666666666663</v>
      </c>
      <c r="I169" s="94">
        <v>45214</v>
      </c>
      <c r="J169" s="110">
        <v>1</v>
      </c>
      <c r="K169" s="27" t="s">
        <v>14</v>
      </c>
      <c r="L169" s="27" t="s">
        <v>8</v>
      </c>
      <c r="M169" s="27">
        <v>15</v>
      </c>
      <c r="N169" s="27" t="s">
        <v>9</v>
      </c>
      <c r="O169" s="27"/>
      <c r="P169" s="27" t="s">
        <v>205</v>
      </c>
      <c r="Q169" s="27"/>
      <c r="R169" s="27"/>
      <c r="S169" s="27"/>
      <c r="T169" s="27"/>
      <c r="U169" s="12" t="str">
        <f>_xlfn.IFNA(VLOOKUP(W169,Municipis!$D$2:$F$259,2,FALSE),"Pendent")</f>
        <v>Blanes</v>
      </c>
      <c r="V169" s="12" t="str">
        <f>_xlfn.IFNA(VLOOKUP(W169,Municipis!$D$2:$F$259,3,FALSE),"Pendent")</f>
        <v>http://www.icc.cat/vissir3/index.html?PCAXClJGg</v>
      </c>
      <c r="W169" s="12" t="str" cm="1">
        <f t="array" ref="W169">_xlfn.IFNA(_xlfn.IFS(O169&lt;&gt;0,O169,P169&lt;&gt;0,P169,Q169&lt;&gt;0,Q169,R169&lt;&gt;0,R169,S169&lt;&gt;0,S169,T169&lt;&gt;0,T169),"Pendent")</f>
        <v>Platja de Blanes - Platja de s'Abanell</v>
      </c>
    </row>
    <row r="170" spans="1:23" ht="15" customHeight="1" x14ac:dyDescent="0.3">
      <c r="A170" s="144">
        <v>11</v>
      </c>
      <c r="B170" s="28" t="s">
        <v>423</v>
      </c>
      <c r="C170" s="27" t="s">
        <v>1164</v>
      </c>
      <c r="D170" s="12" t="e" cm="1" vm="1">
        <f t="array" ref="D170">_xlfn.IFNA(_xlfn.IFS(V170&lt;&gt;"Pendent",SOCIETATS!$N$8,W170&lt;&gt;"Pendent",SOCIETATS!$N$8),SOCIETATS!$N$9)</f>
        <v>#VALUE!</v>
      </c>
      <c r="E170" s="26" t="e" cm="1" vm="1">
        <f t="array" ref="E170">_xlfn.IFNA(_xlfn.IFS(F170&lt;&gt;F171,SOCIETATS!$N$8,G170&lt;&gt;G171,SOCIETATS!$N$8),SOCIETATS!$N$9)</f>
        <v>#VALUE!</v>
      </c>
      <c r="F170" s="18" t="str" cm="1">
        <f t="array" ref="F170">_xlfn.IFNA(_xlfn.IFS(O170&lt;&gt;0,O170,P170&lt;&gt;0,P170,R170&lt;&gt;0,R170,Q170&lt;&gt;0,Q170,S170&lt;&gt;0,S170,T170&lt;&gt;0,T170),"FALTAN DATOS DE ESCENARIO")</f>
        <v>Platja de la Conca - Platja de la Punta de la Tordera (Camí de la Pomereda)</v>
      </c>
      <c r="G170" s="96">
        <v>45227</v>
      </c>
      <c r="H170" s="110">
        <v>0.75</v>
      </c>
      <c r="I170" s="94">
        <v>45227</v>
      </c>
      <c r="J170" s="110">
        <v>0.95833333333333337</v>
      </c>
      <c r="K170" s="27" t="s">
        <v>14</v>
      </c>
      <c r="L170" s="27" t="s">
        <v>8</v>
      </c>
      <c r="M170" s="27">
        <v>15</v>
      </c>
      <c r="N170" s="27" t="s">
        <v>9</v>
      </c>
      <c r="O170" s="27" t="s">
        <v>232</v>
      </c>
      <c r="P170" s="27"/>
      <c r="Q170" s="27"/>
      <c r="R170" s="27"/>
      <c r="S170" s="27"/>
      <c r="T170" s="27"/>
      <c r="U170" s="12" t="str">
        <f>_xlfn.IFNA(VLOOKUP(W170,Municipis!$D$2:$F$259,2,FALSE),"Pendent")</f>
        <v>Malgrat de Mar</v>
      </c>
      <c r="V170" s="12" t="str">
        <f>_xlfn.IFNA(VLOOKUP(W170,Municipis!$D$2:$F$259,3,FALSE),"Pendent")</f>
        <v>http://www.icc.cat/vissir3/index.html?bzkK0j43R</v>
      </c>
      <c r="W170" s="12" t="str" cm="1">
        <f t="array" ref="W170">_xlfn.IFNA(_xlfn.IFS(O170&lt;&gt;0,O170,P170&lt;&gt;0,P170,Q170&lt;&gt;0,Q170,R170&lt;&gt;0,R170,S170&lt;&gt;0,S170,T170&lt;&gt;0,T170),"Pendent")</f>
        <v>Platja de la Conca - Platja de la Punta de la Tordera (Camí de la Pomereda)</v>
      </c>
    </row>
    <row r="171" spans="1:23" ht="15" customHeight="1" x14ac:dyDescent="0.3">
      <c r="A171" s="144">
        <v>12</v>
      </c>
      <c r="B171" s="28" t="s">
        <v>423</v>
      </c>
      <c r="C171" s="27" t="s">
        <v>1165</v>
      </c>
      <c r="D171" s="12" t="e" cm="1" vm="1">
        <f t="array" ref="D171">_xlfn.IFNA(_xlfn.IFS(V171&lt;&gt;"Pendent",SOCIETATS!$N$8,W171&lt;&gt;"Pendent",SOCIETATS!$N$8),SOCIETATS!$N$9)</f>
        <v>#VALUE!</v>
      </c>
      <c r="E171" s="26" t="e" cm="1" vm="1">
        <f t="array" ref="E171">_xlfn.IFNA(_xlfn.IFS(F171&lt;&gt;F172,SOCIETATS!$N$8,G171&lt;&gt;G172,SOCIETATS!$N$8),SOCIETATS!$N$9)</f>
        <v>#VALUE!</v>
      </c>
      <c r="F171" s="18" t="str" cm="1">
        <f t="array" ref="F171">_xlfn.IFNA(_xlfn.IFS(O171&lt;&gt;0,O171,P171&lt;&gt;0,P171,R171&lt;&gt;0,R171,Q171&lt;&gt;0,Q171,S171&lt;&gt;0,S171,T171&lt;&gt;0,T171),"FALTAN DATOS DE ESCENARIO")</f>
        <v>Platja de Garbí - Platja Gran de Calella</v>
      </c>
      <c r="G171" s="96">
        <v>45234</v>
      </c>
      <c r="H171" s="110">
        <v>0.75</v>
      </c>
      <c r="I171" s="94">
        <v>45234</v>
      </c>
      <c r="J171" s="110">
        <v>0.95833333333333337</v>
      </c>
      <c r="K171" s="27" t="s">
        <v>14</v>
      </c>
      <c r="L171" s="27" t="s">
        <v>8</v>
      </c>
      <c r="M171" s="27">
        <v>15</v>
      </c>
      <c r="N171" s="27" t="s">
        <v>9</v>
      </c>
      <c r="O171" s="27" t="s">
        <v>222</v>
      </c>
      <c r="P171" s="27"/>
      <c r="Q171" s="27"/>
      <c r="R171" s="27"/>
      <c r="S171" s="27"/>
      <c r="T171" s="27"/>
      <c r="U171" s="12" t="str">
        <f>_xlfn.IFNA(VLOOKUP(W171,Municipis!$D$2:$F$259,2,FALSE),"Pendent")</f>
        <v>Calella</v>
      </c>
      <c r="V171" s="12" t="str">
        <f>_xlfn.IFNA(VLOOKUP(W171,Municipis!$D$2:$F$259,3,FALSE),"Pendent")</f>
        <v>http://www.icc.cat/vissir3/index.html?jIauVvgnM</v>
      </c>
      <c r="W171" s="12" t="str" cm="1">
        <f t="array" ref="W171">_xlfn.IFNA(_xlfn.IFS(O171&lt;&gt;0,O171,P171&lt;&gt;0,P171,Q171&lt;&gt;0,Q171,R171&lt;&gt;0,R171,S171&lt;&gt;0,S171,T171&lt;&gt;0,T171),"Pendent")</f>
        <v>Platja de Garbí - Platja Gran de Calella</v>
      </c>
    </row>
    <row r="172" spans="1:23" ht="15" customHeight="1" x14ac:dyDescent="0.3">
      <c r="A172" s="144">
        <v>13</v>
      </c>
      <c r="B172" s="28" t="s">
        <v>423</v>
      </c>
      <c r="C172" s="27" t="s">
        <v>1166</v>
      </c>
      <c r="D172" s="12" t="e" cm="1" vm="1">
        <f t="array" ref="D172">_xlfn.IFNA(_xlfn.IFS(V172&lt;&gt;"Pendent",SOCIETATS!$N$8,W172&lt;&gt;"Pendent",SOCIETATS!$N$8),SOCIETATS!$N$9)</f>
        <v>#VALUE!</v>
      </c>
      <c r="E172" s="26" t="e" cm="1" vm="1">
        <f t="array" ref="E172">_xlfn.IFNA(_xlfn.IFS(F172&lt;&gt;F173,SOCIETATS!$N$8,G172&lt;&gt;G173,SOCIETATS!$N$8),SOCIETATS!$N$9)</f>
        <v>#VALUE!</v>
      </c>
      <c r="F172" s="18" t="str" cm="1">
        <f t="array" ref="F172">_xlfn.IFNA(_xlfn.IFS(O172&lt;&gt;0,O172,P172&lt;&gt;0,P172,R172&lt;&gt;0,R172,Q172&lt;&gt;0,Q172,S172&lt;&gt;0,S172,T172&lt;&gt;0,T172),"FALTAN DATOS DE ESCENARIO")</f>
        <v>Platja de Blanes - Platja de s'Abanell</v>
      </c>
      <c r="G172" s="96">
        <v>45248</v>
      </c>
      <c r="H172" s="110">
        <v>0.70833333333333337</v>
      </c>
      <c r="I172" s="94">
        <v>45248</v>
      </c>
      <c r="J172" s="110">
        <v>0.91666666666666663</v>
      </c>
      <c r="K172" s="27" t="s">
        <v>14</v>
      </c>
      <c r="L172" s="27" t="s">
        <v>8</v>
      </c>
      <c r="M172" s="27">
        <v>15</v>
      </c>
      <c r="N172" s="27" t="s">
        <v>9</v>
      </c>
      <c r="O172" s="27"/>
      <c r="P172" s="27" t="s">
        <v>205</v>
      </c>
      <c r="Q172" s="27"/>
      <c r="R172" s="27"/>
      <c r="S172" s="27"/>
      <c r="T172" s="27"/>
      <c r="U172" s="12" t="str">
        <f>_xlfn.IFNA(VLOOKUP(W172,Municipis!$D$2:$F$259,2,FALSE),"Pendent")</f>
        <v>Blanes</v>
      </c>
      <c r="V172" s="12" t="str">
        <f>_xlfn.IFNA(VLOOKUP(W172,Municipis!$D$2:$F$259,3,FALSE),"Pendent")</f>
        <v>http://www.icc.cat/vissir3/index.html?PCAXClJGg</v>
      </c>
      <c r="W172" s="12" t="str" cm="1">
        <f t="array" ref="W172">_xlfn.IFNA(_xlfn.IFS(O172&lt;&gt;0,O172,P172&lt;&gt;0,P172,Q172&lt;&gt;0,Q172,R172&lt;&gt;0,R172,S172&lt;&gt;0,S172,T172&lt;&gt;0,T172),"Pendent")</f>
        <v>Platja de Blanes - Platja de s'Abanell</v>
      </c>
    </row>
    <row r="173" spans="1:23" s="154" customFormat="1" ht="15" customHeight="1" thickBot="1" x14ac:dyDescent="0.35">
      <c r="A173" s="145">
        <v>14</v>
      </c>
      <c r="B173" s="147" t="s">
        <v>423</v>
      </c>
      <c r="C173" s="158" t="s">
        <v>1167</v>
      </c>
      <c r="D173" s="146" t="e" cm="1" vm="1">
        <f t="array" ref="D173">_xlfn.IFNA(_xlfn.IFS(V173&lt;&gt;"Pendent",SOCIETATS!$N$8,W173&lt;&gt;"Pendent",SOCIETATS!$N$8),SOCIETATS!$N$9)</f>
        <v>#VALUE!</v>
      </c>
      <c r="E173" s="265" t="e" cm="1" vm="1">
        <f t="array" ref="E173">_xlfn.IFNA(_xlfn.IFS(F173&lt;&gt;F174,SOCIETATS!$N$8,G173&lt;&gt;G174,SOCIETATS!$N$8),SOCIETATS!$N$9)</f>
        <v>#VALUE!</v>
      </c>
      <c r="F173" s="149" t="str" cm="1">
        <f t="array" ref="F173">_xlfn.IFNA(_xlfn.IFS(O173&lt;&gt;0,O173,P173&lt;&gt;0,P173,R173&lt;&gt;0,R173,Q173&lt;&gt;0,Q173,S173&lt;&gt;0,S173,T173&lt;&gt;0,T173),"FALTAN DATOS DE ESCENARIO")</f>
        <v>Platja de la Conca - Platja de la Punta de la Tordera (Camí de la Pomereda)</v>
      </c>
      <c r="G173" s="192">
        <v>45262</v>
      </c>
      <c r="H173" s="193">
        <v>0.70833333333333337</v>
      </c>
      <c r="I173" s="194">
        <v>45262</v>
      </c>
      <c r="J173" s="193">
        <v>0.91666666666666663</v>
      </c>
      <c r="K173" s="158" t="s">
        <v>14</v>
      </c>
      <c r="L173" s="158" t="s">
        <v>8</v>
      </c>
      <c r="M173" s="158">
        <v>15</v>
      </c>
      <c r="N173" s="158" t="s">
        <v>9</v>
      </c>
      <c r="O173" s="158" t="s">
        <v>232</v>
      </c>
      <c r="P173" s="158"/>
      <c r="Q173" s="158"/>
      <c r="R173" s="158"/>
      <c r="S173" s="158"/>
      <c r="T173" s="158"/>
      <c r="U173" s="146" t="str">
        <f>_xlfn.IFNA(VLOOKUP(W173,Municipis!$D$2:$F$259,2,FALSE),"Pendent")</f>
        <v>Malgrat de Mar</v>
      </c>
      <c r="V173" s="146" t="str">
        <f>_xlfn.IFNA(VLOOKUP(W173,Municipis!$D$2:$F$259,3,FALSE),"Pendent")</f>
        <v>http://www.icc.cat/vissir3/index.html?bzkK0j43R</v>
      </c>
      <c r="W173" s="146" t="str" cm="1">
        <f t="array" ref="W173">_xlfn.IFNA(_xlfn.IFS(O173&lt;&gt;0,O173,P173&lt;&gt;0,P173,Q173&lt;&gt;0,Q173,R173&lt;&gt;0,R173,S173&lt;&gt;0,S173,T173&lt;&gt;0,T173),"Pendent")</f>
        <v>Platja de la Conca - Platja de la Punta de la Tordera (Camí de la Pomereda)</v>
      </c>
    </row>
    <row r="174" spans="1:23" s="143" customFormat="1" ht="15" customHeight="1" x14ac:dyDescent="0.3">
      <c r="A174" s="134">
        <v>1</v>
      </c>
      <c r="B174" s="142" t="s">
        <v>424</v>
      </c>
      <c r="C174" s="195" t="s">
        <v>1473</v>
      </c>
      <c r="D174" s="135" t="e" cm="1" vm="1">
        <f t="array" ref="D174">_xlfn.IFNA(_xlfn.IFS(V174&lt;&gt;"Pendent",SOCIETATS!$N$8,W174&lt;&gt;"Pendent",SOCIETATS!$N$8),SOCIETATS!$N$9)</f>
        <v>#VALUE!</v>
      </c>
      <c r="E174" s="262" t="e" cm="1" vm="1">
        <f t="array" ref="E174">_xlfn.IFNA(_xlfn.IFS(F174&lt;&gt;F175,SOCIETATS!$N$8,G174&lt;&gt;G175,SOCIETATS!$N$8),SOCIETATS!$N$9)</f>
        <v>#VALUE!</v>
      </c>
      <c r="F174" s="138" t="str" cm="1">
        <f t="array" ref="F174">_xlfn.IFNA(_xlfn.IFS(O174&lt;&gt;0,O174,P174&lt;&gt;0,P174,R174&lt;&gt;0,R174,Q174&lt;&gt;0,Q174,S174&lt;&gt;0,S174,T174&lt;&gt;0,T174),"FALTAN DATOS DE ESCENARIO")</f>
        <v>Port de Port Segur (Port de Segur de Calafell)</v>
      </c>
      <c r="G174" s="188">
        <v>45053</v>
      </c>
      <c r="H174" s="196">
        <v>0.41666666666666702</v>
      </c>
      <c r="I174" s="188" t="s">
        <v>1475</v>
      </c>
      <c r="J174" s="196">
        <v>0.54166666666666696</v>
      </c>
      <c r="K174" s="163" t="s">
        <v>14</v>
      </c>
      <c r="L174" s="163" t="s">
        <v>10</v>
      </c>
      <c r="M174" s="157">
        <v>24</v>
      </c>
      <c r="N174" s="157" t="s">
        <v>11</v>
      </c>
      <c r="O174" s="157"/>
      <c r="P174" s="157"/>
      <c r="Q174" s="157"/>
      <c r="R174" s="157" t="s">
        <v>391</v>
      </c>
      <c r="S174" s="142"/>
      <c r="T174" s="142"/>
      <c r="U174" s="135" t="str">
        <f>_xlfn.IFNA(VLOOKUP(W174,Municipis!$D$2:$F$259,2,FALSE),"Pendent")</f>
        <v>Calafell</v>
      </c>
      <c r="V174" s="135" t="str">
        <f>_xlfn.IFNA(VLOOKUP(W174,Municipis!$D$2:$F$259,3,FALSE),"Pendent")</f>
        <v>http://srv.icgc.cat/vissir/index.html?CG6hHSoCF</v>
      </c>
      <c r="W174" s="135" t="str" cm="1">
        <f t="array" ref="W174">_xlfn.IFNA(_xlfn.IFS(O174&lt;&gt;0,O174,P174&lt;&gt;0,P174,Q174&lt;&gt;0,Q174,R174&lt;&gt;0,R174,S174&lt;&gt;0,S174,T174&lt;&gt;0,T174),"Pendent")</f>
        <v>Port de Port Segur (Port de Segur de Calafell)</v>
      </c>
    </row>
    <row r="175" spans="1:23" s="154" customFormat="1" ht="15" customHeight="1" thickBot="1" x14ac:dyDescent="0.35">
      <c r="A175" s="145">
        <v>2</v>
      </c>
      <c r="B175" s="153" t="s">
        <v>424</v>
      </c>
      <c r="C175" s="197" t="s">
        <v>1474</v>
      </c>
      <c r="D175" s="146" t="e" cm="1" vm="1">
        <f t="array" ref="D175">_xlfn.IFNA(_xlfn.IFS(V175&lt;&gt;"Pendent",SOCIETATS!$N$8,W175&lt;&gt;"Pendent",SOCIETATS!$N$8),SOCIETATS!$N$9)</f>
        <v>#VALUE!</v>
      </c>
      <c r="E175" s="265" t="e" cm="1" vm="1">
        <f t="array" ref="E175">_xlfn.IFNA(_xlfn.IFS(F175&lt;&gt;F176,SOCIETATS!$N$8,G175&lt;&gt;G176,SOCIETATS!$N$8),SOCIETATS!$N$9)</f>
        <v>#VALUE!</v>
      </c>
      <c r="F175" s="149" t="str" cm="1">
        <f t="array" ref="F175">_xlfn.IFNA(_xlfn.IFS(O175&lt;&gt;0,O175,P175&lt;&gt;0,P175,R175&lt;&gt;0,R175,Q175&lt;&gt;0,Q175,S175&lt;&gt;0,S175,T175&lt;&gt;0,T175),"FALTAN DATOS DE ESCENARIO")</f>
        <v>Platja de Calafell - Platja de Segur</v>
      </c>
      <c r="G175" s="194">
        <v>45171</v>
      </c>
      <c r="H175" s="198">
        <v>0.875</v>
      </c>
      <c r="I175" s="192">
        <v>45172</v>
      </c>
      <c r="J175" s="198">
        <v>8.3333333333333329E-2</v>
      </c>
      <c r="K175" s="158" t="s">
        <v>1016</v>
      </c>
      <c r="L175" s="167" t="s">
        <v>10</v>
      </c>
      <c r="M175" s="158">
        <v>60</v>
      </c>
      <c r="N175" s="158" t="s">
        <v>9</v>
      </c>
      <c r="O175" s="158"/>
      <c r="P175" s="158"/>
      <c r="Q175" s="158" t="s">
        <v>210</v>
      </c>
      <c r="R175" s="158"/>
      <c r="S175" s="153"/>
      <c r="T175" s="153"/>
      <c r="U175" s="146" t="str">
        <f>_xlfn.IFNA(VLOOKUP(W175,Municipis!$D$2:$F$259,2,FALSE),"Pendent")</f>
        <v>Calafell</v>
      </c>
      <c r="V175" s="146" t="str">
        <f>_xlfn.IFNA(VLOOKUP(W175,Municipis!$D$2:$F$259,3,FALSE),"Pendent")</f>
        <v>http://www.icc.cat/vissir3/index.html?ENgexb14E</v>
      </c>
      <c r="W175" s="146" t="str" cm="1">
        <f t="array" ref="W175">_xlfn.IFNA(_xlfn.IFS(O175&lt;&gt;0,O175,P175&lt;&gt;0,P175,Q175&lt;&gt;0,Q175,R175&lt;&gt;0,R175,S175&lt;&gt;0,S175,T175&lt;&gt;0,T175),"Pendent")</f>
        <v>Platja de Calafell - Platja de Segur</v>
      </c>
    </row>
    <row r="176" spans="1:23" ht="15" customHeight="1" x14ac:dyDescent="0.3">
      <c r="A176" s="277">
        <v>1</v>
      </c>
      <c r="B176" s="278" t="s">
        <v>461</v>
      </c>
      <c r="C176" s="279" t="s">
        <v>1495</v>
      </c>
      <c r="D176" s="280" t="e" cm="1" vm="1">
        <f t="array" ref="D176">_xlfn.IFNA(_xlfn.IFS(V176&lt;&gt;"Pendent",SOCIETATS!$N$8,W176&lt;&gt;"Pendent",SOCIETATS!$N$8),SOCIETATS!$N$9)</f>
        <v>#VALUE!</v>
      </c>
      <c r="E176" s="281" t="e" cm="1" vm="1">
        <f t="array" ref="E176">_xlfn.IFNA(_xlfn.IFS(F176&lt;&gt;F177,SOCIETATS!$N$8,G176&lt;&gt;G177,SOCIETATS!$N$8),SOCIETATS!$N$9)</f>
        <v>#VALUE!</v>
      </c>
      <c r="F176" s="282" t="str" cm="1">
        <f t="array" ref="F176">_xlfn.IFNA(_xlfn.IFS(O176&lt;&gt;0,O176,P176&lt;&gt;0,P176,R176&lt;&gt;0,R176,Q176&lt;&gt;0,Q176,S176&lt;&gt;0,S176,T176&lt;&gt;0,T176),"FALTAN DATOS DE ESCENARIO")</f>
        <v>Platges de Santa Margarida, del Salatar, del Rastell, Nova i de la Punta</v>
      </c>
      <c r="G176" s="283">
        <v>45024</v>
      </c>
      <c r="H176" s="284">
        <v>0.75</v>
      </c>
      <c r="I176" s="283">
        <v>45024</v>
      </c>
      <c r="J176" s="284">
        <v>0.95833333333333404</v>
      </c>
      <c r="K176" s="278" t="s">
        <v>14</v>
      </c>
      <c r="L176" s="278" t="s">
        <v>8</v>
      </c>
      <c r="M176" s="278">
        <v>25</v>
      </c>
      <c r="N176" s="278" t="s">
        <v>9</v>
      </c>
      <c r="O176" s="278"/>
      <c r="P176" s="278" t="s">
        <v>316</v>
      </c>
      <c r="Q176" s="278"/>
      <c r="R176" s="278"/>
      <c r="S176" s="278"/>
      <c r="T176" s="278"/>
      <c r="U176" s="285" t="str">
        <f>_xlfn.IFNA(VLOOKUP(W176,Municipis!$D$2:$F$259,2,FALSE),"Pendent")</f>
        <v>Roses</v>
      </c>
      <c r="V176" s="285" t="str">
        <f>_xlfn.IFNA(VLOOKUP(W176,Municipis!$D$2:$F$259,3,FALSE),"Pendent")</f>
        <v>http://www.icc.cat/vissir3/index.html?TMChJVa8b</v>
      </c>
      <c r="W176" s="285" t="str" cm="1">
        <f t="array" ref="W176">_xlfn.IFNA(_xlfn.IFS(O176&lt;&gt;0,O176,P176&lt;&gt;0,P176,Q176&lt;&gt;0,Q176,R176&lt;&gt;0,R176,S176&lt;&gt;0,S176,T176&lt;&gt;0,T176),"Pendent")</f>
        <v>Platges de Santa Margarida, del Salatar, del Rastell, Nova i de la Punta</v>
      </c>
    </row>
    <row r="177" spans="1:23" s="17" customFormat="1" ht="15" customHeight="1" x14ac:dyDescent="0.3">
      <c r="A177" s="144">
        <v>2</v>
      </c>
      <c r="B177" s="17" t="s">
        <v>461</v>
      </c>
      <c r="C177" s="49" t="s">
        <v>1496</v>
      </c>
      <c r="D177" s="12" t="e" cm="1" vm="1">
        <f t="array" ref="D177">_xlfn.IFNA(_xlfn.IFS(V177&lt;&gt;"Pendent",SOCIETATS!$N$8,W177&lt;&gt;"Pendent",SOCIETATS!$N$8),SOCIETATS!$N$9)</f>
        <v>#VALUE!</v>
      </c>
      <c r="E177" s="26" t="e" cm="1" vm="1">
        <f t="array" ref="E177">_xlfn.IFNA(_xlfn.IFS(F177&lt;&gt;F178,SOCIETATS!$N$8,G177&lt;&gt;G178,SOCIETATS!$N$8),SOCIETATS!$N$9)</f>
        <v>#VALUE!</v>
      </c>
      <c r="F177" s="18" t="str" cm="1">
        <f t="array" ref="F177">_xlfn.IFNA(_xlfn.IFS(O177&lt;&gt;0,O177,P177&lt;&gt;0,P177,R177&lt;&gt;0,R177,Q177&lt;&gt;0,Q177,S177&lt;&gt;0,S177,T177&lt;&gt;0,T177),"FALTAN DATOS DE ESCENARIO")</f>
        <v>Platja de Sant Pere Pescador - Platja de la Gola del Fluvià</v>
      </c>
      <c r="G177" s="93">
        <v>45038</v>
      </c>
      <c r="H177" s="101">
        <v>0.75</v>
      </c>
      <c r="I177" s="93">
        <v>45038</v>
      </c>
      <c r="J177" s="101">
        <v>0.95833333333333404</v>
      </c>
      <c r="K177" s="17" t="s">
        <v>14</v>
      </c>
      <c r="L177" s="17" t="s">
        <v>8</v>
      </c>
      <c r="M177" s="17">
        <v>25</v>
      </c>
      <c r="N177" s="17" t="s">
        <v>9</v>
      </c>
      <c r="P177" s="17" t="s">
        <v>306</v>
      </c>
      <c r="U177" s="15" t="str">
        <f>_xlfn.IFNA(VLOOKUP(W177,Municipis!$D$2:$F$259,2,FALSE),"Pendent")</f>
        <v>Sant Pere Pescador</v>
      </c>
      <c r="V177" s="15" t="str">
        <f>_xlfn.IFNA(VLOOKUP(W177,Municipis!$D$2:$F$259,3,FALSE),"Pendent")</f>
        <v>http://www.icc.cat/vissir3/index.html?4AIkQ5mWv</v>
      </c>
      <c r="W177" s="15" t="str" cm="1">
        <f t="array" ref="W177">_xlfn.IFNA(_xlfn.IFS(O177&lt;&gt;0,O177,P177&lt;&gt;0,P177,Q177&lt;&gt;0,Q177,R177&lt;&gt;0,R177,S177&lt;&gt;0,S177,T177&lt;&gt;0,T177),"Pendent")</f>
        <v>Platja de Sant Pere Pescador - Platja de la Gola del Fluvià</v>
      </c>
    </row>
    <row r="178" spans="1:23" s="17" customFormat="1" ht="15" customHeight="1" x14ac:dyDescent="0.3">
      <c r="A178" s="144">
        <v>3</v>
      </c>
      <c r="B178" s="17" t="s">
        <v>461</v>
      </c>
      <c r="C178" s="49" t="s">
        <v>1497</v>
      </c>
      <c r="D178" s="12" t="e" cm="1" vm="1">
        <f t="array" ref="D178">_xlfn.IFNA(_xlfn.IFS(V178&lt;&gt;"Pendent",SOCIETATS!$N$8,W178&lt;&gt;"Pendent",SOCIETATS!$N$8),SOCIETATS!$N$9)</f>
        <v>#VALUE!</v>
      </c>
      <c r="E178" s="26" t="e" cm="1" vm="1">
        <f t="array" ref="E178">_xlfn.IFNA(_xlfn.IFS(F178&lt;&gt;F179,SOCIETATS!$N$8,G178&lt;&gt;G179,SOCIETATS!$N$8),SOCIETATS!$N$9)</f>
        <v>#VALUE!</v>
      </c>
      <c r="F178" s="18" t="str" cm="1">
        <f t="array" ref="F178">_xlfn.IFNA(_xlfn.IFS(O178&lt;&gt;0,O178,P178&lt;&gt;0,P178,R178&lt;&gt;0,R178,Q178&lt;&gt;0,Q178,S178&lt;&gt;0,S178,T178&lt;&gt;0,T178),"FALTAN DATOS DE ESCENARIO")</f>
        <v>Platja dels Griells - Grau del Ter Vell</v>
      </c>
      <c r="G178" s="93">
        <v>45052</v>
      </c>
      <c r="H178" s="101">
        <v>0.79166666666666696</v>
      </c>
      <c r="I178" s="93">
        <v>45053</v>
      </c>
      <c r="J178" s="101">
        <v>1</v>
      </c>
      <c r="K178" s="17" t="s">
        <v>14</v>
      </c>
      <c r="L178" s="17" t="s">
        <v>8</v>
      </c>
      <c r="M178" s="17">
        <v>25</v>
      </c>
      <c r="N178" s="17" t="s">
        <v>9</v>
      </c>
      <c r="P178" s="17" t="s">
        <v>366</v>
      </c>
      <c r="U178" s="15" t="str">
        <f>_xlfn.IFNA(VLOOKUP(W178,Municipis!$D$2:$F$259,2,FALSE),"Pendent")</f>
        <v xml:space="preserve">Torroella de Montgrí </v>
      </c>
      <c r="V178" s="15" t="str">
        <f>_xlfn.IFNA(VLOOKUP(W178,Municipis!$D$2:$F$259,3,FALSE),"Pendent")</f>
        <v>http://www.icc.cat/vissir3/index.html?tSpc6Uj2f</v>
      </c>
      <c r="W178" s="15" t="str" cm="1">
        <f t="array" ref="W178">_xlfn.IFNA(_xlfn.IFS(O178&lt;&gt;0,O178,P178&lt;&gt;0,P178,Q178&lt;&gt;0,Q178,R178&lt;&gt;0,R178,S178&lt;&gt;0,S178,T178&lt;&gt;0,T178),"Pendent")</f>
        <v>Platja dels Griells - Grau del Ter Vell</v>
      </c>
    </row>
    <row r="179" spans="1:23" s="17" customFormat="1" ht="15" customHeight="1" x14ac:dyDescent="0.3">
      <c r="A179" s="144">
        <v>4</v>
      </c>
      <c r="B179" s="17" t="s">
        <v>461</v>
      </c>
      <c r="C179" s="49" t="s">
        <v>1498</v>
      </c>
      <c r="D179" s="12" t="e" cm="1" vm="1">
        <f t="array" ref="D179">_xlfn.IFNA(_xlfn.IFS(V179&lt;&gt;"Pendent",SOCIETATS!$N$8,W179&lt;&gt;"Pendent",SOCIETATS!$N$8),SOCIETATS!$N$9)</f>
        <v>#VALUE!</v>
      </c>
      <c r="E179" s="26" t="e" cm="1" vm="1">
        <f t="array" ref="E179">_xlfn.IFNA(_xlfn.IFS(F179&lt;&gt;F180,SOCIETATS!$N$8,G179&lt;&gt;G180,SOCIETATS!$N$8),SOCIETATS!$N$9)</f>
        <v>#VALUE!</v>
      </c>
      <c r="F179" s="18" t="str" cm="1">
        <f t="array" ref="F179">_xlfn.IFNA(_xlfn.IFS(O179&lt;&gt;0,O179,P179&lt;&gt;0,P179,R179&lt;&gt;0,R179,Q179&lt;&gt;0,Q179,S179&lt;&gt;0,S179,T179&lt;&gt;0,T179),"FALTAN DATOS DE ESCENARIO")</f>
        <v>Platja d'Empuriabrava</v>
      </c>
      <c r="G179" s="93">
        <v>45067</v>
      </c>
      <c r="H179" s="101">
        <v>0.41666666666666702</v>
      </c>
      <c r="I179" s="93">
        <v>45067</v>
      </c>
      <c r="J179" s="101">
        <v>0.625</v>
      </c>
      <c r="K179" s="17" t="s">
        <v>14</v>
      </c>
      <c r="L179" s="17" t="s">
        <v>8</v>
      </c>
      <c r="M179" s="17">
        <v>25</v>
      </c>
      <c r="N179" s="17" t="s">
        <v>11</v>
      </c>
      <c r="P179" s="17" t="s">
        <v>373</v>
      </c>
      <c r="U179" s="15" t="str">
        <f>_xlfn.IFNA(VLOOKUP(W179,Municipis!$D$2:$F$259,2,FALSE),"Pendent")</f>
        <v>Castelló d'Empúries</v>
      </c>
      <c r="V179" s="15" t="str">
        <f>_xlfn.IFNA(VLOOKUP(W179,Municipis!$D$2:$F$259,3,FALSE),"Pendent")</f>
        <v>http://www.icc.cat/vissir3/index.html?xs4NBUXlE</v>
      </c>
      <c r="W179" s="15" t="str" cm="1">
        <f t="array" ref="W179">_xlfn.IFNA(_xlfn.IFS(O179&lt;&gt;0,O179,P179&lt;&gt;0,P179,Q179&lt;&gt;0,Q179,R179&lt;&gt;0,R179,S179&lt;&gt;0,S179,T179&lt;&gt;0,T179),"Pendent")</f>
        <v>Platja d'Empuriabrava</v>
      </c>
    </row>
    <row r="180" spans="1:23" s="17" customFormat="1" ht="15" customHeight="1" x14ac:dyDescent="0.3">
      <c r="A180" s="144">
        <v>5</v>
      </c>
      <c r="B180" s="17" t="s">
        <v>461</v>
      </c>
      <c r="C180" s="49" t="s">
        <v>1495</v>
      </c>
      <c r="D180" s="12" t="e" cm="1" vm="1">
        <f t="array" ref="D180">_xlfn.IFNA(_xlfn.IFS(V180&lt;&gt;"Pendent",SOCIETATS!$N$8,W180&lt;&gt;"Pendent",SOCIETATS!$N$8),SOCIETATS!$N$9)</f>
        <v>#VALUE!</v>
      </c>
      <c r="E180" s="26" t="e" cm="1" vm="1">
        <f t="array" ref="E180">_xlfn.IFNA(_xlfn.IFS(F180&lt;&gt;F181,SOCIETATS!$N$8,G180&lt;&gt;G181,SOCIETATS!$N$8),SOCIETATS!$N$9)</f>
        <v>#VALUE!</v>
      </c>
      <c r="F180" s="18" t="str" cm="1">
        <f t="array" ref="F180">_xlfn.IFNA(_xlfn.IFS(O180&lt;&gt;0,O180,P180&lt;&gt;0,P180,R180&lt;&gt;0,R180,Q180&lt;&gt;0,Q180,S180&lt;&gt;0,S180,T180&lt;&gt;0,T180),"FALTAN DATOS DE ESCENARIO")</f>
        <v>Platges de Santa Margarida, del Salatar, del Rastell, Nova i de la Punta</v>
      </c>
      <c r="G180" s="93">
        <v>45087</v>
      </c>
      <c r="H180" s="101">
        <v>0.83333333333333404</v>
      </c>
      <c r="I180" s="93">
        <v>45088</v>
      </c>
      <c r="J180" s="101">
        <v>1.0416666666666701</v>
      </c>
      <c r="K180" s="17" t="s">
        <v>14</v>
      </c>
      <c r="L180" s="17" t="s">
        <v>8</v>
      </c>
      <c r="M180" s="17">
        <v>25</v>
      </c>
      <c r="N180" s="17" t="s">
        <v>9</v>
      </c>
      <c r="P180" s="17" t="s">
        <v>316</v>
      </c>
      <c r="U180" s="15" t="str">
        <f>_xlfn.IFNA(VLOOKUP(W180,Municipis!$D$2:$F$259,2,FALSE),"Pendent")</f>
        <v>Roses</v>
      </c>
      <c r="V180" s="15" t="str">
        <f>_xlfn.IFNA(VLOOKUP(W180,Municipis!$D$2:$F$259,3,FALSE),"Pendent")</f>
        <v>http://www.icc.cat/vissir3/index.html?TMChJVa8b</v>
      </c>
      <c r="W180" s="15" t="str" cm="1">
        <f t="array" ref="W180">_xlfn.IFNA(_xlfn.IFS(O180&lt;&gt;0,O180,P180&lt;&gt;0,P180,Q180&lt;&gt;0,Q180,R180&lt;&gt;0,R180,S180&lt;&gt;0,S180,T180&lt;&gt;0,T180),"Pendent")</f>
        <v>Platges de Santa Margarida, del Salatar, del Rastell, Nova i de la Punta</v>
      </c>
    </row>
    <row r="181" spans="1:23" s="17" customFormat="1" ht="15" customHeight="1" x14ac:dyDescent="0.3">
      <c r="A181" s="144">
        <v>6</v>
      </c>
      <c r="B181" s="17" t="s">
        <v>461</v>
      </c>
      <c r="C181" s="49" t="s">
        <v>1499</v>
      </c>
      <c r="D181" s="12" t="e" cm="1" vm="1">
        <f t="array" ref="D181">_xlfn.IFNA(_xlfn.IFS(V181&lt;&gt;"Pendent",SOCIETATS!$N$8,W181&lt;&gt;"Pendent",SOCIETATS!$N$8),SOCIETATS!$N$9)</f>
        <v>#VALUE!</v>
      </c>
      <c r="E181" s="26" t="e" cm="1" vm="1">
        <f t="array" ref="E181">_xlfn.IFNA(_xlfn.IFS(F181&lt;&gt;F182,SOCIETATS!$N$8,G181&lt;&gt;G182,SOCIETATS!$N$8),SOCIETATS!$N$9)</f>
        <v>#VALUE!</v>
      </c>
      <c r="F181" s="18" t="str" cm="1">
        <f t="array" ref="F181">_xlfn.IFNA(_xlfn.IFS(O181&lt;&gt;0,O181,P181&lt;&gt;0,P181,R181&lt;&gt;0,R181,Q181&lt;&gt;0,Q181,S181&lt;&gt;0,S181,T181&lt;&gt;0,T181),"FALTAN DATOS DE ESCENARIO")</f>
        <v>Platges de Santa Margarida, del Salatar, del Rastell, Nova i de la Punta</v>
      </c>
      <c r="G181" s="93">
        <v>45108</v>
      </c>
      <c r="H181" s="101">
        <v>0.875</v>
      </c>
      <c r="I181" s="93">
        <v>45109</v>
      </c>
      <c r="J181" s="101">
        <v>1.0833333333333299</v>
      </c>
      <c r="K181" s="17" t="s">
        <v>14</v>
      </c>
      <c r="L181" s="17" t="s">
        <v>10</v>
      </c>
      <c r="M181" s="17">
        <v>60</v>
      </c>
      <c r="N181" s="17" t="s">
        <v>9</v>
      </c>
      <c r="P181" s="17" t="s">
        <v>316</v>
      </c>
      <c r="U181" s="15" t="str">
        <f>_xlfn.IFNA(VLOOKUP(W181,Municipis!$D$2:$F$259,2,FALSE),"Pendent")</f>
        <v>Roses</v>
      </c>
      <c r="V181" s="15" t="str">
        <f>_xlfn.IFNA(VLOOKUP(W181,Municipis!$D$2:$F$259,3,FALSE),"Pendent")</f>
        <v>http://www.icc.cat/vissir3/index.html?TMChJVa8b</v>
      </c>
      <c r="W181" s="15" t="str" cm="1">
        <f t="array" ref="W181">_xlfn.IFNA(_xlfn.IFS(O181&lt;&gt;0,O181,P181&lt;&gt;0,P181,Q181&lt;&gt;0,Q181,R181&lt;&gt;0,R181,S181&lt;&gt;0,S181,T181&lt;&gt;0,T181),"Pendent")</f>
        <v>Platges de Santa Margarida, del Salatar, del Rastell, Nova i de la Punta</v>
      </c>
    </row>
    <row r="182" spans="1:23" s="17" customFormat="1" ht="15" customHeight="1" x14ac:dyDescent="0.3">
      <c r="A182" s="144">
        <v>7</v>
      </c>
      <c r="B182" s="17" t="s">
        <v>461</v>
      </c>
      <c r="C182" s="49" t="s">
        <v>1496</v>
      </c>
      <c r="D182" s="12" t="e" cm="1" vm="1">
        <f t="array" ref="D182">_xlfn.IFNA(_xlfn.IFS(V182&lt;&gt;"Pendent",SOCIETATS!$N$8,W182&lt;&gt;"Pendent",SOCIETATS!$N$8),SOCIETATS!$N$9)</f>
        <v>#VALUE!</v>
      </c>
      <c r="E182" s="26" t="e" cm="1" vm="1">
        <f t="array" ref="E182">_xlfn.IFNA(_xlfn.IFS(F182&lt;&gt;F183,SOCIETATS!$N$8,G182&lt;&gt;G183,SOCIETATS!$N$8),SOCIETATS!$N$9)</f>
        <v>#VALUE!</v>
      </c>
      <c r="F182" s="18" t="str" cm="1">
        <f t="array" ref="F182">_xlfn.IFNA(_xlfn.IFS(O182&lt;&gt;0,O182,P182&lt;&gt;0,P182,R182&lt;&gt;0,R182,Q182&lt;&gt;0,Q182,S182&lt;&gt;0,S182,T182&lt;&gt;0,T182),"FALTAN DATOS DE ESCENARIO")</f>
        <v>Platja de Sant Pere Pescador - Platja de la Gola del Fluvià</v>
      </c>
      <c r="G182" s="93">
        <v>45185</v>
      </c>
      <c r="H182" s="101">
        <v>0.83333333333333404</v>
      </c>
      <c r="I182" s="93">
        <v>45186</v>
      </c>
      <c r="J182" s="101">
        <v>1.0416666666666701</v>
      </c>
      <c r="K182" s="17" t="s">
        <v>14</v>
      </c>
      <c r="L182" s="17" t="s">
        <v>8</v>
      </c>
      <c r="M182" s="17">
        <v>25</v>
      </c>
      <c r="N182" s="17" t="s">
        <v>9</v>
      </c>
      <c r="P182" s="17" t="s">
        <v>306</v>
      </c>
      <c r="U182" s="15" t="str">
        <f>_xlfn.IFNA(VLOOKUP(W182,Municipis!$D$2:$F$259,2,FALSE),"Pendent")</f>
        <v>Sant Pere Pescador</v>
      </c>
      <c r="V182" s="15" t="str">
        <f>_xlfn.IFNA(VLOOKUP(W182,Municipis!$D$2:$F$259,3,FALSE),"Pendent")</f>
        <v>http://www.icc.cat/vissir3/index.html?4AIkQ5mWv</v>
      </c>
      <c r="W182" s="15" t="str" cm="1">
        <f t="array" ref="W182">_xlfn.IFNA(_xlfn.IFS(O182&lt;&gt;0,O182,P182&lt;&gt;0,P182,Q182&lt;&gt;0,Q182,R182&lt;&gt;0,R182,S182&lt;&gt;0,S182,T182&lt;&gt;0,T182),"Pendent")</f>
        <v>Platja de Sant Pere Pescador - Platja de la Gola del Fluvià</v>
      </c>
    </row>
    <row r="183" spans="1:23" s="17" customFormat="1" ht="15" customHeight="1" x14ac:dyDescent="0.3">
      <c r="A183" s="144">
        <v>8</v>
      </c>
      <c r="B183" s="17" t="s">
        <v>461</v>
      </c>
      <c r="C183" s="49" t="s">
        <v>1500</v>
      </c>
      <c r="D183" s="12" t="e" cm="1" vm="1">
        <f t="array" ref="D183">_xlfn.IFNA(_xlfn.IFS(V183&lt;&gt;"Pendent",SOCIETATS!$N$8,W183&lt;&gt;"Pendent",SOCIETATS!$N$8),SOCIETATS!$N$9)</f>
        <v>#VALUE!</v>
      </c>
      <c r="E183" s="26" t="e" cm="1" vm="1">
        <f t="array" ref="E183">_xlfn.IFNA(_xlfn.IFS(F183&lt;&gt;F184,SOCIETATS!$N$8,G183&lt;&gt;G184,SOCIETATS!$N$8),SOCIETATS!$N$9)</f>
        <v>#VALUE!</v>
      </c>
      <c r="F183" s="18" t="str" cm="1">
        <f t="array" ref="F183">_xlfn.IFNA(_xlfn.IFS(O183&lt;&gt;0,O183,P183&lt;&gt;0,P183,R183&lt;&gt;0,R183,Q183&lt;&gt;0,Q183,S183&lt;&gt;0,S183,T183&lt;&gt;0,T183),"FALTAN DATOS DE ESCENARIO")</f>
        <v>Platja de la Fonollera</v>
      </c>
      <c r="G183" s="93">
        <v>45200</v>
      </c>
      <c r="H183" s="101">
        <v>0.41666666666666702</v>
      </c>
      <c r="I183" s="93">
        <v>45200</v>
      </c>
      <c r="J183" s="101">
        <v>0.625</v>
      </c>
      <c r="K183" s="17" t="s">
        <v>14</v>
      </c>
      <c r="L183" s="17" t="s">
        <v>8</v>
      </c>
      <c r="M183" s="17">
        <v>25</v>
      </c>
      <c r="N183" s="17" t="s">
        <v>11</v>
      </c>
      <c r="P183" s="17" t="s">
        <v>235</v>
      </c>
      <c r="U183" s="15" t="str">
        <f>_xlfn.IFNA(VLOOKUP(W183,Municipis!$D$2:$F$259,2,FALSE),"Pendent")</f>
        <v>Torroella de Montgrí</v>
      </c>
      <c r="V183" s="15" t="str">
        <f>_xlfn.IFNA(VLOOKUP(W183,Municipis!$D$2:$F$259,3,FALSE),"Pendent")</f>
        <v>http://www.icc.cat/vissir3/index.html?Ror94WxMH</v>
      </c>
      <c r="W183" s="15" t="str" cm="1">
        <f t="array" ref="W183">_xlfn.IFNA(_xlfn.IFS(O183&lt;&gt;0,O183,P183&lt;&gt;0,P183,Q183&lt;&gt;0,Q183,R183&lt;&gt;0,R183,S183&lt;&gt;0,S183,T183&lt;&gt;0,T183),"Pendent")</f>
        <v>Platja de la Fonollera</v>
      </c>
    </row>
    <row r="184" spans="1:23" s="153" customFormat="1" ht="15" customHeight="1" thickBot="1" x14ac:dyDescent="0.35">
      <c r="A184" s="145">
        <v>9</v>
      </c>
      <c r="B184" s="153" t="s">
        <v>461</v>
      </c>
      <c r="C184" s="148" t="s">
        <v>1501</v>
      </c>
      <c r="D184" s="146" t="e" cm="1" vm="1">
        <f t="array" ref="D184">_xlfn.IFNA(_xlfn.IFS(V184&lt;&gt;"Pendent",SOCIETATS!$N$8,W184&lt;&gt;"Pendent",SOCIETATS!$N$8),SOCIETATS!$N$9)</f>
        <v>#VALUE!</v>
      </c>
      <c r="E184" s="265" t="e" cm="1" vm="1">
        <f t="array" ref="E184">_xlfn.IFNA(_xlfn.IFS(F184&lt;&gt;F185,SOCIETATS!$N$8,G184&lt;&gt;G185,SOCIETATS!$N$8),SOCIETATS!$N$9)</f>
        <v>#VALUE!</v>
      </c>
      <c r="F184" s="149" t="str" cm="1">
        <f t="array" ref="F184">_xlfn.IFNA(_xlfn.IFS(O184&lt;&gt;0,O184,P184&lt;&gt;0,P184,R184&lt;&gt;0,R184,Q184&lt;&gt;0,Q184,S184&lt;&gt;0,S184,T184&lt;&gt;0,T184),"FALTAN DATOS DE ESCENARIO")</f>
        <v>Platges de Santa Margarida, del Salatar, del Rastell, Nova i de la Punta</v>
      </c>
      <c r="G184" s="152">
        <v>45221</v>
      </c>
      <c r="H184" s="171">
        <v>0.70833333333333404</v>
      </c>
      <c r="I184" s="152">
        <v>45221</v>
      </c>
      <c r="J184" s="171">
        <v>0.91666666666666696</v>
      </c>
      <c r="K184" s="153" t="s">
        <v>14</v>
      </c>
      <c r="L184" s="153" t="s">
        <v>10</v>
      </c>
      <c r="M184" s="153">
        <v>60</v>
      </c>
      <c r="N184" s="153" t="s">
        <v>9</v>
      </c>
      <c r="P184" s="153" t="s">
        <v>316</v>
      </c>
      <c r="U184" s="276" t="str">
        <f>_xlfn.IFNA(VLOOKUP(W184,Municipis!$D$2:$F$259,2,FALSE),"Pendent")</f>
        <v>Roses</v>
      </c>
      <c r="V184" s="276" t="str">
        <f>_xlfn.IFNA(VLOOKUP(W184,Municipis!$D$2:$F$259,3,FALSE),"Pendent")</f>
        <v>http://www.icc.cat/vissir3/index.html?TMChJVa8b</v>
      </c>
      <c r="W184" s="276" t="str" cm="1">
        <f t="array" ref="W184">_xlfn.IFNA(_xlfn.IFS(O184&lt;&gt;0,O184,P184&lt;&gt;0,P184,Q184&lt;&gt;0,Q184,R184&lt;&gt;0,R184,S184&lt;&gt;0,S184,T184&lt;&gt;0,T184),"Pendent")</f>
        <v>Platges de Santa Margarida, del Salatar, del Rastell, Nova i de la Punta</v>
      </c>
    </row>
    <row r="185" spans="1:23" s="142" customFormat="1" ht="15" customHeight="1" x14ac:dyDescent="0.3">
      <c r="A185" s="134">
        <v>1</v>
      </c>
      <c r="B185" s="136" t="s">
        <v>429</v>
      </c>
      <c r="C185" s="195" t="s">
        <v>1357</v>
      </c>
      <c r="D185" s="135" t="e" cm="1" vm="3">
        <f t="array" ref="D185">_xlfn.IFNA(_xlfn.IFS(V185&lt;&gt;"Pendent",SOCIETATS!$N$8,W185&lt;&gt;"Pendent",SOCIETATS!$N$8),SOCIETATS!$N$9)</f>
        <v>#VALUE!</v>
      </c>
      <c r="E185" s="262" t="e" cm="1" vm="1">
        <f t="array" ref="E185">_xlfn.IFNA(_xlfn.IFS(F185&lt;&gt;F186,SOCIETATS!$N$8,G185&lt;&gt;G186,SOCIETATS!$N$8),SOCIETATS!$N$9)</f>
        <v>#VALUE!</v>
      </c>
      <c r="F185" s="138" t="str" cm="1">
        <f t="array" ref="F185">_xlfn.IFNA(_xlfn.IFS(O185&lt;&gt;0,O185,P185&lt;&gt;0,P185,R185&lt;&gt;0,R185,Q185&lt;&gt;0,Q185,S185&lt;&gt;0,S185,T185&lt;&gt;0,T185),"FALTAN DATOS DE ESCENARIO")</f>
        <v>FALTAN DATOS DE ESCENARIO</v>
      </c>
      <c r="G185" s="190">
        <v>45031</v>
      </c>
      <c r="H185" s="196">
        <v>0.83333333333333404</v>
      </c>
      <c r="I185" s="190">
        <v>45032</v>
      </c>
      <c r="J185" s="196">
        <v>1.0416666666666701</v>
      </c>
      <c r="K185" s="157" t="s">
        <v>13</v>
      </c>
      <c r="L185" s="157" t="s">
        <v>8</v>
      </c>
      <c r="M185" s="157">
        <v>35</v>
      </c>
      <c r="N185" s="157" t="s">
        <v>9</v>
      </c>
      <c r="O185" s="157"/>
      <c r="P185" s="157"/>
      <c r="Q185" s="157"/>
      <c r="R185" s="157"/>
      <c r="S185" s="157"/>
      <c r="T185" s="157"/>
      <c r="U185" s="135" t="str">
        <f>_xlfn.IFNA(VLOOKUP(W185,Municipis!$D$2:$F$259,2,FALSE),"Pendent")</f>
        <v>Pendent</v>
      </c>
      <c r="V185" s="135" t="str">
        <f>_xlfn.IFNA(VLOOKUP(W185,Municipis!$D$2:$F$259,3,FALSE),"Pendent")</f>
        <v>Pendent</v>
      </c>
      <c r="W185" s="135" t="str" cm="1">
        <f t="array" ref="W185">_xlfn.IFNA(_xlfn.IFS(O185&lt;&gt;0,O185,P185&lt;&gt;0,P185,Q185&lt;&gt;0,Q185,R185&lt;&gt;0,R185,S185&lt;&gt;0,S185,T185&lt;&gt;0,T185),"Pendent")</f>
        <v>Pendent</v>
      </c>
    </row>
    <row r="186" spans="1:23" s="17" customFormat="1" ht="15" customHeight="1" x14ac:dyDescent="0.3">
      <c r="A186" s="144">
        <v>2</v>
      </c>
      <c r="B186" s="28" t="s">
        <v>429</v>
      </c>
      <c r="C186" s="16" t="s">
        <v>1358</v>
      </c>
      <c r="D186" s="12" t="e" cm="1" vm="3">
        <f t="array" ref="D186">_xlfn.IFNA(_xlfn.IFS(V186&lt;&gt;"Pendent",SOCIETATS!$N$8,W186&lt;&gt;"Pendent",SOCIETATS!$N$8),SOCIETATS!$N$9)</f>
        <v>#VALUE!</v>
      </c>
      <c r="E186" s="26" t="e" cm="1" vm="1">
        <f t="array" ref="E186">_xlfn.IFNA(_xlfn.IFS(F186&lt;&gt;F187,SOCIETATS!$N$8,G186&lt;&gt;G187,SOCIETATS!$N$8),SOCIETATS!$N$9)</f>
        <v>#VALUE!</v>
      </c>
      <c r="F186" s="18" t="str" cm="1">
        <f t="array" ref="F186">_xlfn.IFNA(_xlfn.IFS(O186&lt;&gt;0,O186,P186&lt;&gt;0,P186,R186&lt;&gt;0,R186,Q186&lt;&gt;0,Q186,S186&lt;&gt;0,S186,T186&lt;&gt;0,T186),"FALTAN DATOS DE ESCENARIO")</f>
        <v>FALTAN DATOS DE ESCENARIO</v>
      </c>
      <c r="G186" s="94">
        <v>45052</v>
      </c>
      <c r="H186" s="95">
        <v>0.83333333333333404</v>
      </c>
      <c r="I186" s="94">
        <v>45053</v>
      </c>
      <c r="J186" s="95">
        <v>1.0416666666666701</v>
      </c>
      <c r="K186" s="27" t="s">
        <v>13</v>
      </c>
      <c r="L186" s="27" t="s">
        <v>8</v>
      </c>
      <c r="M186" s="27">
        <v>35</v>
      </c>
      <c r="N186" s="27" t="s">
        <v>9</v>
      </c>
      <c r="O186" s="27"/>
      <c r="P186" s="27"/>
      <c r="Q186" s="27"/>
      <c r="R186" s="27"/>
      <c r="S186" s="27"/>
      <c r="T186" s="27"/>
      <c r="U186" s="12" t="str">
        <f>_xlfn.IFNA(VLOOKUP(W186,Municipis!$D$2:$F$259,2,FALSE),"Pendent")</f>
        <v>Pendent</v>
      </c>
      <c r="V186" s="12" t="str">
        <f>_xlfn.IFNA(VLOOKUP(W186,Municipis!$D$2:$F$259,3,FALSE),"Pendent")</f>
        <v>Pendent</v>
      </c>
      <c r="W186" s="12" t="str" cm="1">
        <f t="array" ref="W186">_xlfn.IFNA(_xlfn.IFS(O186&lt;&gt;0,O186,P186&lt;&gt;0,P186,Q186&lt;&gt;0,Q186,R186&lt;&gt;0,R186,S186&lt;&gt;0,S186,T186&lt;&gt;0,T186),"Pendent")</f>
        <v>Pendent</v>
      </c>
    </row>
    <row r="187" spans="1:23" s="17" customFormat="1" ht="15" customHeight="1" x14ac:dyDescent="0.3">
      <c r="A187" s="144">
        <v>3</v>
      </c>
      <c r="B187" s="28" t="s">
        <v>429</v>
      </c>
      <c r="C187" s="16" t="s">
        <v>1359</v>
      </c>
      <c r="D187" s="12" t="e" cm="1" vm="3">
        <f t="array" ref="D187">_xlfn.IFNA(_xlfn.IFS(V187&lt;&gt;"Pendent",SOCIETATS!$N$8,W187&lt;&gt;"Pendent",SOCIETATS!$N$8),SOCIETATS!$N$9)</f>
        <v>#VALUE!</v>
      </c>
      <c r="E187" s="26" t="e" cm="1" vm="1">
        <f t="array" ref="E187">_xlfn.IFNA(_xlfn.IFS(F187&lt;&gt;F188,SOCIETATS!$N$8,G187&lt;&gt;G188,SOCIETATS!$N$8),SOCIETATS!$N$9)</f>
        <v>#VALUE!</v>
      </c>
      <c r="F187" s="18" t="str" cm="1">
        <f t="array" ref="F187">_xlfn.IFNA(_xlfn.IFS(O187&lt;&gt;0,O187,P187&lt;&gt;0,P187,R187&lt;&gt;0,R187,Q187&lt;&gt;0,Q187,S187&lt;&gt;0,S187,T187&lt;&gt;0,T187),"FALTAN DATOS DE ESCENARIO")</f>
        <v>FALTAN DATOS DE ESCENARIO</v>
      </c>
      <c r="G187" s="94">
        <v>45073</v>
      </c>
      <c r="H187" s="95">
        <v>0.875</v>
      </c>
      <c r="I187" s="94">
        <v>45074</v>
      </c>
      <c r="J187" s="95">
        <v>1.0833333333333299</v>
      </c>
      <c r="K187" s="27" t="s">
        <v>13</v>
      </c>
      <c r="L187" s="27" t="s">
        <v>8</v>
      </c>
      <c r="M187" s="27">
        <v>35</v>
      </c>
      <c r="N187" s="27" t="s">
        <v>9</v>
      </c>
      <c r="O187" s="27"/>
      <c r="P187" s="27"/>
      <c r="Q187" s="27"/>
      <c r="R187" s="27"/>
      <c r="S187" s="27"/>
      <c r="T187" s="27"/>
      <c r="U187" s="12" t="str">
        <f>_xlfn.IFNA(VLOOKUP(W187,Municipis!$D$2:$F$259,2,FALSE),"Pendent")</f>
        <v>Pendent</v>
      </c>
      <c r="V187" s="12" t="str">
        <f>_xlfn.IFNA(VLOOKUP(W187,Municipis!$D$2:$F$259,3,FALSE),"Pendent")</f>
        <v>Pendent</v>
      </c>
      <c r="W187" s="12" t="str" cm="1">
        <f t="array" ref="W187">_xlfn.IFNA(_xlfn.IFS(O187&lt;&gt;0,O187,P187&lt;&gt;0,P187,Q187&lt;&gt;0,Q187,R187&lt;&gt;0,R187,S187&lt;&gt;0,S187,T187&lt;&gt;0,T187),"Pendent")</f>
        <v>Pendent</v>
      </c>
    </row>
    <row r="188" spans="1:23" s="17" customFormat="1" ht="15" customHeight="1" x14ac:dyDescent="0.3">
      <c r="A188" s="144">
        <v>4</v>
      </c>
      <c r="B188" s="28" t="s">
        <v>429</v>
      </c>
      <c r="C188" s="16" t="s">
        <v>1360</v>
      </c>
      <c r="D188" s="12" t="e" cm="1" vm="3">
        <f t="array" ref="D188">_xlfn.IFNA(_xlfn.IFS(V188&lt;&gt;"Pendent",SOCIETATS!$N$8,W188&lt;&gt;"Pendent",SOCIETATS!$N$8),SOCIETATS!$N$9)</f>
        <v>#VALUE!</v>
      </c>
      <c r="E188" s="26" t="e" cm="1" vm="1">
        <f t="array" ref="E188">_xlfn.IFNA(_xlfn.IFS(F188&lt;&gt;F189,SOCIETATS!$N$8,G188&lt;&gt;G189,SOCIETATS!$N$8),SOCIETATS!$N$9)</f>
        <v>#VALUE!</v>
      </c>
      <c r="F188" s="18" t="str" cm="1">
        <f t="array" ref="F188">_xlfn.IFNA(_xlfn.IFS(O188&lt;&gt;0,O188,P188&lt;&gt;0,P188,R188&lt;&gt;0,R188,Q188&lt;&gt;0,Q188,S188&lt;&gt;0,S188,T188&lt;&gt;0,T188),"FALTAN DATOS DE ESCENARIO")</f>
        <v>FALTAN DATOS DE ESCENARIO</v>
      </c>
      <c r="G188" s="94">
        <v>45094</v>
      </c>
      <c r="H188" s="95">
        <v>0.875</v>
      </c>
      <c r="I188" s="94">
        <v>45095</v>
      </c>
      <c r="J188" s="95">
        <v>1.0833333333333299</v>
      </c>
      <c r="K188" s="27" t="s">
        <v>13</v>
      </c>
      <c r="L188" s="27" t="s">
        <v>8</v>
      </c>
      <c r="M188" s="27">
        <v>35</v>
      </c>
      <c r="N188" s="27" t="s">
        <v>9</v>
      </c>
      <c r="O188" s="27"/>
      <c r="P188" s="27"/>
      <c r="Q188" s="27"/>
      <c r="R188" s="27"/>
      <c r="S188" s="27"/>
      <c r="T188" s="27"/>
      <c r="U188" s="12" t="str">
        <f>_xlfn.IFNA(VLOOKUP(W188,Municipis!$D$2:$F$259,2,FALSE),"Pendent")</f>
        <v>Pendent</v>
      </c>
      <c r="V188" s="12" t="str">
        <f>_xlfn.IFNA(VLOOKUP(W188,Municipis!$D$2:$F$259,3,FALSE),"Pendent")</f>
        <v>Pendent</v>
      </c>
      <c r="W188" s="12" t="str" cm="1">
        <f t="array" ref="W188">_xlfn.IFNA(_xlfn.IFS(O188&lt;&gt;0,O188,P188&lt;&gt;0,P188,Q188&lt;&gt;0,Q188,R188&lt;&gt;0,R188,S188&lt;&gt;0,S188,T188&lt;&gt;0,T188),"Pendent")</f>
        <v>Pendent</v>
      </c>
    </row>
    <row r="189" spans="1:23" s="17" customFormat="1" ht="15" customHeight="1" x14ac:dyDescent="0.3">
      <c r="A189" s="144">
        <v>5</v>
      </c>
      <c r="B189" s="28" t="s">
        <v>429</v>
      </c>
      <c r="C189" s="16" t="s">
        <v>1361</v>
      </c>
      <c r="D189" s="12" t="e" cm="1" vm="3">
        <f t="array" ref="D189">_xlfn.IFNA(_xlfn.IFS(V189&lt;&gt;"Pendent",SOCIETATS!$N$8,W189&lt;&gt;"Pendent",SOCIETATS!$N$8),SOCIETATS!$N$9)</f>
        <v>#VALUE!</v>
      </c>
      <c r="E189" s="26" t="e" cm="1" vm="1">
        <f t="array" ref="E189">_xlfn.IFNA(_xlfn.IFS(F189&lt;&gt;F190,SOCIETATS!$N$8,G189&lt;&gt;G190,SOCIETATS!$N$8),SOCIETATS!$N$9)</f>
        <v>#VALUE!</v>
      </c>
      <c r="F189" s="18" t="str" cm="1">
        <f t="array" ref="F189">_xlfn.IFNA(_xlfn.IFS(O189&lt;&gt;0,O189,P189&lt;&gt;0,P189,R189&lt;&gt;0,R189,Q189&lt;&gt;0,Q189,S189&lt;&gt;0,S189,T189&lt;&gt;0,T189),"FALTAN DATOS DE ESCENARIO")</f>
        <v>FALTAN DATOS DE ESCENARIO</v>
      </c>
      <c r="G189" s="94">
        <v>45136</v>
      </c>
      <c r="H189" s="95">
        <v>0.875</v>
      </c>
      <c r="I189" s="94">
        <v>45137</v>
      </c>
      <c r="J189" s="95">
        <v>1.0833333333333299</v>
      </c>
      <c r="K189" s="27" t="s">
        <v>13</v>
      </c>
      <c r="L189" s="27" t="s">
        <v>10</v>
      </c>
      <c r="M189" s="27">
        <v>60</v>
      </c>
      <c r="N189" s="27" t="s">
        <v>9</v>
      </c>
      <c r="O189" s="27"/>
      <c r="P189" s="27"/>
      <c r="Q189" s="27"/>
      <c r="R189" s="27"/>
      <c r="S189" s="27"/>
      <c r="T189" s="27"/>
      <c r="U189" s="12" t="str">
        <f>_xlfn.IFNA(VLOOKUP(W189,Municipis!$D$2:$F$259,2,FALSE),"Pendent")</f>
        <v>Pendent</v>
      </c>
      <c r="V189" s="12" t="str">
        <f>_xlfn.IFNA(VLOOKUP(W189,Municipis!$D$2:$F$259,3,FALSE),"Pendent")</f>
        <v>Pendent</v>
      </c>
      <c r="W189" s="12" t="str" cm="1">
        <f t="array" ref="W189">_xlfn.IFNA(_xlfn.IFS(O189&lt;&gt;0,O189,P189&lt;&gt;0,P189,Q189&lt;&gt;0,Q189,R189&lt;&gt;0,R189,S189&lt;&gt;0,S189,T189&lt;&gt;0,T189),"Pendent")</f>
        <v>Pendent</v>
      </c>
    </row>
    <row r="190" spans="1:23" s="17" customFormat="1" ht="15" customHeight="1" x14ac:dyDescent="0.3">
      <c r="A190" s="144">
        <v>6</v>
      </c>
      <c r="B190" s="28" t="s">
        <v>429</v>
      </c>
      <c r="C190" s="16" t="s">
        <v>1362</v>
      </c>
      <c r="D190" s="12" t="e" cm="1" vm="3">
        <f t="array" ref="D190">_xlfn.IFNA(_xlfn.IFS(V190&lt;&gt;"Pendent",SOCIETATS!$N$8,W190&lt;&gt;"Pendent",SOCIETATS!$N$8),SOCIETATS!$N$9)</f>
        <v>#VALUE!</v>
      </c>
      <c r="E190" s="26" t="e" cm="1" vm="1">
        <f t="array" ref="E190">_xlfn.IFNA(_xlfn.IFS(F190&lt;&gt;F191,SOCIETATS!$N$8,G190&lt;&gt;G191,SOCIETATS!$N$8),SOCIETATS!$N$9)</f>
        <v>#VALUE!</v>
      </c>
      <c r="F190" s="18" t="str" cm="1">
        <f t="array" ref="F190">_xlfn.IFNA(_xlfn.IFS(O190&lt;&gt;0,O190,P190&lt;&gt;0,P190,R190&lt;&gt;0,R190,Q190&lt;&gt;0,Q190,S190&lt;&gt;0,S190,T190&lt;&gt;0,T190),"FALTAN DATOS DE ESCENARIO")</f>
        <v>FALTAN DATOS DE ESCENARIO</v>
      </c>
      <c r="G190" s="94">
        <v>45178</v>
      </c>
      <c r="H190" s="95">
        <v>0.83333333333333404</v>
      </c>
      <c r="I190" s="94">
        <v>45179</v>
      </c>
      <c r="J190" s="95">
        <v>1.0416666666666701</v>
      </c>
      <c r="K190" s="27" t="s">
        <v>13</v>
      </c>
      <c r="L190" s="27" t="s">
        <v>8</v>
      </c>
      <c r="M190" s="27">
        <v>35</v>
      </c>
      <c r="N190" s="27" t="s">
        <v>9</v>
      </c>
      <c r="O190" s="27"/>
      <c r="P190" s="27"/>
      <c r="Q190" s="27"/>
      <c r="R190" s="27"/>
      <c r="S190" s="27"/>
      <c r="T190" s="27"/>
      <c r="U190" s="12" t="str">
        <f>_xlfn.IFNA(VLOOKUP(W190,Municipis!$D$2:$F$259,2,FALSE),"Pendent")</f>
        <v>Pendent</v>
      </c>
      <c r="V190" s="12" t="str">
        <f>_xlfn.IFNA(VLOOKUP(W190,Municipis!$D$2:$F$259,3,FALSE),"Pendent")</f>
        <v>Pendent</v>
      </c>
      <c r="W190" s="12" t="str" cm="1">
        <f t="array" ref="W190">_xlfn.IFNA(_xlfn.IFS(O190&lt;&gt;0,O190,P190&lt;&gt;0,P190,Q190&lt;&gt;0,Q190,R190&lt;&gt;0,R190,S190&lt;&gt;0,S190,T190&lt;&gt;0,T190),"Pendent")</f>
        <v>Pendent</v>
      </c>
    </row>
    <row r="191" spans="1:23" s="17" customFormat="1" ht="15" customHeight="1" x14ac:dyDescent="0.3">
      <c r="A191" s="144">
        <v>7</v>
      </c>
      <c r="B191" s="28" t="s">
        <v>429</v>
      </c>
      <c r="C191" s="16" t="s">
        <v>1363</v>
      </c>
      <c r="D191" s="12" t="e" cm="1" vm="3">
        <f t="array" ref="D191">_xlfn.IFNA(_xlfn.IFS(V191&lt;&gt;"Pendent",SOCIETATS!$N$8,W191&lt;&gt;"Pendent",SOCIETATS!$N$8),SOCIETATS!$N$9)</f>
        <v>#VALUE!</v>
      </c>
      <c r="E191" s="26" t="e" cm="1" vm="1">
        <f t="array" ref="E191">_xlfn.IFNA(_xlfn.IFS(F191&lt;&gt;F192,SOCIETATS!$N$8,G191&lt;&gt;G192,SOCIETATS!$N$8),SOCIETATS!$N$9)</f>
        <v>#VALUE!</v>
      </c>
      <c r="F191" s="18" t="str" cm="1">
        <f t="array" ref="F191">_xlfn.IFNA(_xlfn.IFS(O191&lt;&gt;0,O191,P191&lt;&gt;0,P191,R191&lt;&gt;0,R191,Q191&lt;&gt;0,Q191,S191&lt;&gt;0,S191,T191&lt;&gt;0,T191),"FALTAN DATOS DE ESCENARIO")</f>
        <v>FALTAN DATOS DE ESCENARIO</v>
      </c>
      <c r="G191" s="94">
        <v>45193</v>
      </c>
      <c r="H191" s="95">
        <v>0.83333333333333404</v>
      </c>
      <c r="I191" s="94">
        <v>45194</v>
      </c>
      <c r="J191" s="95">
        <v>1.0416666666666701</v>
      </c>
      <c r="K191" s="27" t="s">
        <v>13</v>
      </c>
      <c r="L191" s="27" t="s">
        <v>8</v>
      </c>
      <c r="M191" s="27">
        <v>35</v>
      </c>
      <c r="N191" s="27" t="s">
        <v>9</v>
      </c>
      <c r="O191" s="27"/>
      <c r="P191" s="27"/>
      <c r="Q191" s="27"/>
      <c r="R191" s="27"/>
      <c r="S191" s="27"/>
      <c r="T191" s="27"/>
      <c r="U191" s="12" t="str">
        <f>_xlfn.IFNA(VLOOKUP(W191,Municipis!$D$2:$F$259,2,FALSE),"Pendent")</f>
        <v>Pendent</v>
      </c>
      <c r="V191" s="12" t="str">
        <f>_xlfn.IFNA(VLOOKUP(W191,Municipis!$D$2:$F$259,3,FALSE),"Pendent")</f>
        <v>Pendent</v>
      </c>
      <c r="W191" s="12" t="str" cm="1">
        <f t="array" ref="W191">_xlfn.IFNA(_xlfn.IFS(O191&lt;&gt;0,O191,P191&lt;&gt;0,P191,Q191&lt;&gt;0,Q191,R191&lt;&gt;0,R191,S191&lt;&gt;0,S191,T191&lt;&gt;0,T191),"Pendent")</f>
        <v>Pendent</v>
      </c>
    </row>
    <row r="192" spans="1:23" s="17" customFormat="1" ht="15" customHeight="1" x14ac:dyDescent="0.3">
      <c r="A192" s="144">
        <v>8</v>
      </c>
      <c r="B192" s="28" t="s">
        <v>429</v>
      </c>
      <c r="C192" s="16" t="s">
        <v>1364</v>
      </c>
      <c r="D192" s="12" t="e" cm="1" vm="3">
        <f t="array" ref="D192">_xlfn.IFNA(_xlfn.IFS(V192&lt;&gt;"Pendent",SOCIETATS!$N$8,W192&lt;&gt;"Pendent",SOCIETATS!$N$8),SOCIETATS!$N$9)</f>
        <v>#VALUE!</v>
      </c>
      <c r="E192" s="26" t="e" cm="1" vm="1">
        <f t="array" ref="E192">_xlfn.IFNA(_xlfn.IFS(F192&lt;&gt;F193,SOCIETATS!$N$8,G192&lt;&gt;G193,SOCIETATS!$N$8),SOCIETATS!$N$9)</f>
        <v>#VALUE!</v>
      </c>
      <c r="F192" s="18" t="str" cm="1">
        <f t="array" ref="F192">_xlfn.IFNA(_xlfn.IFS(O192&lt;&gt;0,O192,P192&lt;&gt;0,P192,R192&lt;&gt;0,R192,Q192&lt;&gt;0,Q192,S192&lt;&gt;0,S192,T192&lt;&gt;0,T192),"FALTAN DATOS DE ESCENARIO")</f>
        <v>FALTAN DATOS DE ESCENARIO</v>
      </c>
      <c r="G192" s="94">
        <v>45206</v>
      </c>
      <c r="H192" s="95">
        <v>0.83333333333333404</v>
      </c>
      <c r="I192" s="96">
        <v>45207</v>
      </c>
      <c r="J192" s="95">
        <v>1.0416666666666701</v>
      </c>
      <c r="K192" s="27" t="s">
        <v>13</v>
      </c>
      <c r="L192" s="27" t="s">
        <v>10</v>
      </c>
      <c r="M192" s="27">
        <v>60</v>
      </c>
      <c r="N192" s="27" t="s">
        <v>9</v>
      </c>
      <c r="O192" s="27"/>
      <c r="P192" s="27"/>
      <c r="Q192" s="27"/>
      <c r="R192" s="27"/>
      <c r="S192" s="27"/>
      <c r="T192" s="27"/>
      <c r="U192" s="12" t="str">
        <f>_xlfn.IFNA(VLOOKUP(W192,Municipis!$D$2:$F$259,2,FALSE),"Pendent")</f>
        <v>Pendent</v>
      </c>
      <c r="V192" s="12" t="str">
        <f>_xlfn.IFNA(VLOOKUP(W192,Municipis!$D$2:$F$259,3,FALSE),"Pendent")</f>
        <v>Pendent</v>
      </c>
      <c r="W192" s="12" t="str" cm="1">
        <f t="array" ref="W192">_xlfn.IFNA(_xlfn.IFS(O192&lt;&gt;0,O192,P192&lt;&gt;0,P192,Q192&lt;&gt;0,Q192,R192&lt;&gt;0,R192,S192&lt;&gt;0,S192,T192&lt;&gt;0,T192),"Pendent")</f>
        <v>Pendent</v>
      </c>
    </row>
    <row r="193" spans="1:23" s="17" customFormat="1" ht="15" customHeight="1" x14ac:dyDescent="0.3">
      <c r="A193" s="144">
        <v>9</v>
      </c>
      <c r="B193" s="28" t="s">
        <v>429</v>
      </c>
      <c r="C193" s="16" t="s">
        <v>1365</v>
      </c>
      <c r="D193" s="12" t="e" cm="1" vm="3">
        <f t="array" ref="D193">_xlfn.IFNA(_xlfn.IFS(V193&lt;&gt;"Pendent",SOCIETATS!$N$8,W193&lt;&gt;"Pendent",SOCIETATS!$N$8),SOCIETATS!$N$9)</f>
        <v>#VALUE!</v>
      </c>
      <c r="E193" s="26" t="e" cm="1" vm="1">
        <f t="array" ref="E193">_xlfn.IFNA(_xlfn.IFS(F193&lt;&gt;F194,SOCIETATS!$N$8,G193&lt;&gt;G194,SOCIETATS!$N$8),SOCIETATS!$N$9)</f>
        <v>#VALUE!</v>
      </c>
      <c r="F193" s="18" t="str" cm="1">
        <f t="array" ref="F193">_xlfn.IFNA(_xlfn.IFS(O193&lt;&gt;0,O193,P193&lt;&gt;0,P193,R193&lt;&gt;0,R193,Q193&lt;&gt;0,Q193,S193&lt;&gt;0,S193,T193&lt;&gt;0,T193),"FALTAN DATOS DE ESCENARIO")</f>
        <v>FALTAN DATOS DE ESCENARIO</v>
      </c>
      <c r="G193" s="94">
        <v>45227</v>
      </c>
      <c r="H193" s="95">
        <v>0.58333333333333304</v>
      </c>
      <c r="I193" s="96">
        <v>45228</v>
      </c>
      <c r="J193" s="95">
        <v>0.79166666666666696</v>
      </c>
      <c r="K193" s="27" t="s">
        <v>13</v>
      </c>
      <c r="L193" s="27" t="s">
        <v>8</v>
      </c>
      <c r="M193" s="27">
        <v>35</v>
      </c>
      <c r="N193" s="27" t="s">
        <v>9</v>
      </c>
      <c r="O193" s="27"/>
      <c r="P193" s="27"/>
      <c r="Q193" s="27"/>
      <c r="R193" s="27"/>
      <c r="S193" s="27"/>
      <c r="T193" s="27"/>
      <c r="U193" s="12" t="str">
        <f>_xlfn.IFNA(VLOOKUP(W193,Municipis!$D$2:$F$259,2,FALSE),"Pendent")</f>
        <v>Pendent</v>
      </c>
      <c r="V193" s="12" t="str">
        <f>_xlfn.IFNA(VLOOKUP(W193,Municipis!$D$2:$F$259,3,FALSE),"Pendent")</f>
        <v>Pendent</v>
      </c>
      <c r="W193" s="12" t="str" cm="1">
        <f t="array" ref="W193">_xlfn.IFNA(_xlfn.IFS(O193&lt;&gt;0,O193,P193&lt;&gt;0,P193,Q193&lt;&gt;0,Q193,R193&lt;&gt;0,R193,S193&lt;&gt;0,S193,T193&lt;&gt;0,T193),"Pendent")</f>
        <v>Pendent</v>
      </c>
    </row>
    <row r="194" spans="1:23" ht="15" customHeight="1" x14ac:dyDescent="0.3">
      <c r="A194" s="286">
        <v>10</v>
      </c>
      <c r="B194" s="28" t="s">
        <v>429</v>
      </c>
      <c r="C194" s="16" t="s">
        <v>1366</v>
      </c>
      <c r="D194" s="12" t="e" cm="1" vm="3">
        <f t="array" ref="D194">_xlfn.IFNA(_xlfn.IFS(V194&lt;&gt;"Pendent",SOCIETATS!$N$8,W194&lt;&gt;"Pendent",SOCIETATS!$N$8),SOCIETATS!$N$9)</f>
        <v>#VALUE!</v>
      </c>
      <c r="E194" s="26" t="e" cm="1" vm="1">
        <f t="array" ref="E194">_xlfn.IFNA(_xlfn.IFS(F194&lt;&gt;F195,SOCIETATS!$N$8,G194&lt;&gt;G195,SOCIETATS!$N$8),SOCIETATS!$N$9)</f>
        <v>#VALUE!</v>
      </c>
      <c r="F194" s="18" t="str" cm="1">
        <f t="array" ref="F194">_xlfn.IFNA(_xlfn.IFS(O194&lt;&gt;0,O194,P194&lt;&gt;0,P194,R194&lt;&gt;0,R194,Q194&lt;&gt;0,Q194,S194&lt;&gt;0,S194,T194&lt;&gt;0,T194),"FALTAN DATOS DE ESCENARIO")</f>
        <v>FALTAN DATOS DE ESCENARIO</v>
      </c>
      <c r="G194" s="94">
        <v>45248</v>
      </c>
      <c r="H194" s="95">
        <v>0.375</v>
      </c>
      <c r="I194" s="96">
        <v>45248</v>
      </c>
      <c r="J194" s="95">
        <v>0.58333333333333304</v>
      </c>
      <c r="K194" s="27" t="s">
        <v>13</v>
      </c>
      <c r="L194" s="27" t="s">
        <v>8</v>
      </c>
      <c r="M194" s="27">
        <v>35</v>
      </c>
      <c r="N194" s="27" t="s">
        <v>9</v>
      </c>
      <c r="O194" s="27"/>
      <c r="P194" s="27"/>
      <c r="Q194" s="27"/>
      <c r="R194" s="27"/>
      <c r="S194" s="27"/>
      <c r="T194" s="27"/>
      <c r="U194" s="12" t="str">
        <f>_xlfn.IFNA(VLOOKUP(W194,Municipis!$D$2:$F$259,2,FALSE),"Pendent")</f>
        <v>Pendent</v>
      </c>
      <c r="V194" s="12" t="str">
        <f>_xlfn.IFNA(VLOOKUP(W194,Municipis!$D$2:$F$259,3,FALSE),"Pendent")</f>
        <v>Pendent</v>
      </c>
      <c r="W194" s="12" t="str" cm="1">
        <f t="array" ref="W194">_xlfn.IFNA(_xlfn.IFS(O194&lt;&gt;0,O194,P194&lt;&gt;0,P194,Q194&lt;&gt;0,Q194,R194&lt;&gt;0,R194,S194&lt;&gt;0,S194,T194&lt;&gt;0,T194),"Pendent")</f>
        <v>Pendent</v>
      </c>
    </row>
    <row r="195" spans="1:23" s="154" customFormat="1" ht="15" customHeight="1" thickBot="1" x14ac:dyDescent="0.35">
      <c r="A195" s="287">
        <v>11</v>
      </c>
      <c r="B195" s="147" t="s">
        <v>429</v>
      </c>
      <c r="C195" s="197" t="s">
        <v>1367</v>
      </c>
      <c r="D195" s="146" t="e" cm="1" vm="3">
        <f t="array" ref="D195">_xlfn.IFNA(_xlfn.IFS(V195&lt;&gt;"Pendent",SOCIETATS!$N$8,W195&lt;&gt;"Pendent",SOCIETATS!$N$8),SOCIETATS!$N$9)</f>
        <v>#VALUE!</v>
      </c>
      <c r="E195" s="265" t="e" cm="1" vm="1">
        <f t="array" ref="E195">_xlfn.IFNA(_xlfn.IFS(F195&lt;&gt;F196,SOCIETATS!$N$8,G195&lt;&gt;G196,SOCIETATS!$N$8),SOCIETATS!$N$9)</f>
        <v>#VALUE!</v>
      </c>
      <c r="F195" s="149" t="str" cm="1">
        <f t="array" ref="F195">_xlfn.IFNA(_xlfn.IFS(O195&lt;&gt;0,O195,P195&lt;&gt;0,P195,R195&lt;&gt;0,R195,Q195&lt;&gt;0,Q195,S195&lt;&gt;0,S195,T195&lt;&gt;0,T195),"FALTAN DATOS DE ESCENARIO")</f>
        <v>FALTAN DATOS DE ESCENARIO</v>
      </c>
      <c r="G195" s="194">
        <v>45263</v>
      </c>
      <c r="H195" s="198">
        <v>0.375</v>
      </c>
      <c r="I195" s="192">
        <v>45263</v>
      </c>
      <c r="J195" s="198">
        <v>0.58333333333333304</v>
      </c>
      <c r="K195" s="158" t="s">
        <v>13</v>
      </c>
      <c r="L195" s="158" t="s">
        <v>8</v>
      </c>
      <c r="M195" s="158">
        <v>35</v>
      </c>
      <c r="N195" s="158" t="s">
        <v>9</v>
      </c>
      <c r="O195" s="158"/>
      <c r="P195" s="158"/>
      <c r="Q195" s="158"/>
      <c r="R195" s="158"/>
      <c r="S195" s="158"/>
      <c r="T195" s="158"/>
      <c r="U195" s="146" t="str">
        <f>_xlfn.IFNA(VLOOKUP(W195,Municipis!$D$2:$F$259,2,FALSE),"Pendent")</f>
        <v>Pendent</v>
      </c>
      <c r="V195" s="146" t="str">
        <f>_xlfn.IFNA(VLOOKUP(W195,Municipis!$D$2:$F$259,3,FALSE),"Pendent")</f>
        <v>Pendent</v>
      </c>
      <c r="W195" s="146" t="str" cm="1">
        <f t="array" ref="W195">_xlfn.IFNA(_xlfn.IFS(O195&lt;&gt;0,O195,P195&lt;&gt;0,P195,Q195&lt;&gt;0,Q195,R195&lt;&gt;0,R195,S195&lt;&gt;0,S195,T195&lt;&gt;0,T195),"Pendent")</f>
        <v>Pendent</v>
      </c>
    </row>
    <row r="196" spans="1:23" s="143" customFormat="1" ht="15" customHeight="1" x14ac:dyDescent="0.3">
      <c r="A196" s="289">
        <v>1</v>
      </c>
      <c r="B196" s="142" t="s">
        <v>418</v>
      </c>
      <c r="C196" s="319" t="s">
        <v>1146</v>
      </c>
      <c r="D196" s="135" t="e" cm="1" vm="1">
        <f t="array" ref="D196">_xlfn.IFNA(_xlfn.IFS(V196&lt;&gt;"Pendent",SOCIETATS!$N$8,W196&lt;&gt;"Pendent",SOCIETATS!$N$8),SOCIETATS!$N$9)</f>
        <v>#VALUE!</v>
      </c>
      <c r="E196" s="262" t="e" cm="1" vm="1">
        <f t="array" ref="E196">_xlfn.IFNA(_xlfn.IFS(F196&lt;&gt;F197,SOCIETATS!$N$8,G196&lt;&gt;G197,SOCIETATS!$N$8),SOCIETATS!$N$9)</f>
        <v>#VALUE!</v>
      </c>
      <c r="F196" s="138" t="str" cm="1">
        <f t="array" ref="F196">_xlfn.IFNA(_xlfn.IFS(O196&lt;&gt;0,O196,P196&lt;&gt;0,P196,R196&lt;&gt;0,R196,Q196&lt;&gt;0,Q196,S196&lt;&gt;0,S196,T196&lt;&gt;0,T196),"FALTAN DATOS DE ESCENARIO")</f>
        <v>Platja de Gavà</v>
      </c>
      <c r="G196" s="252">
        <v>45038</v>
      </c>
      <c r="H196" s="320">
        <v>0.33333333333333298</v>
      </c>
      <c r="I196" s="252">
        <v>45038</v>
      </c>
      <c r="J196" s="320">
        <v>0.54166666666666696</v>
      </c>
      <c r="K196" s="122" t="s">
        <v>14</v>
      </c>
      <c r="L196" s="122" t="s">
        <v>8</v>
      </c>
      <c r="M196" s="122">
        <v>35</v>
      </c>
      <c r="N196" s="122" t="s">
        <v>11</v>
      </c>
      <c r="O196" s="122" t="s">
        <v>226</v>
      </c>
      <c r="P196" s="122"/>
      <c r="Q196" s="122"/>
      <c r="R196" s="122"/>
      <c r="S196" s="122"/>
      <c r="T196" s="163"/>
      <c r="U196" s="135" t="str">
        <f>_xlfn.IFNA(VLOOKUP(W196,Municipis!$D$2:$F$259,2,FALSE),"Pendent")</f>
        <v>Gavà</v>
      </c>
      <c r="V196" s="135" t="str">
        <f>_xlfn.IFNA(VLOOKUP(W196,Municipis!$D$2:$F$259,3,FALSE),"Pendent")</f>
        <v>http://www.icc.cat/vissir3/index.html?5ec0mZgYN</v>
      </c>
      <c r="W196" s="135" t="str" cm="1">
        <f t="array" ref="W196">_xlfn.IFNA(_xlfn.IFS(O196&lt;&gt;0,O196,P196&lt;&gt;0,P196,Q196&lt;&gt;0,Q196,R196&lt;&gt;0,R196,S196&lt;&gt;0,S196,T196&lt;&gt;0,T196),"Pendent")</f>
        <v>Platja de Gavà</v>
      </c>
    </row>
    <row r="197" spans="1:23" ht="15" customHeight="1" x14ac:dyDescent="0.3">
      <c r="A197" s="286">
        <v>2</v>
      </c>
      <c r="B197" s="17" t="s">
        <v>418</v>
      </c>
      <c r="C197" s="319" t="s">
        <v>1144</v>
      </c>
      <c r="D197" s="12" t="e" cm="1" vm="1">
        <f t="array" ref="D197">_xlfn.IFNA(_xlfn.IFS(V197&lt;&gt;"Pendent",SOCIETATS!$N$8,W197&lt;&gt;"Pendent",SOCIETATS!$N$8),SOCIETATS!$N$9)</f>
        <v>#VALUE!</v>
      </c>
      <c r="E197" s="26" t="e" cm="1" vm="1">
        <f t="array" ref="E197">_xlfn.IFNA(_xlfn.IFS(F197&lt;&gt;F198,SOCIETATS!$N$8,G197&lt;&gt;G198,SOCIETATS!$N$8),SOCIETATS!$N$9)</f>
        <v>#VALUE!</v>
      </c>
      <c r="F197" s="18" t="str" cm="1">
        <f t="array" ref="F197">_xlfn.IFNA(_xlfn.IFS(O197&lt;&gt;0,O197,P197&lt;&gt;0,P197,R197&lt;&gt;0,R197,Q197&lt;&gt;0,Q197,S197&lt;&gt;0,S197,T197&lt;&gt;0,T197),"FALTAN DATOS DE ESCENARIO")</f>
        <v>Platja del Baixador - Platja de les Lluminetes - Platja de la Pineda (Platja de Castelldefels)</v>
      </c>
      <c r="G197" s="252">
        <v>44694</v>
      </c>
      <c r="H197" s="320">
        <v>0.33333333333333298</v>
      </c>
      <c r="I197" s="252">
        <v>44694</v>
      </c>
      <c r="J197" s="320">
        <v>0.54166666666666696</v>
      </c>
      <c r="K197" s="122" t="s">
        <v>14</v>
      </c>
      <c r="L197" s="122" t="s">
        <v>8</v>
      </c>
      <c r="M197" s="122">
        <v>35</v>
      </c>
      <c r="N197" s="122" t="s">
        <v>9</v>
      </c>
      <c r="O197" s="122" t="s">
        <v>328</v>
      </c>
      <c r="P197" s="122"/>
      <c r="Q197" s="122"/>
      <c r="R197" s="122"/>
      <c r="S197" s="122"/>
      <c r="T197" s="100"/>
      <c r="U197" s="12" t="str">
        <f>_xlfn.IFNA(VLOOKUP(W197,Municipis!$D$2:$F$259,2,FALSE),"Pendent")</f>
        <v>Castelldefels</v>
      </c>
      <c r="V197" s="12" t="str">
        <f>_xlfn.IFNA(VLOOKUP(W197,Municipis!$D$2:$F$259,3,FALSE),"Pendent")</f>
        <v>http://www.icc.cat/vissir3/index.html?6MgCtzOSH</v>
      </c>
      <c r="W197" s="12" t="str" cm="1">
        <f t="array" ref="W197">_xlfn.IFNA(_xlfn.IFS(O197&lt;&gt;0,O197,P197&lt;&gt;0,P197,Q197&lt;&gt;0,Q197,R197&lt;&gt;0,R197,S197&lt;&gt;0,S197,T197&lt;&gt;0,T197),"Pendent")</f>
        <v>Platja del Baixador - Platja de les Lluminetes - Platja de la Pineda (Platja de Castelldefels)</v>
      </c>
    </row>
    <row r="198" spans="1:23" ht="15" customHeight="1" x14ac:dyDescent="0.3">
      <c r="A198" s="286">
        <v>3</v>
      </c>
      <c r="B198" s="17" t="s">
        <v>418</v>
      </c>
      <c r="C198" s="319" t="s">
        <v>1146</v>
      </c>
      <c r="D198" s="12" t="e" cm="1" vm="1">
        <f t="array" ref="D198">_xlfn.IFNA(_xlfn.IFS(V198&lt;&gt;"Pendent",SOCIETATS!$N$8,W198&lt;&gt;"Pendent",SOCIETATS!$N$8),SOCIETATS!$N$9)</f>
        <v>#VALUE!</v>
      </c>
      <c r="E198" s="26" t="e" cm="1" vm="1">
        <f t="array" ref="E198">_xlfn.IFNA(_xlfn.IFS(F198&lt;&gt;F199,SOCIETATS!$N$8,G198&lt;&gt;G199,SOCIETATS!$N$8),SOCIETATS!$N$9)</f>
        <v>#VALUE!</v>
      </c>
      <c r="F198" s="18" t="str" cm="1">
        <f t="array" ref="F198">_xlfn.IFNA(_xlfn.IFS(O198&lt;&gt;0,O198,P198&lt;&gt;0,P198,R198&lt;&gt;0,R198,Q198&lt;&gt;0,Q198,S198&lt;&gt;0,S198,T198&lt;&gt;0,T198),"FALTAN DATOS DE ESCENARIO")</f>
        <v>Platja de Gavà</v>
      </c>
      <c r="G198" s="252">
        <v>45073</v>
      </c>
      <c r="H198" s="320">
        <v>0.875</v>
      </c>
      <c r="I198" s="252">
        <v>45073</v>
      </c>
      <c r="J198" s="320">
        <v>1.0833333333333299</v>
      </c>
      <c r="K198" s="122" t="s">
        <v>14</v>
      </c>
      <c r="L198" s="122" t="s">
        <v>8</v>
      </c>
      <c r="M198" s="122">
        <v>35</v>
      </c>
      <c r="N198" s="122" t="s">
        <v>9</v>
      </c>
      <c r="O198" s="122" t="s">
        <v>226</v>
      </c>
      <c r="P198" s="122"/>
      <c r="Q198" s="122"/>
      <c r="R198" s="122"/>
      <c r="S198" s="122"/>
      <c r="T198" s="100"/>
      <c r="U198" s="12" t="str">
        <f>_xlfn.IFNA(VLOOKUP(W198,Municipis!$D$2:$F$259,2,FALSE),"Pendent")</f>
        <v>Gavà</v>
      </c>
      <c r="V198" s="12" t="str">
        <f>_xlfn.IFNA(VLOOKUP(W198,Municipis!$D$2:$F$259,3,FALSE),"Pendent")</f>
        <v>http://www.icc.cat/vissir3/index.html?5ec0mZgYN</v>
      </c>
      <c r="W198" s="12" t="str" cm="1">
        <f t="array" ref="W198">_xlfn.IFNA(_xlfn.IFS(O198&lt;&gt;0,O198,P198&lt;&gt;0,P198,Q198&lt;&gt;0,Q198,R198&lt;&gt;0,R198,S198&lt;&gt;0,S198,T198&lt;&gt;0,T198),"Pendent")</f>
        <v>Platja de Gavà</v>
      </c>
    </row>
    <row r="199" spans="1:23" ht="15" customHeight="1" x14ac:dyDescent="0.3">
      <c r="A199" s="286">
        <v>4</v>
      </c>
      <c r="B199" s="17" t="s">
        <v>418</v>
      </c>
      <c r="C199" s="319" t="s">
        <v>1147</v>
      </c>
      <c r="D199" s="12" t="e" cm="1" vm="1">
        <f t="array" ref="D199">_xlfn.IFNA(_xlfn.IFS(V199&lt;&gt;"Pendent",SOCIETATS!$N$8,W199&lt;&gt;"Pendent",SOCIETATS!$N$8),SOCIETATS!$N$9)</f>
        <v>#VALUE!</v>
      </c>
      <c r="E199" s="26" t="e" cm="1" vm="1">
        <f t="array" ref="E199">_xlfn.IFNA(_xlfn.IFS(F199&lt;&gt;F200,SOCIETATS!$N$8,G199&lt;&gt;G200,SOCIETATS!$N$8),SOCIETATS!$N$9)</f>
        <v>#VALUE!</v>
      </c>
      <c r="F199" s="18" t="str" cm="1">
        <f t="array" ref="F199">_xlfn.IFNA(_xlfn.IFS(O199&lt;&gt;0,O199,P199&lt;&gt;0,P199,R199&lt;&gt;0,R199,Q199&lt;&gt;0,Q199,S199&lt;&gt;0,S199,T199&lt;&gt;0,T199),"FALTAN DATOS DE ESCENARIO")</f>
        <v>Platja de Malgrat - Platja de la Conca</v>
      </c>
      <c r="G199" s="252">
        <v>45094</v>
      </c>
      <c r="H199" s="320">
        <v>0.875</v>
      </c>
      <c r="I199" s="252">
        <v>45094</v>
      </c>
      <c r="J199" s="320">
        <v>1.0833333333333299</v>
      </c>
      <c r="K199" s="122" t="s">
        <v>14</v>
      </c>
      <c r="L199" s="122" t="s">
        <v>8</v>
      </c>
      <c r="M199" s="122">
        <v>35</v>
      </c>
      <c r="N199" s="122" t="s">
        <v>9</v>
      </c>
      <c r="O199" s="122" t="s">
        <v>286</v>
      </c>
      <c r="P199" s="122"/>
      <c r="Q199" s="122"/>
      <c r="R199" s="122"/>
      <c r="S199" s="122"/>
      <c r="T199" s="100"/>
      <c r="U199" s="12" t="str">
        <f>_xlfn.IFNA(VLOOKUP(W199,Municipis!$D$2:$F$259,2,FALSE),"Pendent")</f>
        <v>Malgrat de Mar</v>
      </c>
      <c r="V199" s="12" t="str">
        <f>_xlfn.IFNA(VLOOKUP(W199,Municipis!$D$2:$F$259,3,FALSE),"Pendent")</f>
        <v>http://www.icc.cat/vissir3/index.html?P5dmlSBEE</v>
      </c>
      <c r="W199" s="12" t="str" cm="1">
        <f t="array" ref="W199">_xlfn.IFNA(_xlfn.IFS(O199&lt;&gt;0,O199,P199&lt;&gt;0,P199,Q199&lt;&gt;0,Q199,R199&lt;&gt;0,R199,S199&lt;&gt;0,S199,T199&lt;&gt;0,T199),"Pendent")</f>
        <v>Platja de Malgrat - Platja de la Conca</v>
      </c>
    </row>
    <row r="200" spans="1:23" ht="15" customHeight="1" x14ac:dyDescent="0.3">
      <c r="A200" s="286">
        <v>5</v>
      </c>
      <c r="B200" s="17" t="s">
        <v>418</v>
      </c>
      <c r="C200" s="319" t="s">
        <v>1148</v>
      </c>
      <c r="D200" s="12" t="e" cm="1" vm="1">
        <f t="array" ref="D200">_xlfn.IFNA(_xlfn.IFS(V200&lt;&gt;"Pendent",SOCIETATS!$N$8,W200&lt;&gt;"Pendent",SOCIETATS!$N$8),SOCIETATS!$N$9)</f>
        <v>#VALUE!</v>
      </c>
      <c r="E200" s="26" t="e" cm="1" vm="1">
        <f t="array" ref="E200">_xlfn.IFNA(_xlfn.IFS(F200&lt;&gt;F201,SOCIETATS!$N$8,G200&lt;&gt;G201,SOCIETATS!$N$8),SOCIETATS!$N$9)</f>
        <v>#VALUE!</v>
      </c>
      <c r="F200" s="18" t="str" cm="1">
        <f t="array" ref="F200">_xlfn.IFNA(_xlfn.IFS(O200&lt;&gt;0,O200,P200&lt;&gt;0,P200,R200&lt;&gt;0,R200,Q200&lt;&gt;0,Q200,S200&lt;&gt;0,S200,T200&lt;&gt;0,T200),"FALTAN DATOS DE ESCENARIO")</f>
        <v>Platja de Gavà - Platja de Castelldefels</v>
      </c>
      <c r="G200" s="252">
        <v>45178</v>
      </c>
      <c r="H200" s="320">
        <v>0.875</v>
      </c>
      <c r="I200" s="252">
        <v>45178</v>
      </c>
      <c r="J200" s="320">
        <v>1.0833333333333299</v>
      </c>
      <c r="K200" s="122" t="s">
        <v>14</v>
      </c>
      <c r="L200" s="122" t="s">
        <v>10</v>
      </c>
      <c r="M200" s="122">
        <v>35</v>
      </c>
      <c r="N200" s="122" t="s">
        <v>9</v>
      </c>
      <c r="O200" s="122" t="s">
        <v>227</v>
      </c>
      <c r="P200" s="122"/>
      <c r="Q200" s="122"/>
      <c r="R200" s="122"/>
      <c r="S200" s="122"/>
      <c r="T200" s="100"/>
      <c r="U200" s="12" t="str">
        <f>_xlfn.IFNA(VLOOKUP(W200,Municipis!$D$2:$F$259,2,FALSE),"Pendent")</f>
        <v>Gavà i Castelldefels</v>
      </c>
      <c r="V200" s="12" t="str">
        <f>_xlfn.IFNA(VLOOKUP(W200,Municipis!$D$2:$F$259,3,FALSE),"Pendent")</f>
        <v>http://www.icc.cat/vissir3/index.html?n3zTqcPGH</v>
      </c>
      <c r="W200" s="12" t="str" cm="1">
        <f t="array" ref="W200">_xlfn.IFNA(_xlfn.IFS(O200&lt;&gt;0,O200,P200&lt;&gt;0,P200,Q200&lt;&gt;0,Q200,R200&lt;&gt;0,R200,S200&lt;&gt;0,S200,T200&lt;&gt;0,T200),"Pendent")</f>
        <v>Platja de Gavà - Platja de Castelldefels</v>
      </c>
    </row>
    <row r="201" spans="1:23" ht="15" customHeight="1" x14ac:dyDescent="0.3">
      <c r="A201" s="286">
        <v>6</v>
      </c>
      <c r="B201" s="17" t="s">
        <v>418</v>
      </c>
      <c r="C201" s="319" t="s">
        <v>1145</v>
      </c>
      <c r="D201" s="12" t="e" cm="1" vm="1">
        <f t="array" ref="D201">_xlfn.IFNA(_xlfn.IFS(V201&lt;&gt;"Pendent",SOCIETATS!$N$8,W201&lt;&gt;"Pendent",SOCIETATS!$N$8),SOCIETATS!$N$9)</f>
        <v>#VALUE!</v>
      </c>
      <c r="E201" s="26" t="e" cm="1" vm="1">
        <f t="array" ref="E201">_xlfn.IFNA(_xlfn.IFS(F201&lt;&gt;F202,SOCIETATS!$N$8,G201&lt;&gt;G202,SOCIETATS!$N$8),SOCIETATS!$N$9)</f>
        <v>#VALUE!</v>
      </c>
      <c r="F201" s="18" t="str" cm="1">
        <f t="array" ref="F201">_xlfn.IFNA(_xlfn.IFS(O201&lt;&gt;0,O201,P201&lt;&gt;0,P201,R201&lt;&gt;0,R201,Q201&lt;&gt;0,Q201,S201&lt;&gt;0,S201,T201&lt;&gt;0,T201),"FALTAN DATOS DE ESCENARIO")</f>
        <v>Platja del Prat</v>
      </c>
      <c r="G201" s="252">
        <v>45192</v>
      </c>
      <c r="H201" s="320">
        <v>0.875</v>
      </c>
      <c r="I201" s="252">
        <v>45192</v>
      </c>
      <c r="J201" s="320">
        <v>1.0833333333333299</v>
      </c>
      <c r="K201" s="122" t="s">
        <v>14</v>
      </c>
      <c r="L201" s="122" t="s">
        <v>8</v>
      </c>
      <c r="M201" s="122">
        <v>35</v>
      </c>
      <c r="N201" s="122" t="s">
        <v>11</v>
      </c>
      <c r="O201" s="122" t="s">
        <v>350</v>
      </c>
      <c r="P201" s="122"/>
      <c r="Q201" s="122"/>
      <c r="R201" s="122"/>
      <c r="S201" s="122"/>
      <c r="T201" s="100"/>
      <c r="U201" s="12" t="str">
        <f>_xlfn.IFNA(VLOOKUP(W201,Municipis!$D$2:$F$259,2,FALSE),"Pendent")</f>
        <v>El Prat de Llobregat</v>
      </c>
      <c r="V201" s="12" t="str">
        <f>_xlfn.IFNA(VLOOKUP(W201,Municipis!$D$2:$F$259,3,FALSE),"Pendent")</f>
        <v>http://www.icc.cat/vissir3/index.html?lvMhepHYB</v>
      </c>
      <c r="W201" s="12" t="str" cm="1">
        <f t="array" ref="W201">_xlfn.IFNA(_xlfn.IFS(O201&lt;&gt;0,O201,P201&lt;&gt;0,P201,Q201&lt;&gt;0,Q201,R201&lt;&gt;0,R201,S201&lt;&gt;0,S201,T201&lt;&gt;0,T201),"Pendent")</f>
        <v>Platja del Prat</v>
      </c>
    </row>
    <row r="202" spans="1:23" ht="15" customHeight="1" x14ac:dyDescent="0.3">
      <c r="A202" s="286">
        <v>7</v>
      </c>
      <c r="B202" s="17" t="s">
        <v>418</v>
      </c>
      <c r="C202" s="319" t="s">
        <v>1146</v>
      </c>
      <c r="D202" s="12" t="e" cm="1" vm="1">
        <f t="array" ref="D202">_xlfn.IFNA(_xlfn.IFS(V202&lt;&gt;"Pendent",SOCIETATS!$N$8,W202&lt;&gt;"Pendent",SOCIETATS!$N$8),SOCIETATS!$N$9)</f>
        <v>#VALUE!</v>
      </c>
      <c r="E202" s="26" t="e" cm="1" vm="1">
        <f t="array" ref="E202">_xlfn.IFNA(_xlfn.IFS(F202&lt;&gt;F203,SOCIETATS!$N$8,G202&lt;&gt;G203,SOCIETATS!$N$8),SOCIETATS!$N$9)</f>
        <v>#VALUE!</v>
      </c>
      <c r="F202" s="18" t="str" cm="1">
        <f t="array" ref="F202">_xlfn.IFNA(_xlfn.IFS(O202&lt;&gt;0,O202,P202&lt;&gt;0,P202,R202&lt;&gt;0,R202,Q202&lt;&gt;0,Q202,S202&lt;&gt;0,S202,T202&lt;&gt;0,T202),"FALTAN DATOS DE ESCENARIO")</f>
        <v>Platja de Gavà</v>
      </c>
      <c r="G202" s="252">
        <v>45213</v>
      </c>
      <c r="H202" s="320">
        <v>0.70833333333333404</v>
      </c>
      <c r="I202" s="252">
        <v>45213</v>
      </c>
      <c r="J202" s="320">
        <v>0.91666666666666696</v>
      </c>
      <c r="K202" s="122" t="s">
        <v>14</v>
      </c>
      <c r="L202" s="122" t="s">
        <v>8</v>
      </c>
      <c r="M202" s="122">
        <v>100</v>
      </c>
      <c r="N202" s="122" t="s">
        <v>11</v>
      </c>
      <c r="O202" s="122" t="s">
        <v>226</v>
      </c>
      <c r="P202" s="122"/>
      <c r="Q202" s="122"/>
      <c r="R202" s="122"/>
      <c r="S202" s="122"/>
      <c r="T202" s="100"/>
      <c r="U202" s="12" t="str">
        <f>_xlfn.IFNA(VLOOKUP(W202,Municipis!$D$2:$F$259,2,FALSE),"Pendent")</f>
        <v>Gavà</v>
      </c>
      <c r="V202" s="12" t="str">
        <f>_xlfn.IFNA(VLOOKUP(W202,Municipis!$D$2:$F$259,3,FALSE),"Pendent")</f>
        <v>http://www.icc.cat/vissir3/index.html?5ec0mZgYN</v>
      </c>
      <c r="W202" s="12" t="str" cm="1">
        <f t="array" ref="W202">_xlfn.IFNA(_xlfn.IFS(O202&lt;&gt;0,O202,P202&lt;&gt;0,P202,Q202&lt;&gt;0,Q202,R202&lt;&gt;0,R202,S202&lt;&gt;0,S202,T202&lt;&gt;0,T202),"Pendent")</f>
        <v>Platja de Gavà</v>
      </c>
    </row>
    <row r="203" spans="1:23" ht="15" customHeight="1" x14ac:dyDescent="0.3">
      <c r="A203" s="286">
        <v>8</v>
      </c>
      <c r="B203" s="17" t="s">
        <v>418</v>
      </c>
      <c r="C203" s="319" t="s">
        <v>1149</v>
      </c>
      <c r="D203" s="12" t="e" cm="1" vm="1">
        <f t="array" ref="D203">_xlfn.IFNA(_xlfn.IFS(V203&lt;&gt;"Pendent",SOCIETATS!$N$8,W203&lt;&gt;"Pendent",SOCIETATS!$N$8),SOCIETATS!$N$9)</f>
        <v>#VALUE!</v>
      </c>
      <c r="E203" s="26" t="e" cm="1" vm="1">
        <f t="array" ref="E203">_xlfn.IFNA(_xlfn.IFS(F203&lt;&gt;F204,SOCIETATS!$N$8,G203&lt;&gt;G204,SOCIETATS!$N$8),SOCIETATS!$N$9)</f>
        <v>#VALUE!</v>
      </c>
      <c r="F203" s="18" t="str" cm="1">
        <f t="array" ref="F203">_xlfn.IFNA(_xlfn.IFS(O203&lt;&gt;0,O203,P203&lt;&gt;0,P203,R203&lt;&gt;0,R203,Q203&lt;&gt;0,Q203,S203&lt;&gt;0,S203,T203&lt;&gt;0,T203),"FALTAN DATOS DE ESCENARIO")</f>
        <v>Platja de Coma-ruga - Platja de Sant Salvador</v>
      </c>
      <c r="G203" s="252">
        <v>45234</v>
      </c>
      <c r="H203" s="320">
        <v>0.70833333333333404</v>
      </c>
      <c r="I203" s="252">
        <v>45234</v>
      </c>
      <c r="J203" s="320">
        <v>0.91666666666666696</v>
      </c>
      <c r="K203" s="122" t="s">
        <v>14</v>
      </c>
      <c r="L203" s="122" t="s">
        <v>8</v>
      </c>
      <c r="M203" s="122">
        <v>100</v>
      </c>
      <c r="N203" s="122" t="s">
        <v>11</v>
      </c>
      <c r="O203" s="122"/>
      <c r="P203" s="122"/>
      <c r="Q203" s="122" t="s">
        <v>217</v>
      </c>
      <c r="R203" s="122"/>
      <c r="S203" s="122"/>
      <c r="T203" s="100"/>
      <c r="U203" s="12" t="str">
        <f>_xlfn.IFNA(VLOOKUP(W203,Municipis!$D$2:$F$259,2,FALSE),"Pendent")</f>
        <v>El Vendrell</v>
      </c>
      <c r="V203" s="12" t="str">
        <f>_xlfn.IFNA(VLOOKUP(W203,Municipis!$D$2:$F$259,3,FALSE),"Pendent")</f>
        <v>http://www.icc.cat/vissir3/index.html?g1tUjYRZb</v>
      </c>
      <c r="W203" s="12" t="str" cm="1">
        <f t="array" ref="W203">_xlfn.IFNA(_xlfn.IFS(O203&lt;&gt;0,O203,P203&lt;&gt;0,P203,Q203&lt;&gt;0,Q203,R203&lt;&gt;0,R203,S203&lt;&gt;0,S203,T203&lt;&gt;0,T203),"Pendent")</f>
        <v>Platja de Coma-ruga - Platja de Sant Salvador</v>
      </c>
    </row>
    <row r="204" spans="1:23" ht="15" customHeight="1" x14ac:dyDescent="0.3">
      <c r="A204" s="286">
        <v>9</v>
      </c>
      <c r="B204" s="17" t="s">
        <v>418</v>
      </c>
      <c r="C204" s="319" t="s">
        <v>1146</v>
      </c>
      <c r="D204" s="12" t="e" cm="1" vm="1">
        <f t="array" ref="D204">_xlfn.IFNA(_xlfn.IFS(V204&lt;&gt;"Pendent",SOCIETATS!$N$8,W204&lt;&gt;"Pendent",SOCIETATS!$N$8),SOCIETATS!$N$9)</f>
        <v>#VALUE!</v>
      </c>
      <c r="E204" s="26" t="e" cm="1" vm="1">
        <f t="array" ref="E204">_xlfn.IFNA(_xlfn.IFS(F204&lt;&gt;F205,SOCIETATS!$N$8,G204&lt;&gt;G205,SOCIETATS!$N$8),SOCIETATS!$N$9)</f>
        <v>#VALUE!</v>
      </c>
      <c r="F204" s="18" t="str" cm="1">
        <f t="array" ref="F204">_xlfn.IFNA(_xlfn.IFS(O204&lt;&gt;0,O204,P204&lt;&gt;0,P204,R204&lt;&gt;0,R204,Q204&lt;&gt;0,Q204,S204&lt;&gt;0,S204,T204&lt;&gt;0,T204),"FALTAN DATOS DE ESCENARIO")</f>
        <v>Platja de Gavà</v>
      </c>
      <c r="G204" s="321">
        <v>45248</v>
      </c>
      <c r="H204" s="320">
        <v>0.33333333333333298</v>
      </c>
      <c r="I204" s="321">
        <v>45248</v>
      </c>
      <c r="J204" s="320">
        <v>0.54166666666666696</v>
      </c>
      <c r="K204" s="122" t="s">
        <v>14</v>
      </c>
      <c r="L204" s="122" t="s">
        <v>8</v>
      </c>
      <c r="M204" s="122">
        <v>100</v>
      </c>
      <c r="N204" s="122" t="s">
        <v>11</v>
      </c>
      <c r="O204" s="122" t="s">
        <v>226</v>
      </c>
      <c r="P204" s="122"/>
      <c r="Q204" s="122"/>
      <c r="R204" s="122"/>
      <c r="S204" s="122"/>
      <c r="T204" s="100"/>
      <c r="U204" s="12" t="str">
        <f>_xlfn.IFNA(VLOOKUP(W204,Municipis!$D$2:$F$259,2,FALSE),"Pendent")</f>
        <v>Gavà</v>
      </c>
      <c r="V204" s="12" t="str">
        <f>_xlfn.IFNA(VLOOKUP(W204,Municipis!$D$2:$F$259,3,FALSE),"Pendent")</f>
        <v>http://www.icc.cat/vissir3/index.html?5ec0mZgYN</v>
      </c>
      <c r="W204" s="12" t="str" cm="1">
        <f t="array" ref="W204">_xlfn.IFNA(_xlfn.IFS(O204&lt;&gt;0,O204,P204&lt;&gt;0,P204,Q204&lt;&gt;0,Q204,R204&lt;&gt;0,R204,S204&lt;&gt;0,S204,T204&lt;&gt;0,T204),"Pendent")</f>
        <v>Platja de Gavà</v>
      </c>
    </row>
    <row r="205" spans="1:23" s="154" customFormat="1" ht="15" customHeight="1" thickBot="1" x14ac:dyDescent="0.35">
      <c r="A205" s="287">
        <v>10</v>
      </c>
      <c r="B205" s="153" t="s">
        <v>418</v>
      </c>
      <c r="C205" s="319" t="s">
        <v>1150</v>
      </c>
      <c r="D205" s="146" t="e" cm="1" vm="1">
        <f t="array" ref="D205">_xlfn.IFNA(_xlfn.IFS(V205&lt;&gt;"Pendent",SOCIETATS!$N$8,W205&lt;&gt;"Pendent",SOCIETATS!$N$8),SOCIETATS!$N$9)</f>
        <v>#VALUE!</v>
      </c>
      <c r="E205" s="265" t="e" cm="1" vm="1">
        <f t="array" ref="E205">_xlfn.IFNA(_xlfn.IFS(F205&lt;&gt;F206,SOCIETATS!$N$8,G205&lt;&gt;G206,SOCIETATS!$N$8),SOCIETATS!$N$9)</f>
        <v>#VALUE!</v>
      </c>
      <c r="F205" s="149" t="str" cm="1">
        <f t="array" ref="F205">_xlfn.IFNA(_xlfn.IFS(O205&lt;&gt;0,O205,P205&lt;&gt;0,P205,R205&lt;&gt;0,R205,Q205&lt;&gt;0,Q205,S205&lt;&gt;0,S205,T205&lt;&gt;0,T205),"FALTAN DATOS DE ESCENARIO")</f>
        <v>Platja de Gavà</v>
      </c>
      <c r="G205" s="321">
        <v>45263</v>
      </c>
      <c r="H205" s="320">
        <v>0.33333333333333298</v>
      </c>
      <c r="I205" s="321">
        <v>45263</v>
      </c>
      <c r="J205" s="320">
        <v>0.54166666666666696</v>
      </c>
      <c r="K205" s="122" t="s">
        <v>14</v>
      </c>
      <c r="L205" s="122" t="s">
        <v>10</v>
      </c>
      <c r="M205" s="122">
        <v>100</v>
      </c>
      <c r="N205" s="122" t="s">
        <v>11</v>
      </c>
      <c r="O205" s="122" t="s">
        <v>226</v>
      </c>
      <c r="P205" s="122"/>
      <c r="Q205" s="122"/>
      <c r="R205" s="122"/>
      <c r="S205" s="122"/>
      <c r="T205" s="167"/>
      <c r="U205" s="146" t="str">
        <f>_xlfn.IFNA(VLOOKUP(W205,Municipis!$D$2:$F$259,2,FALSE),"Pendent")</f>
        <v>Gavà</v>
      </c>
      <c r="V205" s="146" t="str">
        <f>_xlfn.IFNA(VLOOKUP(W205,Municipis!$D$2:$F$259,3,FALSE),"Pendent")</f>
        <v>http://www.icc.cat/vissir3/index.html?5ec0mZgYN</v>
      </c>
      <c r="W205" s="146" t="str" cm="1">
        <f t="array" ref="W205">_xlfn.IFNA(_xlfn.IFS(O205&lt;&gt;0,O205,P205&lt;&gt;0,P205,Q205&lt;&gt;0,Q205,R205&lt;&gt;0,R205,S205&lt;&gt;0,S205,T205&lt;&gt;0,T205),"Pendent")</f>
        <v>Platja de Gavà</v>
      </c>
    </row>
    <row r="206" spans="1:23" ht="15" customHeight="1" x14ac:dyDescent="0.3">
      <c r="B206" s="35"/>
      <c r="C206" s="35"/>
      <c r="D206" s="52" t="e" cm="1" vm="3">
        <f t="array" ref="D206">_xlfn.IFNA(_xlfn.IFS(V206&lt;&gt;"Pendent",SOCIETATS!$N$8,W206&lt;&gt;"Pendent",SOCIETATS!$N$8),SOCIETATS!$N$9)</f>
        <v>#VALUE!</v>
      </c>
      <c r="E206" s="233" t="e" cm="1" vm="3">
        <f t="array" ref="E206">_xlfn.IFNA(_xlfn.IFS(F206&lt;&gt;F207,SOCIETATS!$N$8,G206&lt;&gt;G207,SOCIETATS!$N$8),SOCIETATS!$N$9)</f>
        <v>#VALUE!</v>
      </c>
      <c r="F206" s="133" t="str" cm="1">
        <f t="array" ref="F206">_xlfn.IFNA(_xlfn.IFS(O206&lt;&gt;0,O206,P206&lt;&gt;0,P206,R206&lt;&gt;0,R206,Q206&lt;&gt;0,Q206,S206&lt;&gt;0,S206,T206&lt;&gt;0,T206),"FALTAN DATOS DE ESCENARIO")</f>
        <v>FALTAN DATOS DE ESCENARIO</v>
      </c>
      <c r="U206" s="288" t="str">
        <f>_xlfn.IFNA(VLOOKUP(W206,Municipis!$D$2:$F$259,2,FALSE),"Pendent")</f>
        <v>Pendent</v>
      </c>
      <c r="V206" s="288" t="str">
        <f>_xlfn.IFNA(VLOOKUP(W206,Municipis!$D$2:$F$259,3,FALSE),"Pendent")</f>
        <v>Pendent</v>
      </c>
      <c r="W206" s="288" t="str" cm="1">
        <f t="array" ref="W206">_xlfn.IFNA(_xlfn.IFS(O206&lt;&gt;0,O206,P206&lt;&gt;0,P206,Q206&lt;&gt;0,Q206,R206&lt;&gt;0,R206,S206&lt;&gt;0,S206,T206&lt;&gt;0,T206),"Pendent")</f>
        <v>Pendent</v>
      </c>
    </row>
    <row r="207" spans="1:23" ht="15" customHeight="1" x14ac:dyDescent="0.3">
      <c r="B207" s="17"/>
      <c r="C207" s="17"/>
      <c r="D207" s="12" t="e" cm="1" vm="3">
        <f t="array" ref="D207">_xlfn.IFNA(_xlfn.IFS(V207&lt;&gt;"Pendent",SOCIETATS!$N$8,W207&lt;&gt;"Pendent",SOCIETATS!$N$8),SOCIETATS!$N$9)</f>
        <v>#VALUE!</v>
      </c>
      <c r="E207" s="26" t="e" cm="1" vm="3">
        <f t="array" ref="E207">_xlfn.IFNA(_xlfn.IFS(F207&lt;&gt;F208,SOCIETATS!$N$8,G207&lt;&gt;G208,SOCIETATS!$N$8),SOCIETATS!$N$9)</f>
        <v>#VALUE!</v>
      </c>
      <c r="F207" s="18" t="str" cm="1">
        <f t="array" ref="F207">_xlfn.IFNA(_xlfn.IFS(O207&lt;&gt;0,O207,P207&lt;&gt;0,P207,R207&lt;&gt;0,R207,Q207&lt;&gt;0,Q207,S207&lt;&gt;0,S207,T207&lt;&gt;0,T207),"FALTAN DATOS DE ESCENARIO")</f>
        <v>FALTAN DATOS DE ESCENARIO</v>
      </c>
      <c r="U207" s="15" t="str">
        <f>_xlfn.IFNA(VLOOKUP(W207,Municipis!$D$2:$F$259,2,FALSE),"Pendent")</f>
        <v>Pendent</v>
      </c>
      <c r="V207" s="15" t="str">
        <f>_xlfn.IFNA(VLOOKUP(W207,Municipis!$D$2:$F$259,3,FALSE),"Pendent")</f>
        <v>Pendent</v>
      </c>
      <c r="W207" s="15" t="str" cm="1">
        <f t="array" ref="W207">_xlfn.IFNA(_xlfn.IFS(O207&lt;&gt;0,O207,P207&lt;&gt;0,P207,Q207&lt;&gt;0,Q207,R207&lt;&gt;0,R207,S207&lt;&gt;0,S207,T207&lt;&gt;0,T207),"Pendent")</f>
        <v>Pendent</v>
      </c>
    </row>
    <row r="208" spans="1:23" ht="15" customHeight="1" x14ac:dyDescent="0.3">
      <c r="B208" s="17"/>
      <c r="D208" s="12" t="e" cm="1" vm="3">
        <f t="array" ref="D208">_xlfn.IFNA(_xlfn.IFS(V208&lt;&gt;"Pendent",SOCIETATS!$N$8,W208&lt;&gt;"Pendent",SOCIETATS!$N$8),SOCIETATS!$N$9)</f>
        <v>#VALUE!</v>
      </c>
      <c r="E208" s="26" t="e" cm="1" vm="3">
        <f t="array" ref="E208">_xlfn.IFNA(_xlfn.IFS(F208&lt;&gt;F209,SOCIETATS!$N$8,G208&lt;&gt;G209,SOCIETATS!$N$8),SOCIETATS!$N$9)</f>
        <v>#VALUE!</v>
      </c>
      <c r="F208" s="18" t="str" cm="1">
        <f t="array" ref="F208">_xlfn.IFNA(_xlfn.IFS(O208&lt;&gt;0,O208,P208&lt;&gt;0,P208,R208&lt;&gt;0,R208,Q208&lt;&gt;0,Q208,S208&lt;&gt;0,S208,T208&lt;&gt;0,T208),"FALTAN DATOS DE ESCENARIO")</f>
        <v>FALTAN DATOS DE ESCENARIO</v>
      </c>
      <c r="U208" s="15" t="str">
        <f>_xlfn.IFNA(VLOOKUP(W208,Municipis!$D$2:$F$259,2,FALSE),"Pendent")</f>
        <v>Pendent</v>
      </c>
      <c r="V208" s="15" t="str">
        <f>_xlfn.IFNA(VLOOKUP(W208,Municipis!$D$2:$F$259,3,FALSE),"Pendent")</f>
        <v>Pendent</v>
      </c>
      <c r="W208" s="15" t="str" cm="1">
        <f t="array" ref="W208">_xlfn.IFNA(_xlfn.IFS(O208&lt;&gt;0,O208,P208&lt;&gt;0,P208,Q208&lt;&gt;0,Q208,R208&lt;&gt;0,R208,S208&lt;&gt;0,S208,T208&lt;&gt;0,T208),"Pendent")</f>
        <v>Pendent</v>
      </c>
    </row>
    <row r="209" spans="2:23" ht="15" customHeight="1" x14ac:dyDescent="0.3">
      <c r="B209" s="17"/>
      <c r="D209" s="12" t="e" cm="1" vm="3">
        <f t="array" ref="D209">_xlfn.IFNA(_xlfn.IFS(V209&lt;&gt;"Pendent",SOCIETATS!$N$8,W209&lt;&gt;"Pendent",SOCIETATS!$N$8),SOCIETATS!$N$9)</f>
        <v>#VALUE!</v>
      </c>
      <c r="E209" s="26" t="e" cm="1" vm="3">
        <f t="array" ref="E209">_xlfn.IFNA(_xlfn.IFS(F209&lt;&gt;F210,SOCIETATS!$N$8,G209&lt;&gt;G210,SOCIETATS!$N$8),SOCIETATS!$N$9)</f>
        <v>#VALUE!</v>
      </c>
      <c r="F209" s="18" t="str" cm="1">
        <f t="array" ref="F209">_xlfn.IFNA(_xlfn.IFS(O209&lt;&gt;0,O209,P209&lt;&gt;0,P209,R209&lt;&gt;0,R209,Q209&lt;&gt;0,Q209,S209&lt;&gt;0,S209,T209&lt;&gt;0,T209),"FALTAN DATOS DE ESCENARIO")</f>
        <v>FALTAN DATOS DE ESCENARIO</v>
      </c>
      <c r="U209" s="15" t="str">
        <f>_xlfn.IFNA(VLOOKUP(W209,Municipis!$D$2:$F$259,2,FALSE),"Pendent")</f>
        <v>Pendent</v>
      </c>
      <c r="V209" s="15" t="str">
        <f>_xlfn.IFNA(VLOOKUP(W209,Municipis!$D$2:$F$259,3,FALSE),"Pendent")</f>
        <v>Pendent</v>
      </c>
      <c r="W209" s="15" t="str" cm="1">
        <f t="array" ref="W209">_xlfn.IFNA(_xlfn.IFS(O209&lt;&gt;0,O209,P209&lt;&gt;0,P209,Q209&lt;&gt;0,Q209,R209&lt;&gt;0,R209,S209&lt;&gt;0,S209,T209&lt;&gt;0,T209),"Pendent")</f>
        <v>Pendent</v>
      </c>
    </row>
    <row r="210" spans="2:23" ht="15" customHeight="1" x14ac:dyDescent="0.3">
      <c r="B210" s="17"/>
      <c r="D210" s="12" t="e" cm="1" vm="3">
        <f t="array" ref="D210">_xlfn.IFNA(_xlfn.IFS(V210&lt;&gt;"Pendent",SOCIETATS!$N$8,W210&lt;&gt;"Pendent",SOCIETATS!$N$8),SOCIETATS!$N$9)</f>
        <v>#VALUE!</v>
      </c>
      <c r="E210" s="26" t="e" cm="1" vm="3">
        <f t="array" ref="E210">_xlfn.IFNA(_xlfn.IFS(F210&lt;&gt;F211,SOCIETATS!$N$8,G210&lt;&gt;G211,SOCIETATS!$N$8),SOCIETATS!$N$9)</f>
        <v>#VALUE!</v>
      </c>
      <c r="F210" s="18" t="str" cm="1">
        <f t="array" ref="F210">_xlfn.IFNA(_xlfn.IFS(O210&lt;&gt;0,O210,P210&lt;&gt;0,P210,R210&lt;&gt;0,R210,Q210&lt;&gt;0,Q210,S210&lt;&gt;0,S210,T210&lt;&gt;0,T210),"FALTAN DATOS DE ESCENARIO")</f>
        <v>FALTAN DATOS DE ESCENARIO</v>
      </c>
      <c r="U210" s="15" t="str">
        <f>_xlfn.IFNA(VLOOKUP(W210,Municipis!$D$2:$F$259,2,FALSE),"Pendent")</f>
        <v>Pendent</v>
      </c>
      <c r="V210" s="15" t="str">
        <f>_xlfn.IFNA(VLOOKUP(W210,Municipis!$D$2:$F$259,3,FALSE),"Pendent")</f>
        <v>Pendent</v>
      </c>
      <c r="W210" s="15" t="str" cm="1">
        <f t="array" ref="W210">_xlfn.IFNA(_xlfn.IFS(O210&lt;&gt;0,O210,P210&lt;&gt;0,P210,Q210&lt;&gt;0,Q210,R210&lt;&gt;0,R210,S210&lt;&gt;0,S210,T210&lt;&gt;0,T210),"Pendent")</f>
        <v>Pendent</v>
      </c>
    </row>
    <row r="211" spans="2:23" ht="15" customHeight="1" x14ac:dyDescent="0.3">
      <c r="B211" s="17"/>
      <c r="D211" s="12" t="e" cm="1" vm="3">
        <f t="array" ref="D211">_xlfn.IFNA(_xlfn.IFS(V211&lt;&gt;"Pendent",SOCIETATS!$N$8,W211&lt;&gt;"Pendent",SOCIETATS!$N$8),SOCIETATS!$N$9)</f>
        <v>#VALUE!</v>
      </c>
      <c r="E211" s="26" t="e" cm="1" vm="3">
        <f t="array" ref="E211">_xlfn.IFNA(_xlfn.IFS(F211&lt;&gt;F212,SOCIETATS!$N$8,G211&lt;&gt;G212,SOCIETATS!$N$8),SOCIETATS!$N$9)</f>
        <v>#VALUE!</v>
      </c>
      <c r="F211" s="18" t="str" cm="1">
        <f t="array" ref="F211">_xlfn.IFNA(_xlfn.IFS(O211&lt;&gt;0,O211,P211&lt;&gt;0,P211,R211&lt;&gt;0,R211,Q211&lt;&gt;0,Q211,S211&lt;&gt;0,S211,T211&lt;&gt;0,T211),"FALTAN DATOS DE ESCENARIO")</f>
        <v>FALTAN DATOS DE ESCENARIO</v>
      </c>
      <c r="U211" s="15" t="str">
        <f>_xlfn.IFNA(VLOOKUP(W211,Municipis!$D$2:$F$259,2,FALSE),"Pendent")</f>
        <v>Pendent</v>
      </c>
      <c r="V211" s="15" t="str">
        <f>_xlfn.IFNA(VLOOKUP(W211,Municipis!$D$2:$F$259,3,FALSE),"Pendent")</f>
        <v>Pendent</v>
      </c>
      <c r="W211" s="15" t="str" cm="1">
        <f t="array" ref="W211">_xlfn.IFNA(_xlfn.IFS(O211&lt;&gt;0,O211,P211&lt;&gt;0,P211,Q211&lt;&gt;0,Q211,R211&lt;&gt;0,R211,S211&lt;&gt;0,S211,T211&lt;&gt;0,T211),"Pendent")</f>
        <v>Pendent</v>
      </c>
    </row>
    <row r="212" spans="2:23" ht="15" customHeight="1" x14ac:dyDescent="0.3">
      <c r="B212" s="17"/>
      <c r="D212" s="12" t="e" cm="1" vm="3">
        <f t="array" ref="D212">_xlfn.IFNA(_xlfn.IFS(V212&lt;&gt;"Pendent",SOCIETATS!$N$8,W212&lt;&gt;"Pendent",SOCIETATS!$N$8),SOCIETATS!$N$9)</f>
        <v>#VALUE!</v>
      </c>
      <c r="E212" s="26" t="e" cm="1" vm="3">
        <f t="array" ref="E212">_xlfn.IFNA(_xlfn.IFS(F212&lt;&gt;F213,SOCIETATS!$N$8,G212&lt;&gt;G213,SOCIETATS!$N$8),SOCIETATS!$N$9)</f>
        <v>#VALUE!</v>
      </c>
      <c r="F212" s="18" t="str" cm="1">
        <f t="array" ref="F212">_xlfn.IFNA(_xlfn.IFS(O212&lt;&gt;0,O212,P212&lt;&gt;0,P212,R212&lt;&gt;0,R212,Q212&lt;&gt;0,Q212,S212&lt;&gt;0,S212,T212&lt;&gt;0,T212),"FALTAN DATOS DE ESCENARIO")</f>
        <v>FALTAN DATOS DE ESCENARIO</v>
      </c>
      <c r="U212" s="15" t="str">
        <f>_xlfn.IFNA(VLOOKUP(W212,Municipis!$D$2:$F$259,2,FALSE),"Pendent")</f>
        <v>Pendent</v>
      </c>
      <c r="V212" s="15" t="str">
        <f>_xlfn.IFNA(VLOOKUP(W212,Municipis!$D$2:$F$259,3,FALSE),"Pendent")</f>
        <v>Pendent</v>
      </c>
      <c r="W212" s="15" t="str" cm="1">
        <f t="array" ref="W212">_xlfn.IFNA(_xlfn.IFS(O212&lt;&gt;0,O212,P212&lt;&gt;0,P212,Q212&lt;&gt;0,Q212,R212&lt;&gt;0,R212,S212&lt;&gt;0,S212,T212&lt;&gt;0,T212),"Pendent")</f>
        <v>Pendent</v>
      </c>
    </row>
    <row r="213" spans="2:23" ht="15" customHeight="1" x14ac:dyDescent="0.3">
      <c r="B213" s="17"/>
      <c r="D213" s="12" t="e" cm="1" vm="3">
        <f t="array" ref="D213">_xlfn.IFNA(_xlfn.IFS(V213&lt;&gt;"Pendent",SOCIETATS!$N$8,W213&lt;&gt;"Pendent",SOCIETATS!$N$8),SOCIETATS!$N$9)</f>
        <v>#VALUE!</v>
      </c>
      <c r="E213" s="26" t="e" cm="1" vm="3">
        <f t="array" ref="E213">_xlfn.IFNA(_xlfn.IFS(F213&lt;&gt;F214,SOCIETATS!$N$8,G213&lt;&gt;G214,SOCIETATS!$N$8),SOCIETATS!$N$9)</f>
        <v>#VALUE!</v>
      </c>
      <c r="F213" s="18" t="str" cm="1">
        <f t="array" ref="F213">_xlfn.IFNA(_xlfn.IFS(O213&lt;&gt;0,O213,P213&lt;&gt;0,P213,R213&lt;&gt;0,R213,Q213&lt;&gt;0,Q213,S213&lt;&gt;0,S213,T213&lt;&gt;0,T213),"FALTAN DATOS DE ESCENARIO")</f>
        <v>FALTAN DATOS DE ESCENARIO</v>
      </c>
      <c r="U213" s="15" t="str">
        <f>_xlfn.IFNA(VLOOKUP(W213,Municipis!$D$2:$F$259,2,FALSE),"Pendent")</f>
        <v>Pendent</v>
      </c>
      <c r="V213" s="15" t="str">
        <f>_xlfn.IFNA(VLOOKUP(W213,Municipis!$D$2:$F$259,3,FALSE),"Pendent")</f>
        <v>Pendent</v>
      </c>
      <c r="W213" s="15" t="str" cm="1">
        <f t="array" ref="W213">_xlfn.IFNA(_xlfn.IFS(O213&lt;&gt;0,O213,P213&lt;&gt;0,P213,Q213&lt;&gt;0,Q213,R213&lt;&gt;0,R213,S213&lt;&gt;0,S213,T213&lt;&gt;0,T213),"Pendent")</f>
        <v>Pendent</v>
      </c>
    </row>
    <row r="214" spans="2:23" ht="15" customHeight="1" x14ac:dyDescent="0.3">
      <c r="B214" s="17"/>
      <c r="D214" s="12" t="e" cm="1" vm="3">
        <f t="array" ref="D214">_xlfn.IFNA(_xlfn.IFS(V214&lt;&gt;"Pendent",SOCIETATS!$N$8,W214&lt;&gt;"Pendent",SOCIETATS!$N$8),SOCIETATS!$N$9)</f>
        <v>#VALUE!</v>
      </c>
      <c r="E214" s="26" t="e" cm="1" vm="3">
        <f t="array" ref="E214">_xlfn.IFNA(_xlfn.IFS(F214&lt;&gt;F215,SOCIETATS!$N$8,G214&lt;&gt;G215,SOCIETATS!$N$8),SOCIETATS!$N$9)</f>
        <v>#VALUE!</v>
      </c>
      <c r="F214" s="18" t="str" cm="1">
        <f t="array" ref="F214">_xlfn.IFNA(_xlfn.IFS(O214&lt;&gt;0,O214,P214&lt;&gt;0,P214,R214&lt;&gt;0,R214,Q214&lt;&gt;0,Q214,S214&lt;&gt;0,S214,T214&lt;&gt;0,T214),"FALTAN DATOS DE ESCENARIO")</f>
        <v>FALTAN DATOS DE ESCENARIO</v>
      </c>
      <c r="U214" s="15" t="str">
        <f>_xlfn.IFNA(VLOOKUP(W214,Municipis!$D$2:$F$259,2,FALSE),"Pendent")</f>
        <v>Pendent</v>
      </c>
      <c r="V214" s="15" t="str">
        <f>_xlfn.IFNA(VLOOKUP(W214,Municipis!$D$2:$F$259,3,FALSE),"Pendent")</f>
        <v>Pendent</v>
      </c>
      <c r="W214" s="15" t="str" cm="1">
        <f t="array" ref="W214">_xlfn.IFNA(_xlfn.IFS(O214&lt;&gt;0,O214,P214&lt;&gt;0,P214,Q214&lt;&gt;0,Q214,R214&lt;&gt;0,R214,S214&lt;&gt;0,S214,T214&lt;&gt;0,T214),"Pendent")</f>
        <v>Pendent</v>
      </c>
    </row>
    <row r="215" spans="2:23" ht="15" customHeight="1" x14ac:dyDescent="0.3">
      <c r="B215" s="17"/>
      <c r="D215" s="12" t="e" cm="1" vm="3">
        <f t="array" ref="D215">_xlfn.IFNA(_xlfn.IFS(V215&lt;&gt;"Pendent",SOCIETATS!$N$8,W215&lt;&gt;"Pendent",SOCIETATS!$N$8),SOCIETATS!$N$9)</f>
        <v>#VALUE!</v>
      </c>
      <c r="E215" s="26" t="e" cm="1" vm="3">
        <f t="array" ref="E215">_xlfn.IFNA(_xlfn.IFS(F215&lt;&gt;F216,SOCIETATS!$N$8,G215&lt;&gt;G216,SOCIETATS!$N$8),SOCIETATS!$N$9)</f>
        <v>#VALUE!</v>
      </c>
      <c r="F215" s="18" t="str" cm="1">
        <f t="array" ref="F215">_xlfn.IFNA(_xlfn.IFS(O215&lt;&gt;0,O215,P215&lt;&gt;0,P215,R215&lt;&gt;0,R215,Q215&lt;&gt;0,Q215,S215&lt;&gt;0,S215,T215&lt;&gt;0,T215),"FALTAN DATOS DE ESCENARIO")</f>
        <v>FALTAN DATOS DE ESCENARIO</v>
      </c>
      <c r="U215" s="15" t="str">
        <f>_xlfn.IFNA(VLOOKUP(W215,Municipis!$D$2:$F$259,2,FALSE),"Pendent")</f>
        <v>Pendent</v>
      </c>
      <c r="V215" s="15" t="str">
        <f>_xlfn.IFNA(VLOOKUP(W215,Municipis!$D$2:$F$259,3,FALSE),"Pendent")</f>
        <v>Pendent</v>
      </c>
      <c r="W215" s="15" t="str" cm="1">
        <f t="array" ref="W215">_xlfn.IFNA(_xlfn.IFS(O215&lt;&gt;0,O215,P215&lt;&gt;0,P215,Q215&lt;&gt;0,Q215,R215&lt;&gt;0,R215,S215&lt;&gt;0,S215,T215&lt;&gt;0,T215),"Pendent")</f>
        <v>Pendent</v>
      </c>
    </row>
    <row r="216" spans="2:23" ht="15" customHeight="1" x14ac:dyDescent="0.3">
      <c r="B216" s="17"/>
      <c r="D216" s="12" t="e" cm="1" vm="3">
        <f t="array" ref="D216">_xlfn.IFNA(_xlfn.IFS(V216&lt;&gt;"Pendent",SOCIETATS!$N$8,W216&lt;&gt;"Pendent",SOCIETATS!$N$8),SOCIETATS!$N$9)</f>
        <v>#VALUE!</v>
      </c>
      <c r="E216" s="26" t="e" cm="1" vm="3">
        <f t="array" ref="E216">_xlfn.IFNA(_xlfn.IFS(F216&lt;&gt;F217,SOCIETATS!$N$8,G216&lt;&gt;G217,SOCIETATS!$N$8),SOCIETATS!$N$9)</f>
        <v>#VALUE!</v>
      </c>
      <c r="F216" s="18" t="str" cm="1">
        <f t="array" ref="F216">_xlfn.IFNA(_xlfn.IFS(O216&lt;&gt;0,O216,P216&lt;&gt;0,P216,R216&lt;&gt;0,R216,Q216&lt;&gt;0,Q216,S216&lt;&gt;0,S216,T216&lt;&gt;0,T216),"FALTAN DATOS DE ESCENARIO")</f>
        <v>FALTAN DATOS DE ESCENARIO</v>
      </c>
      <c r="U216" s="15" t="str">
        <f>_xlfn.IFNA(VLOOKUP(W216,Municipis!$D$2:$F$259,2,FALSE),"Pendent")</f>
        <v>Pendent</v>
      </c>
      <c r="V216" s="15" t="str">
        <f>_xlfn.IFNA(VLOOKUP(W216,Municipis!$D$2:$F$259,3,FALSE),"Pendent")</f>
        <v>Pendent</v>
      </c>
      <c r="W216" s="15" t="str" cm="1">
        <f t="array" ref="W216">_xlfn.IFNA(_xlfn.IFS(O216&lt;&gt;0,O216,P216&lt;&gt;0,P216,Q216&lt;&gt;0,Q216,R216&lt;&gt;0,R216,S216&lt;&gt;0,S216,T216&lt;&gt;0,T216),"Pendent")</f>
        <v>Pendent</v>
      </c>
    </row>
    <row r="217" spans="2:23" ht="15" customHeight="1" x14ac:dyDescent="0.3">
      <c r="B217" s="17"/>
      <c r="D217" s="12" t="e" cm="1" vm="3">
        <f t="array" ref="D217">_xlfn.IFNA(_xlfn.IFS(V217&lt;&gt;"Pendent",SOCIETATS!$N$8,W217&lt;&gt;"Pendent",SOCIETATS!$N$8),SOCIETATS!$N$9)</f>
        <v>#VALUE!</v>
      </c>
      <c r="E217" s="26" t="e" cm="1" vm="3">
        <f t="array" ref="E217">_xlfn.IFNA(_xlfn.IFS(F217&lt;&gt;F218,SOCIETATS!$N$8,G217&lt;&gt;G218,SOCIETATS!$N$8),SOCIETATS!$N$9)</f>
        <v>#VALUE!</v>
      </c>
      <c r="F217" s="18" t="str" cm="1">
        <f t="array" ref="F217">_xlfn.IFNA(_xlfn.IFS(O217&lt;&gt;0,O217,P217&lt;&gt;0,P217,R217&lt;&gt;0,R217,Q217&lt;&gt;0,Q217,S217&lt;&gt;0,S217,T217&lt;&gt;0,T217),"FALTAN DATOS DE ESCENARIO")</f>
        <v>FALTAN DATOS DE ESCENARIO</v>
      </c>
      <c r="U217" s="15" t="str">
        <f>_xlfn.IFNA(VLOOKUP(W217,Municipis!$D$2:$F$259,2,FALSE),"Pendent")</f>
        <v>Pendent</v>
      </c>
      <c r="V217" s="15" t="str">
        <f>_xlfn.IFNA(VLOOKUP(W217,Municipis!$D$2:$F$259,3,FALSE),"Pendent")</f>
        <v>Pendent</v>
      </c>
      <c r="W217" s="15" t="str" cm="1">
        <f t="array" ref="W217">_xlfn.IFNA(_xlfn.IFS(O217&lt;&gt;0,O217,P217&lt;&gt;0,P217,Q217&lt;&gt;0,Q217,R217&lt;&gt;0,R217,S217&lt;&gt;0,S217,T217&lt;&gt;0,T217),"Pendent")</f>
        <v>Pendent</v>
      </c>
    </row>
    <row r="218" spans="2:23" ht="15" customHeight="1" x14ac:dyDescent="0.3">
      <c r="B218" s="17"/>
      <c r="D218" s="12" t="e" cm="1" vm="3">
        <f t="array" ref="D218">_xlfn.IFNA(_xlfn.IFS(V218&lt;&gt;"Pendent",SOCIETATS!$N$8,W218&lt;&gt;"Pendent",SOCIETATS!$N$8),SOCIETATS!$N$9)</f>
        <v>#VALUE!</v>
      </c>
      <c r="E218" s="26" t="e" cm="1" vm="3">
        <f t="array" ref="E218">_xlfn.IFNA(_xlfn.IFS(F218&lt;&gt;F219,SOCIETATS!$N$8,G218&lt;&gt;G219,SOCIETATS!$N$8),SOCIETATS!$N$9)</f>
        <v>#VALUE!</v>
      </c>
      <c r="F218" s="18" t="str" cm="1">
        <f t="array" ref="F218">_xlfn.IFNA(_xlfn.IFS(O218&lt;&gt;0,O218,P218&lt;&gt;0,P218,R218&lt;&gt;0,R218,Q218&lt;&gt;0,Q218,S218&lt;&gt;0,S218,T218&lt;&gt;0,T218),"FALTAN DATOS DE ESCENARIO")</f>
        <v>FALTAN DATOS DE ESCENARIO</v>
      </c>
      <c r="U218" s="15" t="str">
        <f>_xlfn.IFNA(VLOOKUP(W218,Municipis!$D$2:$F$259,2,FALSE),"Pendent")</f>
        <v>Pendent</v>
      </c>
      <c r="V218" s="15" t="str">
        <f>_xlfn.IFNA(VLOOKUP(W218,Municipis!$D$2:$F$259,3,FALSE),"Pendent")</f>
        <v>Pendent</v>
      </c>
      <c r="W218" s="15" t="str" cm="1">
        <f t="array" ref="W218">_xlfn.IFNA(_xlfn.IFS(O218&lt;&gt;0,O218,P218&lt;&gt;0,P218,Q218&lt;&gt;0,Q218,R218&lt;&gt;0,R218,S218&lt;&gt;0,S218,T218&lt;&gt;0,T218),"Pendent")</f>
        <v>Pendent</v>
      </c>
    </row>
    <row r="219" spans="2:23" ht="15" customHeight="1" x14ac:dyDescent="0.3">
      <c r="D219" s="12" t="e" cm="1" vm="3">
        <f t="array" ref="D219">_xlfn.IFNA(_xlfn.IFS(V219&lt;&gt;"Pendent",SOCIETATS!$N$8,W219&lt;&gt;"Pendent",SOCIETATS!$N$8),SOCIETATS!$N$9)</f>
        <v>#VALUE!</v>
      </c>
      <c r="E219" s="26" t="e" cm="1" vm="3">
        <f t="array" ref="E219">_xlfn.IFNA(_xlfn.IFS(F219&lt;&gt;F220,SOCIETATS!$N$8,G219&lt;&gt;G220,SOCIETATS!$N$8),SOCIETATS!$N$9)</f>
        <v>#VALUE!</v>
      </c>
      <c r="F219" s="18" t="str" cm="1">
        <f t="array" ref="F219">_xlfn.IFNA(_xlfn.IFS(O219&lt;&gt;0,O219,P219&lt;&gt;0,P219,R219&lt;&gt;0,R219,Q219&lt;&gt;0,Q219,S219&lt;&gt;0,S219,T219&lt;&gt;0,T219),"FALTAN DATOS DE ESCENARIO")</f>
        <v>FALTAN DATOS DE ESCENARIO</v>
      </c>
      <c r="U219" s="15" t="str">
        <f>_xlfn.IFNA(VLOOKUP(W219,Municipis!$D$2:$F$259,2,FALSE),"Pendent")</f>
        <v>Pendent</v>
      </c>
      <c r="V219" s="15" t="str">
        <f>_xlfn.IFNA(VLOOKUP(W219,Municipis!$D$2:$F$259,3,FALSE),"Pendent")</f>
        <v>Pendent</v>
      </c>
      <c r="W219" s="15" t="str" cm="1">
        <f t="array" ref="W219">_xlfn.IFNA(_xlfn.IFS(O219&lt;&gt;0,O219,P219&lt;&gt;0,P219,Q219&lt;&gt;0,Q219,R219&lt;&gt;0,R219,S219&lt;&gt;0,S219,T219&lt;&gt;0,T219),"Pendent")</f>
        <v>Pendent</v>
      </c>
    </row>
    <row r="220" spans="2:23" ht="15" customHeight="1" x14ac:dyDescent="0.3">
      <c r="D220" s="12" t="e" cm="1" vm="3">
        <f t="array" ref="D220">_xlfn.IFNA(_xlfn.IFS(V220&lt;&gt;"Pendent",SOCIETATS!$N$8,W220&lt;&gt;"Pendent",SOCIETATS!$N$8),SOCIETATS!$N$9)</f>
        <v>#VALUE!</v>
      </c>
      <c r="E220" s="26" t="e" cm="1" vm="3">
        <f t="array" ref="E220">_xlfn.IFNA(_xlfn.IFS(F220&lt;&gt;F221,SOCIETATS!$N$8,G220&lt;&gt;G221,SOCIETATS!$N$8),SOCIETATS!$N$9)</f>
        <v>#VALUE!</v>
      </c>
      <c r="F220" s="18" t="str" cm="1">
        <f t="array" ref="F220">_xlfn.IFNA(_xlfn.IFS(O220&lt;&gt;0,O220,P220&lt;&gt;0,P220,R220&lt;&gt;0,R220,Q220&lt;&gt;0,Q220,S220&lt;&gt;0,S220,T220&lt;&gt;0,T220),"FALTAN DATOS DE ESCENARIO")</f>
        <v>FALTAN DATOS DE ESCENARIO</v>
      </c>
      <c r="U220" s="15" t="str">
        <f>_xlfn.IFNA(VLOOKUP(W220,Municipis!$D$2:$F$259,2,FALSE),"Pendent")</f>
        <v>Pendent</v>
      </c>
      <c r="V220" s="15" t="str">
        <f>_xlfn.IFNA(VLOOKUP(W220,Municipis!$D$2:$F$259,3,FALSE),"Pendent")</f>
        <v>Pendent</v>
      </c>
      <c r="W220" s="15" t="str" cm="1">
        <f t="array" ref="W220">_xlfn.IFNA(_xlfn.IFS(O220&lt;&gt;0,O220,P220&lt;&gt;0,P220,Q220&lt;&gt;0,Q220,R220&lt;&gt;0,R220,S220&lt;&gt;0,S220,T220&lt;&gt;0,T220),"Pendent")</f>
        <v>Pendent</v>
      </c>
    </row>
    <row r="221" spans="2:23" ht="15" customHeight="1" x14ac:dyDescent="0.3">
      <c r="D221" s="12" t="e" cm="1" vm="3">
        <f t="array" ref="D221">_xlfn.IFNA(_xlfn.IFS(V221&lt;&gt;"Pendent",SOCIETATS!$N$8,W221&lt;&gt;"Pendent",SOCIETATS!$N$8),SOCIETATS!$N$9)</f>
        <v>#VALUE!</v>
      </c>
      <c r="E221" s="26" t="e" cm="1" vm="3">
        <f t="array" ref="E221">_xlfn.IFNA(_xlfn.IFS(F221&lt;&gt;F222,SOCIETATS!$N$8,G221&lt;&gt;G222,SOCIETATS!$N$8),SOCIETATS!$N$9)</f>
        <v>#VALUE!</v>
      </c>
      <c r="F221" s="18" t="str" cm="1">
        <f t="array" ref="F221">_xlfn.IFNA(_xlfn.IFS(O221&lt;&gt;0,O221,P221&lt;&gt;0,P221,R221&lt;&gt;0,R221,Q221&lt;&gt;0,Q221,S221&lt;&gt;0,S221,T221&lt;&gt;0,T221),"FALTAN DATOS DE ESCENARIO")</f>
        <v>FALTAN DATOS DE ESCENARIO</v>
      </c>
      <c r="U221" s="15" t="str">
        <f>_xlfn.IFNA(VLOOKUP(W221,Municipis!$D$2:$F$259,2,FALSE),"Pendent")</f>
        <v>Pendent</v>
      </c>
      <c r="V221" s="15" t="str">
        <f>_xlfn.IFNA(VLOOKUP(W221,Municipis!$D$2:$F$259,3,FALSE),"Pendent")</f>
        <v>Pendent</v>
      </c>
      <c r="W221" s="15" t="str" cm="1">
        <f t="array" ref="W221">_xlfn.IFNA(_xlfn.IFS(O221&lt;&gt;0,O221,P221&lt;&gt;0,P221,Q221&lt;&gt;0,Q221,R221&lt;&gt;0,R221,S221&lt;&gt;0,S221,T221&lt;&gt;0,T221),"Pendent")</f>
        <v>Pendent</v>
      </c>
    </row>
    <row r="222" spans="2:23" ht="15" customHeight="1" x14ac:dyDescent="0.3">
      <c r="D222" s="12" t="e" cm="1" vm="3">
        <f t="array" ref="D222">_xlfn.IFNA(_xlfn.IFS(V222&lt;&gt;"Pendent",SOCIETATS!$N$8,W222&lt;&gt;"Pendent",SOCIETATS!$N$8),SOCIETATS!$N$9)</f>
        <v>#VALUE!</v>
      </c>
      <c r="E222" s="26" t="e" cm="1" vm="3">
        <f t="array" ref="E222">_xlfn.IFNA(_xlfn.IFS(F222&lt;&gt;F223,SOCIETATS!$N$8,G222&lt;&gt;G223,SOCIETATS!$N$8),SOCIETATS!$N$9)</f>
        <v>#VALUE!</v>
      </c>
      <c r="F222" s="18" t="str" cm="1">
        <f t="array" ref="F222">_xlfn.IFNA(_xlfn.IFS(O222&lt;&gt;0,O222,P222&lt;&gt;0,P222,R222&lt;&gt;0,R222,Q222&lt;&gt;0,Q222,S222&lt;&gt;0,S222,T222&lt;&gt;0,T222),"FALTAN DATOS DE ESCENARIO")</f>
        <v>FALTAN DATOS DE ESCENARIO</v>
      </c>
      <c r="U222" s="15" t="str">
        <f>_xlfn.IFNA(VLOOKUP(W222,Municipis!$D$2:$F$259,2,FALSE),"Pendent")</f>
        <v>Pendent</v>
      </c>
      <c r="V222" s="15" t="str">
        <f>_xlfn.IFNA(VLOOKUP(W222,Municipis!$D$2:$F$259,3,FALSE),"Pendent")</f>
        <v>Pendent</v>
      </c>
      <c r="W222" s="15" t="str" cm="1">
        <f t="array" ref="W222">_xlfn.IFNA(_xlfn.IFS(O222&lt;&gt;0,O222,P222&lt;&gt;0,P222,Q222&lt;&gt;0,Q222,R222&lt;&gt;0,R222,S222&lt;&gt;0,S222,T222&lt;&gt;0,T222),"Pendent")</f>
        <v>Pendent</v>
      </c>
    </row>
    <row r="223" spans="2:23" ht="15" customHeight="1" x14ac:dyDescent="0.3">
      <c r="D223" s="12" t="e" cm="1" vm="3">
        <f t="array" ref="D223">_xlfn.IFNA(_xlfn.IFS(V223&lt;&gt;"Pendent",SOCIETATS!$N$8,W223&lt;&gt;"Pendent",SOCIETATS!$N$8),SOCIETATS!$N$9)</f>
        <v>#VALUE!</v>
      </c>
      <c r="E223" s="26" t="e" cm="1" vm="3">
        <f t="array" ref="E223">_xlfn.IFNA(_xlfn.IFS(F223&lt;&gt;F224,SOCIETATS!$N$8,G223&lt;&gt;G224,SOCIETATS!$N$8),SOCIETATS!$N$9)</f>
        <v>#VALUE!</v>
      </c>
      <c r="F223" s="18" t="str" cm="1">
        <f t="array" ref="F223">_xlfn.IFNA(_xlfn.IFS(O223&lt;&gt;0,O223,P223&lt;&gt;0,P223,R223&lt;&gt;0,R223,Q223&lt;&gt;0,Q223,S223&lt;&gt;0,S223,T223&lt;&gt;0,T223),"FALTAN DATOS DE ESCENARIO")</f>
        <v>FALTAN DATOS DE ESCENARIO</v>
      </c>
      <c r="U223" s="15" t="str">
        <f>_xlfn.IFNA(VLOOKUP(W223,Municipis!$D$2:$F$259,2,FALSE),"Pendent")</f>
        <v>Pendent</v>
      </c>
      <c r="V223" s="15" t="str">
        <f>_xlfn.IFNA(VLOOKUP(W223,Municipis!$D$2:$F$259,3,FALSE),"Pendent")</f>
        <v>Pendent</v>
      </c>
      <c r="W223" s="15" t="str" cm="1">
        <f t="array" ref="W223">_xlfn.IFNA(_xlfn.IFS(O223&lt;&gt;0,O223,P223&lt;&gt;0,P223,Q223&lt;&gt;0,Q223,R223&lt;&gt;0,R223,S223&lt;&gt;0,S223,T223&lt;&gt;0,T223),"Pendent")</f>
        <v>Pendent</v>
      </c>
    </row>
    <row r="224" spans="2:23" ht="15" customHeight="1" x14ac:dyDescent="0.3">
      <c r="D224" s="12" t="e" cm="1" vm="3">
        <f t="array" ref="D224">_xlfn.IFNA(_xlfn.IFS(V224&lt;&gt;"Pendent",SOCIETATS!$N$8,W224&lt;&gt;"Pendent",SOCIETATS!$N$8),SOCIETATS!$N$9)</f>
        <v>#VALUE!</v>
      </c>
      <c r="E224" s="26" t="e" cm="1" vm="3">
        <f t="array" ref="E224">_xlfn.IFNA(_xlfn.IFS(F224&lt;&gt;F225,SOCIETATS!$N$8,G224&lt;&gt;G225,SOCIETATS!$N$8),SOCIETATS!$N$9)</f>
        <v>#VALUE!</v>
      </c>
      <c r="F224" s="18" t="str" cm="1">
        <f t="array" ref="F224">_xlfn.IFNA(_xlfn.IFS(O224&lt;&gt;0,O224,P224&lt;&gt;0,P224,R224&lt;&gt;0,R224,Q224&lt;&gt;0,Q224,S224&lt;&gt;0,S224,T224&lt;&gt;0,T224),"FALTAN DATOS DE ESCENARIO")</f>
        <v>FALTAN DATOS DE ESCENARIO</v>
      </c>
      <c r="U224" s="15" t="str">
        <f>_xlfn.IFNA(VLOOKUP(W224,Municipis!$D$2:$F$259,2,FALSE),"Pendent")</f>
        <v>Pendent</v>
      </c>
      <c r="V224" s="15" t="str">
        <f>_xlfn.IFNA(VLOOKUP(W224,Municipis!$D$2:$F$259,3,FALSE),"Pendent")</f>
        <v>Pendent</v>
      </c>
      <c r="W224" s="15" t="str" cm="1">
        <f t="array" ref="W224">_xlfn.IFNA(_xlfn.IFS(O224&lt;&gt;0,O224,P224&lt;&gt;0,P224,Q224&lt;&gt;0,Q224,R224&lt;&gt;0,R224,S224&lt;&gt;0,S224,T224&lt;&gt;0,T224),"Pendent")</f>
        <v>Pendent</v>
      </c>
    </row>
    <row r="225" spans="4:23" ht="15" customHeight="1" x14ac:dyDescent="0.3">
      <c r="D225" s="12" t="e" cm="1" vm="3">
        <f t="array" ref="D225">_xlfn.IFNA(_xlfn.IFS(V225&lt;&gt;"Pendent",SOCIETATS!$N$8,W225&lt;&gt;"Pendent",SOCIETATS!$N$8),SOCIETATS!$N$9)</f>
        <v>#VALUE!</v>
      </c>
      <c r="E225" s="26" t="e" cm="1" vm="3">
        <f t="array" ref="E225">_xlfn.IFNA(_xlfn.IFS(F225&lt;&gt;F226,SOCIETATS!$N$8,G225&lt;&gt;G226,SOCIETATS!$N$8),SOCIETATS!$N$9)</f>
        <v>#VALUE!</v>
      </c>
      <c r="F225" s="18" t="str" cm="1">
        <f t="array" ref="F225">_xlfn.IFNA(_xlfn.IFS(O225&lt;&gt;0,O225,P225&lt;&gt;0,P225,R225&lt;&gt;0,R225,Q225&lt;&gt;0,Q225,S225&lt;&gt;0,S225,T225&lt;&gt;0,T225),"FALTAN DATOS DE ESCENARIO")</f>
        <v>FALTAN DATOS DE ESCENARIO</v>
      </c>
      <c r="U225" s="15" t="str">
        <f>_xlfn.IFNA(VLOOKUP(W225,Municipis!$D$2:$F$259,2,FALSE),"Pendent")</f>
        <v>Pendent</v>
      </c>
      <c r="V225" s="15" t="str">
        <f>_xlfn.IFNA(VLOOKUP(W225,Municipis!$D$2:$F$259,3,FALSE),"Pendent")</f>
        <v>Pendent</v>
      </c>
      <c r="W225" s="15" t="str" cm="1">
        <f t="array" ref="W225">_xlfn.IFNA(_xlfn.IFS(O225&lt;&gt;0,O225,P225&lt;&gt;0,P225,Q225&lt;&gt;0,Q225,R225&lt;&gt;0,R225,S225&lt;&gt;0,S225,T225&lt;&gt;0,T225),"Pendent")</f>
        <v>Pendent</v>
      </c>
    </row>
    <row r="226" spans="4:23" ht="15" customHeight="1" x14ac:dyDescent="0.3">
      <c r="D226" s="12" t="e" cm="1" vm="3">
        <f t="array" ref="D226">_xlfn.IFNA(_xlfn.IFS(V226&lt;&gt;"Pendent",SOCIETATS!$N$8,W226&lt;&gt;"Pendent",SOCIETATS!$N$8),SOCIETATS!$N$9)</f>
        <v>#VALUE!</v>
      </c>
      <c r="E226" s="26" t="e" cm="1" vm="3">
        <f t="array" ref="E226">_xlfn.IFNA(_xlfn.IFS(F226&lt;&gt;F227,SOCIETATS!$N$8,G226&lt;&gt;G227,SOCIETATS!$N$8),SOCIETATS!$N$9)</f>
        <v>#VALUE!</v>
      </c>
      <c r="F226" s="18" t="str" cm="1">
        <f t="array" ref="F226">_xlfn.IFNA(_xlfn.IFS(O226&lt;&gt;0,O226,P226&lt;&gt;0,P226,R226&lt;&gt;0,R226,Q226&lt;&gt;0,Q226,S226&lt;&gt;0,S226,T226&lt;&gt;0,T226),"FALTAN DATOS DE ESCENARIO")</f>
        <v>FALTAN DATOS DE ESCENARIO</v>
      </c>
      <c r="U226" s="15" t="str">
        <f>_xlfn.IFNA(VLOOKUP(W226,Municipis!$D$2:$F$259,2,FALSE),"Pendent")</f>
        <v>Pendent</v>
      </c>
      <c r="V226" s="15" t="str">
        <f>_xlfn.IFNA(VLOOKUP(W226,Municipis!$D$2:$F$259,3,FALSE),"Pendent")</f>
        <v>Pendent</v>
      </c>
      <c r="W226" s="15" t="str" cm="1">
        <f t="array" ref="W226">_xlfn.IFNA(_xlfn.IFS(O226&lt;&gt;0,O226,P226&lt;&gt;0,P226,Q226&lt;&gt;0,Q226,R226&lt;&gt;0,R226,S226&lt;&gt;0,S226,T226&lt;&gt;0,T226),"Pendent")</f>
        <v>Pendent</v>
      </c>
    </row>
    <row r="227" spans="4:23" ht="15" customHeight="1" x14ac:dyDescent="0.3">
      <c r="D227" s="12" t="e" cm="1" vm="3">
        <f t="array" ref="D227">_xlfn.IFNA(_xlfn.IFS(V227&lt;&gt;"Pendent",SOCIETATS!$N$8,W227&lt;&gt;"Pendent",SOCIETATS!$N$8),SOCIETATS!$N$9)</f>
        <v>#VALUE!</v>
      </c>
      <c r="E227" s="26" t="e" cm="1" vm="3">
        <f t="array" ref="E227">_xlfn.IFNA(_xlfn.IFS(F227&lt;&gt;F228,SOCIETATS!$N$8,G227&lt;&gt;G228,SOCIETATS!$N$8),SOCIETATS!$N$9)</f>
        <v>#VALUE!</v>
      </c>
      <c r="F227" s="18" t="str" cm="1">
        <f t="array" ref="F227">_xlfn.IFNA(_xlfn.IFS(O227&lt;&gt;0,O227,P227&lt;&gt;0,P227,R227&lt;&gt;0,R227,Q227&lt;&gt;0,Q227,S227&lt;&gt;0,S227,T227&lt;&gt;0,T227),"FALTAN DATOS DE ESCENARIO")</f>
        <v>FALTAN DATOS DE ESCENARIO</v>
      </c>
      <c r="U227" s="15" t="str">
        <f>_xlfn.IFNA(VLOOKUP(W227,Municipis!$D$2:$F$259,2,FALSE),"Pendent")</f>
        <v>Pendent</v>
      </c>
      <c r="V227" s="15" t="str">
        <f>_xlfn.IFNA(VLOOKUP(W227,Municipis!$D$2:$F$259,3,FALSE),"Pendent")</f>
        <v>Pendent</v>
      </c>
      <c r="W227" s="15" t="str" cm="1">
        <f t="array" ref="W227">_xlfn.IFNA(_xlfn.IFS(O227&lt;&gt;0,O227,P227&lt;&gt;0,P227,Q227&lt;&gt;0,Q227,R227&lt;&gt;0,R227,S227&lt;&gt;0,S227,T227&lt;&gt;0,T227),"Pendent")</f>
        <v>Pendent</v>
      </c>
    </row>
    <row r="228" spans="4:23" ht="15" customHeight="1" x14ac:dyDescent="0.3">
      <c r="D228" s="12" t="e" cm="1" vm="3">
        <f t="array" ref="D228">_xlfn.IFNA(_xlfn.IFS(V228&lt;&gt;"Pendent",SOCIETATS!$N$8,W228&lt;&gt;"Pendent",SOCIETATS!$N$8),SOCIETATS!$N$9)</f>
        <v>#VALUE!</v>
      </c>
      <c r="E228" s="26" t="e" cm="1" vm="3">
        <f t="array" ref="E228">_xlfn.IFNA(_xlfn.IFS(F228&lt;&gt;F229,SOCIETATS!$N$8,G228&lt;&gt;G229,SOCIETATS!$N$8),SOCIETATS!$N$9)</f>
        <v>#VALUE!</v>
      </c>
      <c r="F228" s="18" t="str" cm="1">
        <f t="array" ref="F228">_xlfn.IFNA(_xlfn.IFS(O228&lt;&gt;0,O228,P228&lt;&gt;0,P228,R228&lt;&gt;0,R228,Q228&lt;&gt;0,Q228,S228&lt;&gt;0,S228,T228&lt;&gt;0,T228),"FALTAN DATOS DE ESCENARIO")</f>
        <v>FALTAN DATOS DE ESCENARIO</v>
      </c>
      <c r="U228" s="15" t="str">
        <f>_xlfn.IFNA(VLOOKUP(W228,Municipis!$D$2:$F$259,2,FALSE),"Pendent")</f>
        <v>Pendent</v>
      </c>
      <c r="V228" s="15" t="str">
        <f>_xlfn.IFNA(VLOOKUP(W228,Municipis!$D$2:$F$259,3,FALSE),"Pendent")</f>
        <v>Pendent</v>
      </c>
      <c r="W228" s="15" t="str" cm="1">
        <f t="array" ref="W228">_xlfn.IFNA(_xlfn.IFS(O228&lt;&gt;0,O228,P228&lt;&gt;0,P228,Q228&lt;&gt;0,Q228,R228&lt;&gt;0,R228,S228&lt;&gt;0,S228,T228&lt;&gt;0,T228),"Pendent")</f>
        <v>Pendent</v>
      </c>
    </row>
    <row r="229" spans="4:23" ht="15" customHeight="1" x14ac:dyDescent="0.3">
      <c r="D229" s="12" t="e" cm="1" vm="3">
        <f t="array" ref="D229">_xlfn.IFNA(_xlfn.IFS(V229&lt;&gt;"Pendent",SOCIETATS!$N$8,W229&lt;&gt;"Pendent",SOCIETATS!$N$8),SOCIETATS!$N$9)</f>
        <v>#VALUE!</v>
      </c>
      <c r="E229" s="26" t="e" cm="1" vm="3">
        <f t="array" ref="E229">_xlfn.IFNA(_xlfn.IFS(F229&lt;&gt;F230,SOCIETATS!$N$8,G229&lt;&gt;G230,SOCIETATS!$N$8),SOCIETATS!$N$9)</f>
        <v>#VALUE!</v>
      </c>
      <c r="F229" s="18" t="str" cm="1">
        <f t="array" ref="F229">_xlfn.IFNA(_xlfn.IFS(O229&lt;&gt;0,O229,P229&lt;&gt;0,P229,R229&lt;&gt;0,R229,Q229&lt;&gt;0,Q229,S229&lt;&gt;0,S229,T229&lt;&gt;0,T229),"FALTAN DATOS DE ESCENARIO")</f>
        <v>FALTAN DATOS DE ESCENARIO</v>
      </c>
      <c r="U229" s="15" t="str">
        <f>_xlfn.IFNA(VLOOKUP(W229,Municipis!$D$2:$F$259,2,FALSE),"Pendent")</f>
        <v>Pendent</v>
      </c>
      <c r="V229" s="15" t="str">
        <f>_xlfn.IFNA(VLOOKUP(W229,Municipis!$D$2:$F$259,3,FALSE),"Pendent")</f>
        <v>Pendent</v>
      </c>
      <c r="W229" s="15" t="str" cm="1">
        <f t="array" ref="W229">_xlfn.IFNA(_xlfn.IFS(O229&lt;&gt;0,O229,P229&lt;&gt;0,P229,Q229&lt;&gt;0,Q229,R229&lt;&gt;0,R229,S229&lt;&gt;0,S229,T229&lt;&gt;0,T229),"Pendent")</f>
        <v>Pendent</v>
      </c>
    </row>
    <row r="230" spans="4:23" ht="15" customHeight="1" x14ac:dyDescent="0.3">
      <c r="D230" s="12" t="e" cm="1" vm="3">
        <f t="array" ref="D230">_xlfn.IFNA(_xlfn.IFS(V230&lt;&gt;"Pendent",SOCIETATS!$N$8,W230&lt;&gt;"Pendent",SOCIETATS!$N$8),SOCIETATS!$N$9)</f>
        <v>#VALUE!</v>
      </c>
      <c r="E230" s="26" t="e" cm="1" vm="3">
        <f t="array" ref="E230">_xlfn.IFNA(_xlfn.IFS(F230&lt;&gt;F231,SOCIETATS!$N$8,G230&lt;&gt;G231,SOCIETATS!$N$8),SOCIETATS!$N$9)</f>
        <v>#VALUE!</v>
      </c>
      <c r="F230" s="18" t="str" cm="1">
        <f t="array" ref="F230">_xlfn.IFNA(_xlfn.IFS(O230&lt;&gt;0,O230,P230&lt;&gt;0,P230,R230&lt;&gt;0,R230,Q230&lt;&gt;0,Q230,S230&lt;&gt;0,S230,T230&lt;&gt;0,T230),"FALTAN DATOS DE ESCENARIO")</f>
        <v>FALTAN DATOS DE ESCENARIO</v>
      </c>
      <c r="U230" s="15" t="str">
        <f>_xlfn.IFNA(VLOOKUP(W230,Municipis!$D$2:$F$259,2,FALSE),"Pendent")</f>
        <v>Pendent</v>
      </c>
      <c r="V230" s="15" t="str">
        <f>_xlfn.IFNA(VLOOKUP(W230,Municipis!$D$2:$F$259,3,FALSE),"Pendent")</f>
        <v>Pendent</v>
      </c>
      <c r="W230" s="15" t="str" cm="1">
        <f t="array" ref="W230">_xlfn.IFNA(_xlfn.IFS(O230&lt;&gt;0,O230,P230&lt;&gt;0,P230,Q230&lt;&gt;0,Q230,R230&lt;&gt;0,R230,S230&lt;&gt;0,S230,T230&lt;&gt;0,T230),"Pendent")</f>
        <v>Pendent</v>
      </c>
    </row>
    <row r="231" spans="4:23" ht="15" customHeight="1" x14ac:dyDescent="0.3">
      <c r="D231" s="12" t="e" cm="1" vm="3">
        <f t="array" ref="D231">_xlfn.IFNA(_xlfn.IFS(V231&lt;&gt;"Pendent",SOCIETATS!$N$8,W231&lt;&gt;"Pendent",SOCIETATS!$N$8),SOCIETATS!$N$9)</f>
        <v>#VALUE!</v>
      </c>
      <c r="E231" s="26" t="e" cm="1" vm="3">
        <f t="array" ref="E231">_xlfn.IFNA(_xlfn.IFS(F231&lt;&gt;F232,SOCIETATS!$N$8,G231&lt;&gt;G232,SOCIETATS!$N$8),SOCIETATS!$N$9)</f>
        <v>#VALUE!</v>
      </c>
      <c r="F231" s="18" t="str" cm="1">
        <f t="array" ref="F231">_xlfn.IFNA(_xlfn.IFS(O231&lt;&gt;0,O231,P231&lt;&gt;0,P231,R231&lt;&gt;0,R231,Q231&lt;&gt;0,Q231,S231&lt;&gt;0,S231,T231&lt;&gt;0,T231),"FALTAN DATOS DE ESCENARIO")</f>
        <v>FALTAN DATOS DE ESCENARIO</v>
      </c>
      <c r="U231" s="15" t="str">
        <f>_xlfn.IFNA(VLOOKUP(W231,Municipis!$D$2:$F$259,2,FALSE),"Pendent")</f>
        <v>Pendent</v>
      </c>
      <c r="V231" s="15" t="str">
        <f>_xlfn.IFNA(VLOOKUP(W231,Municipis!$D$2:$F$259,3,FALSE),"Pendent")</f>
        <v>Pendent</v>
      </c>
      <c r="W231" s="15" t="str" cm="1">
        <f t="array" ref="W231">_xlfn.IFNA(_xlfn.IFS(O231&lt;&gt;0,O231,P231&lt;&gt;0,P231,Q231&lt;&gt;0,Q231,R231&lt;&gt;0,R231,S231&lt;&gt;0,S231,T231&lt;&gt;0,T231),"Pendent")</f>
        <v>Pendent</v>
      </c>
    </row>
    <row r="232" spans="4:23" ht="15" customHeight="1" x14ac:dyDescent="0.3">
      <c r="D232" s="12" t="e" cm="1" vm="3">
        <f t="array" ref="D232">_xlfn.IFNA(_xlfn.IFS(V232&lt;&gt;"Pendent",SOCIETATS!$N$8,W232&lt;&gt;"Pendent",SOCIETATS!$N$8),SOCIETATS!$N$9)</f>
        <v>#VALUE!</v>
      </c>
      <c r="E232" s="26" t="e" cm="1" vm="3">
        <f t="array" ref="E232">_xlfn.IFNA(_xlfn.IFS(F232&lt;&gt;F233,SOCIETATS!$N$8,G232&lt;&gt;G233,SOCIETATS!$N$8),SOCIETATS!$N$9)</f>
        <v>#VALUE!</v>
      </c>
      <c r="F232" s="18" t="str" cm="1">
        <f t="array" ref="F232">_xlfn.IFNA(_xlfn.IFS(O232&lt;&gt;0,O232,P232&lt;&gt;0,P232,R232&lt;&gt;0,R232,Q232&lt;&gt;0,Q232,S232&lt;&gt;0,S232,T232&lt;&gt;0,T232),"FALTAN DATOS DE ESCENARIO")</f>
        <v>FALTAN DATOS DE ESCENARIO</v>
      </c>
      <c r="U232" s="15" t="str">
        <f>_xlfn.IFNA(VLOOKUP(W232,Municipis!$D$2:$F$259,2,FALSE),"Pendent")</f>
        <v>Pendent</v>
      </c>
      <c r="V232" s="15" t="str">
        <f>_xlfn.IFNA(VLOOKUP(W232,Municipis!$D$2:$F$259,3,FALSE),"Pendent")</f>
        <v>Pendent</v>
      </c>
      <c r="W232" s="15" t="str" cm="1">
        <f t="array" ref="W232">_xlfn.IFNA(_xlfn.IFS(O232&lt;&gt;0,O232,P232&lt;&gt;0,P232,Q232&lt;&gt;0,Q232,R232&lt;&gt;0,R232,S232&lt;&gt;0,S232,T232&lt;&gt;0,T232),"Pendent")</f>
        <v>Pendent</v>
      </c>
    </row>
    <row r="233" spans="4:23" ht="15" customHeight="1" x14ac:dyDescent="0.3">
      <c r="D233" s="12" t="e" cm="1" vm="3">
        <f t="array" ref="D233">_xlfn.IFNA(_xlfn.IFS(V233&lt;&gt;"Pendent",SOCIETATS!$N$8,W233&lt;&gt;"Pendent",SOCIETATS!$N$8),SOCIETATS!$N$9)</f>
        <v>#VALUE!</v>
      </c>
      <c r="E233" s="26" t="e" cm="1" vm="3">
        <f t="array" ref="E233">_xlfn.IFNA(_xlfn.IFS(F233&lt;&gt;F234,SOCIETATS!$N$8,G233&lt;&gt;G234,SOCIETATS!$N$8),SOCIETATS!$N$9)</f>
        <v>#VALUE!</v>
      </c>
      <c r="F233" s="18" t="str" cm="1">
        <f t="array" ref="F233">_xlfn.IFNA(_xlfn.IFS(O233&lt;&gt;0,O233,P233&lt;&gt;0,P233,R233&lt;&gt;0,R233,Q233&lt;&gt;0,Q233,S233&lt;&gt;0,S233,T233&lt;&gt;0,T233),"FALTAN DATOS DE ESCENARIO")</f>
        <v>FALTAN DATOS DE ESCENARIO</v>
      </c>
      <c r="U233" s="15" t="str">
        <f>_xlfn.IFNA(VLOOKUP(W233,Municipis!$D$2:$F$259,2,FALSE),"Pendent")</f>
        <v>Pendent</v>
      </c>
      <c r="V233" s="15" t="str">
        <f>_xlfn.IFNA(VLOOKUP(W233,Municipis!$D$2:$F$259,3,FALSE),"Pendent")</f>
        <v>Pendent</v>
      </c>
      <c r="W233" s="15" t="str" cm="1">
        <f t="array" ref="W233">_xlfn.IFNA(_xlfn.IFS(O233&lt;&gt;0,O233,P233&lt;&gt;0,P233,Q233&lt;&gt;0,Q233,R233&lt;&gt;0,R233,S233&lt;&gt;0,S233,T233&lt;&gt;0,T233),"Pendent")</f>
        <v>Pendent</v>
      </c>
    </row>
    <row r="234" spans="4:23" ht="15" customHeight="1" x14ac:dyDescent="0.3">
      <c r="D234" s="12" t="e" cm="1" vm="3">
        <f t="array" ref="D234">_xlfn.IFNA(_xlfn.IFS(V234&lt;&gt;"Pendent",SOCIETATS!$N$8,W234&lt;&gt;"Pendent",SOCIETATS!$N$8),SOCIETATS!$N$9)</f>
        <v>#VALUE!</v>
      </c>
      <c r="E234" s="26" t="e" cm="1" vm="3">
        <f t="array" ref="E234">_xlfn.IFNA(_xlfn.IFS(F234&lt;&gt;F235,SOCIETATS!$N$8,G234&lt;&gt;G235,SOCIETATS!$N$8),SOCIETATS!$N$9)</f>
        <v>#VALUE!</v>
      </c>
      <c r="F234" s="18" t="str" cm="1">
        <f t="array" ref="F234">_xlfn.IFNA(_xlfn.IFS(O234&lt;&gt;0,O234,P234&lt;&gt;0,P234,R234&lt;&gt;0,R234,Q234&lt;&gt;0,Q234,S234&lt;&gt;0,S234,T234&lt;&gt;0,T234),"FALTAN DATOS DE ESCENARIO")</f>
        <v>FALTAN DATOS DE ESCENARIO</v>
      </c>
      <c r="U234" s="15" t="str">
        <f>_xlfn.IFNA(VLOOKUP(W234,Municipis!$D$2:$F$259,2,FALSE),"Pendent")</f>
        <v>Pendent</v>
      </c>
      <c r="V234" s="15" t="str">
        <f>_xlfn.IFNA(VLOOKUP(W234,Municipis!$D$2:$F$259,3,FALSE),"Pendent")</f>
        <v>Pendent</v>
      </c>
      <c r="W234" s="15" t="str" cm="1">
        <f t="array" ref="W234">_xlfn.IFNA(_xlfn.IFS(O234&lt;&gt;0,O234,P234&lt;&gt;0,P234,Q234&lt;&gt;0,Q234,R234&lt;&gt;0,R234,S234&lt;&gt;0,S234,T234&lt;&gt;0,T234),"Pendent")</f>
        <v>Pendent</v>
      </c>
    </row>
    <row r="235" spans="4:23" ht="15" customHeight="1" x14ac:dyDescent="0.3">
      <c r="D235" s="12" t="e" cm="1" vm="3">
        <f t="array" ref="D235">_xlfn.IFNA(_xlfn.IFS(V235&lt;&gt;"Pendent",SOCIETATS!$N$8,W235&lt;&gt;"Pendent",SOCIETATS!$N$8),SOCIETATS!$N$9)</f>
        <v>#VALUE!</v>
      </c>
      <c r="E235" s="26" t="e" cm="1" vm="3">
        <f t="array" ref="E235">_xlfn.IFNA(_xlfn.IFS(F235&lt;&gt;F236,SOCIETATS!$N$8,G235&lt;&gt;G236,SOCIETATS!$N$8),SOCIETATS!$N$9)</f>
        <v>#VALUE!</v>
      </c>
      <c r="F235" s="18" t="str" cm="1">
        <f t="array" ref="F235">_xlfn.IFNA(_xlfn.IFS(O235&lt;&gt;0,O235,P235&lt;&gt;0,P235,R235&lt;&gt;0,R235,Q235&lt;&gt;0,Q235,S235&lt;&gt;0,S235,T235&lt;&gt;0,T235),"FALTAN DATOS DE ESCENARIO")</f>
        <v>FALTAN DATOS DE ESCENARIO</v>
      </c>
      <c r="U235" s="15" t="str">
        <f>_xlfn.IFNA(VLOOKUP(W235,Municipis!$D$2:$F$259,2,FALSE),"Pendent")</f>
        <v>Pendent</v>
      </c>
      <c r="V235" s="15" t="str">
        <f>_xlfn.IFNA(VLOOKUP(W235,Municipis!$D$2:$F$259,3,FALSE),"Pendent")</f>
        <v>Pendent</v>
      </c>
      <c r="W235" s="15" t="str" cm="1">
        <f t="array" ref="W235">_xlfn.IFNA(_xlfn.IFS(O235&lt;&gt;0,O235,P235&lt;&gt;0,P235,Q235&lt;&gt;0,Q235,R235&lt;&gt;0,R235,S235&lt;&gt;0,S235,T235&lt;&gt;0,T235),"Pendent")</f>
        <v>Pendent</v>
      </c>
    </row>
    <row r="236" spans="4:23" ht="15" customHeight="1" x14ac:dyDescent="0.3">
      <c r="D236" s="12" t="e" cm="1" vm="3">
        <f t="array" ref="D236">_xlfn.IFNA(_xlfn.IFS(V236&lt;&gt;"Pendent",SOCIETATS!$N$8,W236&lt;&gt;"Pendent",SOCIETATS!$N$8),SOCIETATS!$N$9)</f>
        <v>#VALUE!</v>
      </c>
      <c r="E236" s="26" t="e" cm="1" vm="3">
        <f t="array" ref="E236">_xlfn.IFNA(_xlfn.IFS(F236&lt;&gt;F237,SOCIETATS!$N$8,G236&lt;&gt;G237,SOCIETATS!$N$8),SOCIETATS!$N$9)</f>
        <v>#VALUE!</v>
      </c>
      <c r="F236" s="18" t="str" cm="1">
        <f t="array" ref="F236">_xlfn.IFNA(_xlfn.IFS(O236&lt;&gt;0,O236,P236&lt;&gt;0,P236,R236&lt;&gt;0,R236,Q236&lt;&gt;0,Q236,S236&lt;&gt;0,S236,T236&lt;&gt;0,T236),"FALTAN DATOS DE ESCENARIO")</f>
        <v>FALTAN DATOS DE ESCENARIO</v>
      </c>
      <c r="U236" s="15" t="str">
        <f>_xlfn.IFNA(VLOOKUP(W236,Municipis!$D$2:$F$259,2,FALSE),"Pendent")</f>
        <v>Pendent</v>
      </c>
      <c r="V236" s="15" t="str">
        <f>_xlfn.IFNA(VLOOKUP(W236,Municipis!$D$2:$F$259,3,FALSE),"Pendent")</f>
        <v>Pendent</v>
      </c>
      <c r="W236" s="15" t="str" cm="1">
        <f t="array" ref="W236">_xlfn.IFNA(_xlfn.IFS(O236&lt;&gt;0,O236,P236&lt;&gt;0,P236,Q236&lt;&gt;0,Q236,R236&lt;&gt;0,R236,S236&lt;&gt;0,S236,T236&lt;&gt;0,T236),"Pendent")</f>
        <v>Pendent</v>
      </c>
    </row>
    <row r="237" spans="4:23" ht="15" customHeight="1" x14ac:dyDescent="0.3">
      <c r="D237" s="12" t="e" cm="1" vm="3">
        <f t="array" ref="D237">_xlfn.IFNA(_xlfn.IFS(V237&lt;&gt;"Pendent",SOCIETATS!$N$8,W237&lt;&gt;"Pendent",SOCIETATS!$N$8),SOCIETATS!$N$9)</f>
        <v>#VALUE!</v>
      </c>
      <c r="E237" s="26" t="e" cm="1" vm="3">
        <f t="array" ref="E237">_xlfn.IFNA(_xlfn.IFS(F237&lt;&gt;F238,SOCIETATS!$N$8,G237&lt;&gt;G238,SOCIETATS!$N$8),SOCIETATS!$N$9)</f>
        <v>#VALUE!</v>
      </c>
      <c r="F237" s="18" t="str" cm="1">
        <f t="array" ref="F237">_xlfn.IFNA(_xlfn.IFS(O237&lt;&gt;0,O237,P237&lt;&gt;0,P237,R237&lt;&gt;0,R237,Q237&lt;&gt;0,Q237,S237&lt;&gt;0,S237,T237&lt;&gt;0,T237),"FALTAN DATOS DE ESCENARIO")</f>
        <v>FALTAN DATOS DE ESCENARIO</v>
      </c>
      <c r="U237" s="15" t="str">
        <f>_xlfn.IFNA(VLOOKUP(W237,Municipis!$D$2:$F$259,2,FALSE),"Pendent")</f>
        <v>Pendent</v>
      </c>
      <c r="V237" s="15" t="str">
        <f>_xlfn.IFNA(VLOOKUP(W237,Municipis!$D$2:$F$259,3,FALSE),"Pendent")</f>
        <v>Pendent</v>
      </c>
      <c r="W237" s="15" t="str" cm="1">
        <f t="array" ref="W237">_xlfn.IFNA(_xlfn.IFS(O237&lt;&gt;0,O237,P237&lt;&gt;0,P237,Q237&lt;&gt;0,Q237,R237&lt;&gt;0,R237,S237&lt;&gt;0,S237,T237&lt;&gt;0,T237),"Pendent")</f>
        <v>Pendent</v>
      </c>
    </row>
    <row r="238" spans="4:23" ht="15" customHeight="1" x14ac:dyDescent="0.3">
      <c r="D238" s="12" t="e" cm="1" vm="3">
        <f t="array" ref="D238">_xlfn.IFNA(_xlfn.IFS(V238&lt;&gt;"Pendent",SOCIETATS!$N$8,W238&lt;&gt;"Pendent",SOCIETATS!$N$8),SOCIETATS!$N$9)</f>
        <v>#VALUE!</v>
      </c>
      <c r="E238" s="26" t="e" cm="1" vm="3">
        <f t="array" ref="E238">_xlfn.IFNA(_xlfn.IFS(F238&lt;&gt;F239,SOCIETATS!$N$8,G238&lt;&gt;G239,SOCIETATS!$N$8),SOCIETATS!$N$9)</f>
        <v>#VALUE!</v>
      </c>
      <c r="F238" s="18" t="str" cm="1">
        <f t="array" ref="F238">_xlfn.IFNA(_xlfn.IFS(O238&lt;&gt;0,O238,P238&lt;&gt;0,P238,R238&lt;&gt;0,R238,Q238&lt;&gt;0,Q238,S238&lt;&gt;0,S238,T238&lt;&gt;0,T238),"FALTAN DATOS DE ESCENARIO")</f>
        <v>FALTAN DATOS DE ESCENARIO</v>
      </c>
      <c r="U238" s="15" t="str">
        <f>_xlfn.IFNA(VLOOKUP(W238,Municipis!$D$2:$F$259,2,FALSE),"Pendent")</f>
        <v>Pendent</v>
      </c>
      <c r="V238" s="15" t="str">
        <f>_xlfn.IFNA(VLOOKUP(W238,Municipis!$D$2:$F$259,3,FALSE),"Pendent")</f>
        <v>Pendent</v>
      </c>
      <c r="W238" s="15" t="str" cm="1">
        <f t="array" ref="W238">_xlfn.IFNA(_xlfn.IFS(O238&lt;&gt;0,O238,P238&lt;&gt;0,P238,Q238&lt;&gt;0,Q238,R238&lt;&gt;0,R238,S238&lt;&gt;0,S238,T238&lt;&gt;0,T238),"Pendent")</f>
        <v>Pendent</v>
      </c>
    </row>
    <row r="239" spans="4:23" ht="15" customHeight="1" x14ac:dyDescent="0.3">
      <c r="D239" s="12" t="e" cm="1" vm="3">
        <f t="array" ref="D239">_xlfn.IFNA(_xlfn.IFS(V239&lt;&gt;"Pendent",SOCIETATS!$N$8,W239&lt;&gt;"Pendent",SOCIETATS!$N$8),SOCIETATS!$N$9)</f>
        <v>#VALUE!</v>
      </c>
      <c r="E239" s="26" t="e" cm="1" vm="3">
        <f t="array" ref="E239">_xlfn.IFNA(_xlfn.IFS(F239&lt;&gt;F240,SOCIETATS!$N$8,G239&lt;&gt;G240,SOCIETATS!$N$8),SOCIETATS!$N$9)</f>
        <v>#VALUE!</v>
      </c>
      <c r="F239" s="18" t="str" cm="1">
        <f t="array" ref="F239">_xlfn.IFNA(_xlfn.IFS(O239&lt;&gt;0,O239,P239&lt;&gt;0,P239,R239&lt;&gt;0,R239,Q239&lt;&gt;0,Q239,S239&lt;&gt;0,S239,T239&lt;&gt;0,T239),"FALTAN DATOS DE ESCENARIO")</f>
        <v>FALTAN DATOS DE ESCENARIO</v>
      </c>
      <c r="U239" s="15" t="str">
        <f>_xlfn.IFNA(VLOOKUP(W239,Municipis!$D$2:$F$259,2,FALSE),"Pendent")</f>
        <v>Pendent</v>
      </c>
      <c r="V239" s="15" t="str">
        <f>_xlfn.IFNA(VLOOKUP(W239,Municipis!$D$2:$F$259,3,FALSE),"Pendent")</f>
        <v>Pendent</v>
      </c>
      <c r="W239" s="15" t="str" cm="1">
        <f t="array" ref="W239">_xlfn.IFNA(_xlfn.IFS(O239&lt;&gt;0,O239,P239&lt;&gt;0,P239,Q239&lt;&gt;0,Q239,R239&lt;&gt;0,R239,S239&lt;&gt;0,S239,T239&lt;&gt;0,T239),"Pendent")</f>
        <v>Pendent</v>
      </c>
    </row>
    <row r="240" spans="4:23" ht="15" customHeight="1" x14ac:dyDescent="0.3">
      <c r="D240" s="12" t="e" cm="1" vm="3">
        <f t="array" ref="D240">_xlfn.IFNA(_xlfn.IFS(V240&lt;&gt;"Pendent",SOCIETATS!$N$8,W240&lt;&gt;"Pendent",SOCIETATS!$N$8),SOCIETATS!$N$9)</f>
        <v>#VALUE!</v>
      </c>
      <c r="E240" s="26" t="e" cm="1" vm="3">
        <f t="array" ref="E240">_xlfn.IFNA(_xlfn.IFS(F240&lt;&gt;F241,SOCIETATS!$N$8,G240&lt;&gt;G241,SOCIETATS!$N$8),SOCIETATS!$N$9)</f>
        <v>#VALUE!</v>
      </c>
      <c r="F240" s="18" t="str" cm="1">
        <f t="array" ref="F240">_xlfn.IFNA(_xlfn.IFS(O240&lt;&gt;0,O240,P240&lt;&gt;0,P240,R240&lt;&gt;0,R240,Q240&lt;&gt;0,Q240,S240&lt;&gt;0,S240,T240&lt;&gt;0,T240),"FALTAN DATOS DE ESCENARIO")</f>
        <v>FALTAN DATOS DE ESCENARIO</v>
      </c>
      <c r="U240" s="15" t="str">
        <f>_xlfn.IFNA(VLOOKUP(W240,Municipis!$D$2:$F$259,2,FALSE),"Pendent")</f>
        <v>Pendent</v>
      </c>
      <c r="V240" s="15" t="str">
        <f>_xlfn.IFNA(VLOOKUP(W240,Municipis!$D$2:$F$259,3,FALSE),"Pendent")</f>
        <v>Pendent</v>
      </c>
      <c r="W240" s="15" t="str" cm="1">
        <f t="array" ref="W240">_xlfn.IFNA(_xlfn.IFS(O240&lt;&gt;0,O240,P240&lt;&gt;0,P240,Q240&lt;&gt;0,Q240,R240&lt;&gt;0,R240,S240&lt;&gt;0,S240,T240&lt;&gt;0,T240),"Pendent")</f>
        <v>Pendent</v>
      </c>
    </row>
    <row r="241" spans="4:23" ht="15" customHeight="1" x14ac:dyDescent="0.3">
      <c r="D241" s="12" t="e" cm="1" vm="3">
        <f t="array" ref="D241">_xlfn.IFNA(_xlfn.IFS(V241&lt;&gt;"Pendent",SOCIETATS!$N$8,W241&lt;&gt;"Pendent",SOCIETATS!$N$8),SOCIETATS!$N$9)</f>
        <v>#VALUE!</v>
      </c>
      <c r="E241" s="26" t="e" cm="1" vm="3">
        <f t="array" ref="E241">_xlfn.IFNA(_xlfn.IFS(F241&lt;&gt;F242,SOCIETATS!$N$8,G241&lt;&gt;G242,SOCIETATS!$N$8),SOCIETATS!$N$9)</f>
        <v>#VALUE!</v>
      </c>
      <c r="F241" s="18" t="str" cm="1">
        <f t="array" ref="F241">_xlfn.IFNA(_xlfn.IFS(O241&lt;&gt;0,O241,P241&lt;&gt;0,P241,R241&lt;&gt;0,R241,Q241&lt;&gt;0,Q241,S241&lt;&gt;0,S241,T241&lt;&gt;0,T241),"FALTAN DATOS DE ESCENARIO")</f>
        <v>FALTAN DATOS DE ESCENARIO</v>
      </c>
      <c r="U241" s="15" t="str">
        <f>_xlfn.IFNA(VLOOKUP(W241,Municipis!$D$2:$F$259,2,FALSE),"Pendent")</f>
        <v>Pendent</v>
      </c>
      <c r="V241" s="15" t="str">
        <f>_xlfn.IFNA(VLOOKUP(W241,Municipis!$D$2:$F$259,3,FALSE),"Pendent")</f>
        <v>Pendent</v>
      </c>
      <c r="W241" s="15" t="str" cm="1">
        <f t="array" ref="W241">_xlfn.IFNA(_xlfn.IFS(O241&lt;&gt;0,O241,P241&lt;&gt;0,P241,Q241&lt;&gt;0,Q241,R241&lt;&gt;0,R241,S241&lt;&gt;0,S241,T241&lt;&gt;0,T241),"Pendent")</f>
        <v>Pendent</v>
      </c>
    </row>
    <row r="242" spans="4:23" ht="15" customHeight="1" x14ac:dyDescent="0.3">
      <c r="D242" s="12" t="e" cm="1" vm="3">
        <f t="array" ref="D242">_xlfn.IFNA(_xlfn.IFS(V242&lt;&gt;"Pendent",SOCIETATS!$N$8,W242&lt;&gt;"Pendent",SOCIETATS!$N$8),SOCIETATS!$N$9)</f>
        <v>#VALUE!</v>
      </c>
      <c r="E242" s="26" t="e" cm="1" vm="3">
        <f t="array" ref="E242">_xlfn.IFNA(_xlfn.IFS(F242&lt;&gt;F243,SOCIETATS!$N$8,G242&lt;&gt;G243,SOCIETATS!$N$8),SOCIETATS!$N$9)</f>
        <v>#VALUE!</v>
      </c>
      <c r="F242" s="18" t="str" cm="1">
        <f t="array" ref="F242">_xlfn.IFNA(_xlfn.IFS(O242&lt;&gt;0,O242,P242&lt;&gt;0,P242,R242&lt;&gt;0,R242,Q242&lt;&gt;0,Q242,S242&lt;&gt;0,S242,T242&lt;&gt;0,T242),"FALTAN DATOS DE ESCENARIO")</f>
        <v>FALTAN DATOS DE ESCENARIO</v>
      </c>
      <c r="U242" s="15" t="str">
        <f>_xlfn.IFNA(VLOOKUP(W242,Municipis!$D$2:$F$259,2,FALSE),"Pendent")</f>
        <v>Pendent</v>
      </c>
      <c r="V242" s="15" t="str">
        <f>_xlfn.IFNA(VLOOKUP(W242,Municipis!$D$2:$F$259,3,FALSE),"Pendent")</f>
        <v>Pendent</v>
      </c>
      <c r="W242" s="15" t="str" cm="1">
        <f t="array" ref="W242">_xlfn.IFNA(_xlfn.IFS(O242&lt;&gt;0,O242,P242&lt;&gt;0,P242,Q242&lt;&gt;0,Q242,R242&lt;&gt;0,R242,S242&lt;&gt;0,S242,T242&lt;&gt;0,T242),"Pendent")</f>
        <v>Pendent</v>
      </c>
    </row>
    <row r="243" spans="4:23" ht="15" customHeight="1" x14ac:dyDescent="0.3">
      <c r="D243" s="12" t="e" cm="1" vm="3">
        <f t="array" ref="D243">_xlfn.IFNA(_xlfn.IFS(V243&lt;&gt;"Pendent",SOCIETATS!$N$8,W243&lt;&gt;"Pendent",SOCIETATS!$N$8),SOCIETATS!$N$9)</f>
        <v>#VALUE!</v>
      </c>
      <c r="E243" s="26" t="e" cm="1" vm="3">
        <f t="array" ref="E243">_xlfn.IFNA(_xlfn.IFS(F243&lt;&gt;F244,SOCIETATS!$N$8,G243&lt;&gt;G244,SOCIETATS!$N$8),SOCIETATS!$N$9)</f>
        <v>#VALUE!</v>
      </c>
      <c r="F243" s="18" t="str" cm="1">
        <f t="array" ref="F243">_xlfn.IFNA(_xlfn.IFS(O243&lt;&gt;0,O243,P243&lt;&gt;0,P243,R243&lt;&gt;0,R243,Q243&lt;&gt;0,Q243,S243&lt;&gt;0,S243,T243&lt;&gt;0,T243),"FALTAN DATOS DE ESCENARIO")</f>
        <v>FALTAN DATOS DE ESCENARIO</v>
      </c>
      <c r="U243" s="15" t="str">
        <f>_xlfn.IFNA(VLOOKUP(W243,Municipis!$D$2:$F$259,2,FALSE),"Pendent")</f>
        <v>Pendent</v>
      </c>
      <c r="V243" s="15" t="str">
        <f>_xlfn.IFNA(VLOOKUP(W243,Municipis!$D$2:$F$259,3,FALSE),"Pendent")</f>
        <v>Pendent</v>
      </c>
      <c r="W243" s="15" t="str" cm="1">
        <f t="array" ref="W243">_xlfn.IFNA(_xlfn.IFS(O243&lt;&gt;0,O243,P243&lt;&gt;0,P243,Q243&lt;&gt;0,Q243,R243&lt;&gt;0,R243,S243&lt;&gt;0,S243,T243&lt;&gt;0,T243),"Pendent")</f>
        <v>Pendent</v>
      </c>
    </row>
    <row r="244" spans="4:23" ht="15" customHeight="1" x14ac:dyDescent="0.3">
      <c r="D244" s="12" t="e" cm="1" vm="3">
        <f t="array" ref="D244">_xlfn.IFNA(_xlfn.IFS(V244&lt;&gt;"Pendent",SOCIETATS!$N$8,W244&lt;&gt;"Pendent",SOCIETATS!$N$8),SOCIETATS!$N$9)</f>
        <v>#VALUE!</v>
      </c>
      <c r="E244" s="26" t="e" cm="1" vm="3">
        <f t="array" ref="E244">_xlfn.IFNA(_xlfn.IFS(F244&lt;&gt;F245,SOCIETATS!$N$8,G244&lt;&gt;G245,SOCIETATS!$N$8),SOCIETATS!$N$9)</f>
        <v>#VALUE!</v>
      </c>
      <c r="F244" s="18" t="str" cm="1">
        <f t="array" ref="F244">_xlfn.IFNA(_xlfn.IFS(O244&lt;&gt;0,O244,P244&lt;&gt;0,P244,R244&lt;&gt;0,R244,Q244&lt;&gt;0,Q244,S244&lt;&gt;0,S244,T244&lt;&gt;0,T244),"FALTAN DATOS DE ESCENARIO")</f>
        <v>FALTAN DATOS DE ESCENARIO</v>
      </c>
      <c r="U244" s="15" t="str">
        <f>_xlfn.IFNA(VLOOKUP(W244,Municipis!$D$2:$F$259,2,FALSE),"Pendent")</f>
        <v>Pendent</v>
      </c>
      <c r="V244" s="15" t="str">
        <f>_xlfn.IFNA(VLOOKUP(W244,Municipis!$D$2:$F$259,3,FALSE),"Pendent")</f>
        <v>Pendent</v>
      </c>
      <c r="W244" s="15" t="str" cm="1">
        <f t="array" ref="W244">_xlfn.IFNA(_xlfn.IFS(O244&lt;&gt;0,O244,P244&lt;&gt;0,P244,Q244&lt;&gt;0,Q244,R244&lt;&gt;0,R244,S244&lt;&gt;0,S244,T244&lt;&gt;0,T244),"Pendent")</f>
        <v>Pendent</v>
      </c>
    </row>
    <row r="245" spans="4:23" ht="15" customHeight="1" x14ac:dyDescent="0.3">
      <c r="D245" s="12" t="e" cm="1" vm="3">
        <f t="array" ref="D245">_xlfn.IFNA(_xlfn.IFS(V245&lt;&gt;"Pendent",SOCIETATS!$N$8,W245&lt;&gt;"Pendent",SOCIETATS!$N$8),SOCIETATS!$N$9)</f>
        <v>#VALUE!</v>
      </c>
      <c r="E245" s="26" t="e" cm="1" vm="3">
        <f t="array" ref="E245">_xlfn.IFNA(_xlfn.IFS(F245&lt;&gt;F246,SOCIETATS!$N$8,G245&lt;&gt;G246,SOCIETATS!$N$8),SOCIETATS!$N$9)</f>
        <v>#VALUE!</v>
      </c>
      <c r="F245" s="18" t="str" cm="1">
        <f t="array" ref="F245">_xlfn.IFNA(_xlfn.IFS(O245&lt;&gt;0,O245,P245&lt;&gt;0,P245,R245&lt;&gt;0,R245,Q245&lt;&gt;0,Q245,S245&lt;&gt;0,S245,T245&lt;&gt;0,T245),"FALTAN DATOS DE ESCENARIO")</f>
        <v>FALTAN DATOS DE ESCENARIO</v>
      </c>
      <c r="U245" s="15" t="str">
        <f>_xlfn.IFNA(VLOOKUP(W245,Municipis!$D$2:$F$259,2,FALSE),"Pendent")</f>
        <v>Pendent</v>
      </c>
      <c r="V245" s="15" t="str">
        <f>_xlfn.IFNA(VLOOKUP(W245,Municipis!$D$2:$F$259,3,FALSE),"Pendent")</f>
        <v>Pendent</v>
      </c>
      <c r="W245" s="15" t="str" cm="1">
        <f t="array" ref="W245">_xlfn.IFNA(_xlfn.IFS(O245&lt;&gt;0,O245,P245&lt;&gt;0,P245,Q245&lt;&gt;0,Q245,R245&lt;&gt;0,R245,S245&lt;&gt;0,S245,T245&lt;&gt;0,T245),"Pendent")</f>
        <v>Pendent</v>
      </c>
    </row>
    <row r="246" spans="4:23" ht="15" customHeight="1" x14ac:dyDescent="0.3">
      <c r="D246" s="12" t="e" cm="1" vm="3">
        <f t="array" ref="D246">_xlfn.IFNA(_xlfn.IFS(V246&lt;&gt;"Pendent",SOCIETATS!$N$8,W246&lt;&gt;"Pendent",SOCIETATS!$N$8),SOCIETATS!$N$9)</f>
        <v>#VALUE!</v>
      </c>
      <c r="E246" s="26" t="e" cm="1" vm="3">
        <f t="array" ref="E246">_xlfn.IFNA(_xlfn.IFS(F246&lt;&gt;F247,SOCIETATS!$N$8,G246&lt;&gt;G247,SOCIETATS!$N$8),SOCIETATS!$N$9)</f>
        <v>#VALUE!</v>
      </c>
      <c r="F246" s="18" t="str" cm="1">
        <f t="array" ref="F246">_xlfn.IFNA(_xlfn.IFS(O246&lt;&gt;0,O246,P246&lt;&gt;0,P246,R246&lt;&gt;0,R246,Q246&lt;&gt;0,Q246,S246&lt;&gt;0,S246,T246&lt;&gt;0,T246),"FALTAN DATOS DE ESCENARIO")</f>
        <v>FALTAN DATOS DE ESCENARIO</v>
      </c>
      <c r="U246" s="15" t="str">
        <f>_xlfn.IFNA(VLOOKUP(W246,Municipis!$D$2:$F$259,2,FALSE),"Pendent")</f>
        <v>Pendent</v>
      </c>
      <c r="V246" s="15" t="str">
        <f>_xlfn.IFNA(VLOOKUP(W246,Municipis!$D$2:$F$259,3,FALSE),"Pendent")</f>
        <v>Pendent</v>
      </c>
      <c r="W246" s="15" t="str" cm="1">
        <f t="array" ref="W246">_xlfn.IFNA(_xlfn.IFS(O246&lt;&gt;0,O246,P246&lt;&gt;0,P246,Q246&lt;&gt;0,Q246,R246&lt;&gt;0,R246,S246&lt;&gt;0,S246,T246&lt;&gt;0,T246),"Pendent")</f>
        <v>Pendent</v>
      </c>
    </row>
    <row r="247" spans="4:23" ht="15" customHeight="1" x14ac:dyDescent="0.3">
      <c r="D247" s="12" t="e" cm="1" vm="3">
        <f t="array" ref="D247">_xlfn.IFNA(_xlfn.IFS(V247&lt;&gt;"Pendent",SOCIETATS!$N$8,W247&lt;&gt;"Pendent",SOCIETATS!$N$8),SOCIETATS!$N$9)</f>
        <v>#VALUE!</v>
      </c>
      <c r="E247" s="26" t="e" cm="1" vm="3">
        <f t="array" ref="E247">_xlfn.IFNA(_xlfn.IFS(F247&lt;&gt;F248,SOCIETATS!$N$8,G247&lt;&gt;G248,SOCIETATS!$N$8),SOCIETATS!$N$9)</f>
        <v>#VALUE!</v>
      </c>
      <c r="F247" s="18" t="str" cm="1">
        <f t="array" ref="F247">_xlfn.IFNA(_xlfn.IFS(O247&lt;&gt;0,O247,P247&lt;&gt;0,P247,R247&lt;&gt;0,R247,Q247&lt;&gt;0,Q247,S247&lt;&gt;0,S247,T247&lt;&gt;0,T247),"FALTAN DATOS DE ESCENARIO")</f>
        <v>FALTAN DATOS DE ESCENARIO</v>
      </c>
      <c r="U247" s="15" t="str">
        <f>_xlfn.IFNA(VLOOKUP(W247,Municipis!$D$2:$F$259,2,FALSE),"Pendent")</f>
        <v>Pendent</v>
      </c>
      <c r="V247" s="15" t="str">
        <f>_xlfn.IFNA(VLOOKUP(W247,Municipis!$D$2:$F$259,3,FALSE),"Pendent")</f>
        <v>Pendent</v>
      </c>
      <c r="W247" s="15" t="str" cm="1">
        <f t="array" ref="W247">_xlfn.IFNA(_xlfn.IFS(O247&lt;&gt;0,O247,P247&lt;&gt;0,P247,Q247&lt;&gt;0,Q247,R247&lt;&gt;0,R247,S247&lt;&gt;0,S247,T247&lt;&gt;0,T247),"Pendent")</f>
        <v>Pendent</v>
      </c>
    </row>
    <row r="248" spans="4:23" ht="15" customHeight="1" x14ac:dyDescent="0.3">
      <c r="D248" s="12" t="e" cm="1" vm="3">
        <f t="array" ref="D248">_xlfn.IFNA(_xlfn.IFS(V248&lt;&gt;"Pendent",SOCIETATS!$N$8,W248&lt;&gt;"Pendent",SOCIETATS!$N$8),SOCIETATS!$N$9)</f>
        <v>#VALUE!</v>
      </c>
      <c r="E248" s="26" t="e" cm="1" vm="3">
        <f t="array" ref="E248">_xlfn.IFNA(_xlfn.IFS(F248&lt;&gt;F249,SOCIETATS!$N$8,G248&lt;&gt;G249,SOCIETATS!$N$8),SOCIETATS!$N$9)</f>
        <v>#VALUE!</v>
      </c>
      <c r="F248" s="18" t="str" cm="1">
        <f t="array" ref="F248">_xlfn.IFNA(_xlfn.IFS(O248&lt;&gt;0,O248,P248&lt;&gt;0,P248,R248&lt;&gt;0,R248,Q248&lt;&gt;0,Q248,S248&lt;&gt;0,S248,T248&lt;&gt;0,T248),"FALTAN DATOS DE ESCENARIO")</f>
        <v>FALTAN DATOS DE ESCENARIO</v>
      </c>
      <c r="U248" s="15" t="str">
        <f>_xlfn.IFNA(VLOOKUP(W248,Municipis!$D$2:$F$259,2,FALSE),"Pendent")</f>
        <v>Pendent</v>
      </c>
      <c r="V248" s="15" t="str">
        <f>_xlfn.IFNA(VLOOKUP(W248,Municipis!$D$2:$F$259,3,FALSE),"Pendent")</f>
        <v>Pendent</v>
      </c>
      <c r="W248" s="15" t="str" cm="1">
        <f t="array" ref="W248">_xlfn.IFNA(_xlfn.IFS(O248&lt;&gt;0,O248,P248&lt;&gt;0,P248,Q248&lt;&gt;0,Q248,R248&lt;&gt;0,R248,S248&lt;&gt;0,S248,T248&lt;&gt;0,T248),"Pendent")</f>
        <v>Pendent</v>
      </c>
    </row>
    <row r="249" spans="4:23" ht="15" customHeight="1" x14ac:dyDescent="0.3">
      <c r="D249" s="12" t="e" cm="1" vm="3">
        <f t="array" ref="D249">_xlfn.IFNA(_xlfn.IFS(V249&lt;&gt;"Pendent",SOCIETATS!$N$8,W249&lt;&gt;"Pendent",SOCIETATS!$N$8),SOCIETATS!$N$9)</f>
        <v>#VALUE!</v>
      </c>
      <c r="E249" s="26" t="e" cm="1" vm="3">
        <f t="array" ref="E249">_xlfn.IFNA(_xlfn.IFS(F249&lt;&gt;F250,SOCIETATS!$N$8,G249&lt;&gt;G250,SOCIETATS!$N$8),SOCIETATS!$N$9)</f>
        <v>#VALUE!</v>
      </c>
      <c r="F249" s="18" t="str" cm="1">
        <f t="array" ref="F249">_xlfn.IFNA(_xlfn.IFS(O249&lt;&gt;0,O249,P249&lt;&gt;0,P249,R249&lt;&gt;0,R249,Q249&lt;&gt;0,Q249,S249&lt;&gt;0,S249,T249&lt;&gt;0,T249),"FALTAN DATOS DE ESCENARIO")</f>
        <v>FALTAN DATOS DE ESCENARIO</v>
      </c>
      <c r="U249" s="15" t="str">
        <f>_xlfn.IFNA(VLOOKUP(W249,Municipis!$D$2:$F$259,2,FALSE),"Pendent")</f>
        <v>Pendent</v>
      </c>
      <c r="V249" s="15" t="str">
        <f>_xlfn.IFNA(VLOOKUP(W249,Municipis!$D$2:$F$259,3,FALSE),"Pendent")</f>
        <v>Pendent</v>
      </c>
      <c r="W249" s="15" t="str" cm="1">
        <f t="array" ref="W249">_xlfn.IFNA(_xlfn.IFS(O249&lt;&gt;0,O249,P249&lt;&gt;0,P249,Q249&lt;&gt;0,Q249,R249&lt;&gt;0,R249,S249&lt;&gt;0,S249,T249&lt;&gt;0,T249),"Pendent")</f>
        <v>Pendent</v>
      </c>
    </row>
    <row r="250" spans="4:23" ht="15" customHeight="1" x14ac:dyDescent="0.3">
      <c r="D250" s="12" t="e" cm="1" vm="3">
        <f t="array" ref="D250">_xlfn.IFNA(_xlfn.IFS(V250&lt;&gt;"Pendent",SOCIETATS!$N$8,W250&lt;&gt;"Pendent",SOCIETATS!$N$8),SOCIETATS!$N$9)</f>
        <v>#VALUE!</v>
      </c>
      <c r="E250" s="26" t="e" cm="1" vm="3">
        <f t="array" ref="E250">_xlfn.IFNA(_xlfn.IFS(F250&lt;&gt;F251,SOCIETATS!$N$8,G250&lt;&gt;G251,SOCIETATS!$N$8),SOCIETATS!$N$9)</f>
        <v>#VALUE!</v>
      </c>
      <c r="F250" s="18" t="str" cm="1">
        <f t="array" ref="F250">_xlfn.IFNA(_xlfn.IFS(O250&lt;&gt;0,O250,P250&lt;&gt;0,P250,R250&lt;&gt;0,R250,Q250&lt;&gt;0,Q250,S250&lt;&gt;0,S250,T250&lt;&gt;0,T250),"FALTAN DATOS DE ESCENARIO")</f>
        <v>FALTAN DATOS DE ESCENARIO</v>
      </c>
      <c r="U250" s="15" t="str">
        <f>_xlfn.IFNA(VLOOKUP(W250,Municipis!$D$2:$F$259,2,FALSE),"Pendent")</f>
        <v>Pendent</v>
      </c>
      <c r="V250" s="15" t="str">
        <f>_xlfn.IFNA(VLOOKUP(W250,Municipis!$D$2:$F$259,3,FALSE),"Pendent")</f>
        <v>Pendent</v>
      </c>
      <c r="W250" s="15" t="str" cm="1">
        <f t="array" ref="W250">_xlfn.IFNA(_xlfn.IFS(O250&lt;&gt;0,O250,P250&lt;&gt;0,P250,Q250&lt;&gt;0,Q250,R250&lt;&gt;0,R250,S250&lt;&gt;0,S250,T250&lt;&gt;0,T250),"Pendent")</f>
        <v>Pendent</v>
      </c>
    </row>
    <row r="251" spans="4:23" ht="15" customHeight="1" x14ac:dyDescent="0.3">
      <c r="D251" s="12" t="e" cm="1" vm="3">
        <f t="array" ref="D251">_xlfn.IFNA(_xlfn.IFS(V251&lt;&gt;"Pendent",SOCIETATS!$N$8,W251&lt;&gt;"Pendent",SOCIETATS!$N$8),SOCIETATS!$N$9)</f>
        <v>#VALUE!</v>
      </c>
      <c r="E251" s="26" t="e" cm="1" vm="3">
        <f t="array" ref="E251">_xlfn.IFNA(_xlfn.IFS(F251&lt;&gt;F252,SOCIETATS!$N$8,G251&lt;&gt;G252,SOCIETATS!$N$8),SOCIETATS!$N$9)</f>
        <v>#VALUE!</v>
      </c>
      <c r="F251" s="18" t="str" cm="1">
        <f t="array" ref="F251">_xlfn.IFNA(_xlfn.IFS(O251&lt;&gt;0,O251,P251&lt;&gt;0,P251,R251&lt;&gt;0,R251,Q251&lt;&gt;0,Q251,S251&lt;&gt;0,S251,T251&lt;&gt;0,T251),"FALTAN DATOS DE ESCENARIO")</f>
        <v>FALTAN DATOS DE ESCENARIO</v>
      </c>
      <c r="U251" s="15" t="str">
        <f>_xlfn.IFNA(VLOOKUP(W251,Municipis!$D$2:$F$259,2,FALSE),"Pendent")</f>
        <v>Pendent</v>
      </c>
      <c r="V251" s="15" t="str">
        <f>_xlfn.IFNA(VLOOKUP(W251,Municipis!$D$2:$F$259,3,FALSE),"Pendent")</f>
        <v>Pendent</v>
      </c>
      <c r="W251" s="15" t="str" cm="1">
        <f t="array" ref="W251">_xlfn.IFNA(_xlfn.IFS(O251&lt;&gt;0,O251,P251&lt;&gt;0,P251,Q251&lt;&gt;0,Q251,R251&lt;&gt;0,R251,S251&lt;&gt;0,S251,T251&lt;&gt;0,T251),"Pendent")</f>
        <v>Pendent</v>
      </c>
    </row>
    <row r="252" spans="4:23" ht="15" customHeight="1" x14ac:dyDescent="0.3">
      <c r="D252" s="12" t="e" cm="1" vm="3">
        <f t="array" ref="D252">_xlfn.IFNA(_xlfn.IFS(V252&lt;&gt;"Pendent",SOCIETATS!$N$8,W252&lt;&gt;"Pendent",SOCIETATS!$N$8),SOCIETATS!$N$9)</f>
        <v>#VALUE!</v>
      </c>
      <c r="E252" s="26" t="e" cm="1" vm="3">
        <f t="array" ref="E252">_xlfn.IFNA(_xlfn.IFS(F252&lt;&gt;F253,SOCIETATS!$N$8,G252&lt;&gt;G253,SOCIETATS!$N$8),SOCIETATS!$N$9)</f>
        <v>#VALUE!</v>
      </c>
      <c r="F252" s="18" t="str" cm="1">
        <f t="array" ref="F252">_xlfn.IFNA(_xlfn.IFS(O252&lt;&gt;0,O252,P252&lt;&gt;0,P252,R252&lt;&gt;0,R252,Q252&lt;&gt;0,Q252,S252&lt;&gt;0,S252,T252&lt;&gt;0,T252),"FALTAN DATOS DE ESCENARIO")</f>
        <v>FALTAN DATOS DE ESCENARIO</v>
      </c>
      <c r="U252" s="15" t="str">
        <f>_xlfn.IFNA(VLOOKUP(W252,Municipis!$D$2:$F$259,2,FALSE),"Pendent")</f>
        <v>Pendent</v>
      </c>
      <c r="V252" s="15" t="str">
        <f>_xlfn.IFNA(VLOOKUP(W252,Municipis!$D$2:$F$259,3,FALSE),"Pendent")</f>
        <v>Pendent</v>
      </c>
      <c r="W252" s="15" t="str" cm="1">
        <f t="array" ref="W252">_xlfn.IFNA(_xlfn.IFS(O252&lt;&gt;0,O252,P252&lt;&gt;0,P252,Q252&lt;&gt;0,Q252,R252&lt;&gt;0,R252,S252&lt;&gt;0,S252,T252&lt;&gt;0,T252),"Pendent")</f>
        <v>Pendent</v>
      </c>
    </row>
    <row r="253" spans="4:23" ht="15" customHeight="1" x14ac:dyDescent="0.3">
      <c r="D253" s="12" t="e" cm="1" vm="3">
        <f t="array" ref="D253">_xlfn.IFNA(_xlfn.IFS(V253&lt;&gt;"Pendent",SOCIETATS!$N$8,W253&lt;&gt;"Pendent",SOCIETATS!$N$8),SOCIETATS!$N$9)</f>
        <v>#VALUE!</v>
      </c>
      <c r="E253" s="26" t="e" cm="1" vm="3">
        <f t="array" ref="E253">_xlfn.IFNA(_xlfn.IFS(F253&lt;&gt;F254,SOCIETATS!$N$8,G253&lt;&gt;G254,SOCIETATS!$N$8),SOCIETATS!$N$9)</f>
        <v>#VALUE!</v>
      </c>
      <c r="F253" s="18" t="str" cm="1">
        <f t="array" ref="F253">_xlfn.IFNA(_xlfn.IFS(O253&lt;&gt;0,O253,P253&lt;&gt;0,P253,R253&lt;&gt;0,R253,Q253&lt;&gt;0,Q253,S253&lt;&gt;0,S253,T253&lt;&gt;0,T253),"FALTAN DATOS DE ESCENARIO")</f>
        <v>FALTAN DATOS DE ESCENARIO</v>
      </c>
      <c r="U253" s="15" t="str">
        <f>_xlfn.IFNA(VLOOKUP(W253,Municipis!$D$2:$F$259,2,FALSE),"Pendent")</f>
        <v>Pendent</v>
      </c>
      <c r="V253" s="15" t="str">
        <f>_xlfn.IFNA(VLOOKUP(W253,Municipis!$D$2:$F$259,3,FALSE),"Pendent")</f>
        <v>Pendent</v>
      </c>
      <c r="W253" s="15" t="str" cm="1">
        <f t="array" ref="W253">_xlfn.IFNA(_xlfn.IFS(O253&lt;&gt;0,O253,P253&lt;&gt;0,P253,Q253&lt;&gt;0,Q253,R253&lt;&gt;0,R253,S253&lt;&gt;0,S253,T253&lt;&gt;0,T253),"Pendent")</f>
        <v>Pendent</v>
      </c>
    </row>
    <row r="254" spans="4:23" ht="15" customHeight="1" x14ac:dyDescent="0.3">
      <c r="D254" s="12" t="e" cm="1" vm="3">
        <f t="array" ref="D254">_xlfn.IFNA(_xlfn.IFS(V254&lt;&gt;"Pendent",SOCIETATS!$N$8,W254&lt;&gt;"Pendent",SOCIETATS!$N$8),SOCIETATS!$N$9)</f>
        <v>#VALUE!</v>
      </c>
      <c r="E254" s="26" t="e" cm="1" vm="3">
        <f t="array" ref="E254">_xlfn.IFNA(_xlfn.IFS(F254&lt;&gt;F255,SOCIETATS!$N$8,G254&lt;&gt;G255,SOCIETATS!$N$8),SOCIETATS!$N$9)</f>
        <v>#VALUE!</v>
      </c>
      <c r="F254" s="18" t="str" cm="1">
        <f t="array" ref="F254">_xlfn.IFNA(_xlfn.IFS(O254&lt;&gt;0,O254,P254&lt;&gt;0,P254,R254&lt;&gt;0,R254,Q254&lt;&gt;0,Q254,S254&lt;&gt;0,S254,T254&lt;&gt;0,T254),"FALTAN DATOS DE ESCENARIO")</f>
        <v>FALTAN DATOS DE ESCENARIO</v>
      </c>
      <c r="U254" s="15" t="str">
        <f>_xlfn.IFNA(VLOOKUP(W254,Municipis!$D$2:$F$259,2,FALSE),"Pendent")</f>
        <v>Pendent</v>
      </c>
      <c r="V254" s="15" t="str">
        <f>_xlfn.IFNA(VLOOKUP(W254,Municipis!$D$2:$F$259,3,FALSE),"Pendent")</f>
        <v>Pendent</v>
      </c>
      <c r="W254" s="15" t="str" cm="1">
        <f t="array" ref="W254">_xlfn.IFNA(_xlfn.IFS(O254&lt;&gt;0,O254,P254&lt;&gt;0,P254,Q254&lt;&gt;0,Q254,R254&lt;&gt;0,R254,S254&lt;&gt;0,S254,T254&lt;&gt;0,T254),"Pendent")</f>
        <v>Pendent</v>
      </c>
    </row>
    <row r="255" spans="4:23" ht="15" customHeight="1" x14ac:dyDescent="0.3">
      <c r="D255" s="12" t="e" cm="1" vm="3">
        <f t="array" ref="D255">_xlfn.IFNA(_xlfn.IFS(V255&lt;&gt;"Pendent",SOCIETATS!$N$8,W255&lt;&gt;"Pendent",SOCIETATS!$N$8),SOCIETATS!$N$9)</f>
        <v>#VALUE!</v>
      </c>
      <c r="E255" s="26" t="e" cm="1" vm="3">
        <f t="array" ref="E255">_xlfn.IFNA(_xlfn.IFS(F255&lt;&gt;F256,SOCIETATS!$N$8,G255&lt;&gt;G256,SOCIETATS!$N$8),SOCIETATS!$N$9)</f>
        <v>#VALUE!</v>
      </c>
      <c r="F255" s="18" t="str" cm="1">
        <f t="array" ref="F255">_xlfn.IFNA(_xlfn.IFS(O255&lt;&gt;0,O255,P255&lt;&gt;0,P255,R255&lt;&gt;0,R255,Q255&lt;&gt;0,Q255,S255&lt;&gt;0,S255,T255&lt;&gt;0,T255),"FALTAN DATOS DE ESCENARIO")</f>
        <v>FALTAN DATOS DE ESCENARIO</v>
      </c>
      <c r="U255" s="15" t="str">
        <f>_xlfn.IFNA(VLOOKUP(W255,Municipis!$D$2:$F$259,2,FALSE),"Pendent")</f>
        <v>Pendent</v>
      </c>
      <c r="V255" s="15" t="str">
        <f>_xlfn.IFNA(VLOOKUP(W255,Municipis!$D$2:$F$259,3,FALSE),"Pendent")</f>
        <v>Pendent</v>
      </c>
      <c r="W255" s="15" t="str" cm="1">
        <f t="array" ref="W255">_xlfn.IFNA(_xlfn.IFS(O255&lt;&gt;0,O255,P255&lt;&gt;0,P255,Q255&lt;&gt;0,Q255,R255&lt;&gt;0,R255,S255&lt;&gt;0,S255,T255&lt;&gt;0,T255),"Pendent")</f>
        <v>Pendent</v>
      </c>
    </row>
    <row r="256" spans="4:23" ht="15" customHeight="1" x14ac:dyDescent="0.3">
      <c r="D256" s="12" t="e" cm="1" vm="3">
        <f t="array" ref="D256">_xlfn.IFNA(_xlfn.IFS(V256&lt;&gt;"Pendent",SOCIETATS!$N$8,W256&lt;&gt;"Pendent",SOCIETATS!$N$8),SOCIETATS!$N$9)</f>
        <v>#VALUE!</v>
      </c>
      <c r="E256" s="26" t="e" cm="1" vm="3">
        <f t="array" ref="E256">_xlfn.IFNA(_xlfn.IFS(F256&lt;&gt;F257,SOCIETATS!$N$8,G256&lt;&gt;G257,SOCIETATS!$N$8),SOCIETATS!$N$9)</f>
        <v>#VALUE!</v>
      </c>
      <c r="F256" s="18" t="str" cm="1">
        <f t="array" ref="F256">_xlfn.IFNA(_xlfn.IFS(O256&lt;&gt;0,O256,P256&lt;&gt;0,P256,R256&lt;&gt;0,R256,Q256&lt;&gt;0,Q256,S256&lt;&gt;0,S256,T256&lt;&gt;0,T256),"FALTAN DATOS DE ESCENARIO")</f>
        <v>FALTAN DATOS DE ESCENARIO</v>
      </c>
      <c r="U256" s="15" t="str">
        <f>_xlfn.IFNA(VLOOKUP(W256,Municipis!$D$2:$F$259,2,FALSE),"Pendent")</f>
        <v>Pendent</v>
      </c>
      <c r="V256" s="15" t="str">
        <f>_xlfn.IFNA(VLOOKUP(W256,Municipis!$D$2:$F$259,3,FALSE),"Pendent")</f>
        <v>Pendent</v>
      </c>
      <c r="W256" s="15" t="str" cm="1">
        <f t="array" ref="W256">_xlfn.IFNA(_xlfn.IFS(O256&lt;&gt;0,O256,P256&lt;&gt;0,P256,Q256&lt;&gt;0,Q256,R256&lt;&gt;0,R256,S256&lt;&gt;0,S256,T256&lt;&gt;0,T256),"Pendent")</f>
        <v>Pendent</v>
      </c>
    </row>
    <row r="257" spans="4:23" ht="15" customHeight="1" x14ac:dyDescent="0.3">
      <c r="D257" s="12" t="e" cm="1" vm="3">
        <f t="array" ref="D257">_xlfn.IFNA(_xlfn.IFS(V257&lt;&gt;"Pendent",SOCIETATS!$N$8,W257&lt;&gt;"Pendent",SOCIETATS!$N$8),SOCIETATS!$N$9)</f>
        <v>#VALUE!</v>
      </c>
      <c r="E257" s="26" t="e" cm="1" vm="3">
        <f t="array" ref="E257">_xlfn.IFNA(_xlfn.IFS(F257&lt;&gt;F258,SOCIETATS!$N$8,G257&lt;&gt;G258,SOCIETATS!$N$8),SOCIETATS!$N$9)</f>
        <v>#VALUE!</v>
      </c>
      <c r="F257" s="18" t="str" cm="1">
        <f t="array" ref="F257">_xlfn.IFNA(_xlfn.IFS(O257&lt;&gt;0,O257,P257&lt;&gt;0,P257,R257&lt;&gt;0,R257,Q257&lt;&gt;0,Q257,S257&lt;&gt;0,S257,T257&lt;&gt;0,T257),"FALTAN DATOS DE ESCENARIO")</f>
        <v>FALTAN DATOS DE ESCENARIO</v>
      </c>
      <c r="U257" s="15" t="str">
        <f>_xlfn.IFNA(VLOOKUP(W257,Municipis!$D$2:$F$259,2,FALSE),"Pendent")</f>
        <v>Pendent</v>
      </c>
      <c r="V257" s="15" t="str">
        <f>_xlfn.IFNA(VLOOKUP(W257,Municipis!$D$2:$F$259,3,FALSE),"Pendent")</f>
        <v>Pendent</v>
      </c>
      <c r="W257" s="15" t="str" cm="1">
        <f t="array" ref="W257">_xlfn.IFNA(_xlfn.IFS(O257&lt;&gt;0,O257,P257&lt;&gt;0,P257,Q257&lt;&gt;0,Q257,R257&lt;&gt;0,R257,S257&lt;&gt;0,S257,T257&lt;&gt;0,T257),"Pendent")</f>
        <v>Pendent</v>
      </c>
    </row>
    <row r="258" spans="4:23" ht="15" customHeight="1" x14ac:dyDescent="0.3">
      <c r="D258" s="12" t="e" cm="1" vm="3">
        <f t="array" ref="D258">_xlfn.IFNA(_xlfn.IFS(V258&lt;&gt;"Pendent",SOCIETATS!$N$8,W258&lt;&gt;"Pendent",SOCIETATS!$N$8),SOCIETATS!$N$9)</f>
        <v>#VALUE!</v>
      </c>
      <c r="E258" s="26" t="e" cm="1" vm="3">
        <f t="array" ref="E258">_xlfn.IFNA(_xlfn.IFS(F258&lt;&gt;F259,SOCIETATS!$N$8,G258&lt;&gt;G259,SOCIETATS!$N$8),SOCIETATS!$N$9)</f>
        <v>#VALUE!</v>
      </c>
      <c r="F258" s="18" t="str" cm="1">
        <f t="array" ref="F258">_xlfn.IFNA(_xlfn.IFS(O258&lt;&gt;0,O258,P258&lt;&gt;0,P258,R258&lt;&gt;0,R258,Q258&lt;&gt;0,Q258,S258&lt;&gt;0,S258,T258&lt;&gt;0,T258),"FALTAN DATOS DE ESCENARIO")</f>
        <v>FALTAN DATOS DE ESCENARIO</v>
      </c>
      <c r="U258" s="15" t="str">
        <f>_xlfn.IFNA(VLOOKUP(W258,Municipis!$D$2:$F$259,2,FALSE),"Pendent")</f>
        <v>Pendent</v>
      </c>
      <c r="V258" s="15" t="str">
        <f>_xlfn.IFNA(VLOOKUP(W258,Municipis!$D$2:$F$259,3,FALSE),"Pendent")</f>
        <v>Pendent</v>
      </c>
      <c r="W258" s="15" t="str" cm="1">
        <f t="array" ref="W258">_xlfn.IFNA(_xlfn.IFS(O258&lt;&gt;0,O258,P258&lt;&gt;0,P258,Q258&lt;&gt;0,Q258,R258&lt;&gt;0,R258,S258&lt;&gt;0,S258,T258&lt;&gt;0,T258),"Pendent")</f>
        <v>Pendent</v>
      </c>
    </row>
    <row r="259" spans="4:23" ht="15" customHeight="1" x14ac:dyDescent="0.3">
      <c r="D259" s="12" t="e" cm="1" vm="3">
        <f t="array" ref="D259">_xlfn.IFNA(_xlfn.IFS(V259&lt;&gt;"Pendent",SOCIETATS!$N$8,W259&lt;&gt;"Pendent",SOCIETATS!$N$8),SOCIETATS!$N$9)</f>
        <v>#VALUE!</v>
      </c>
      <c r="E259" s="26" t="e" cm="1" vm="3">
        <f t="array" ref="E259">_xlfn.IFNA(_xlfn.IFS(F259&lt;&gt;F260,SOCIETATS!$N$8,G259&lt;&gt;G260,SOCIETATS!$N$8),SOCIETATS!$N$9)</f>
        <v>#VALUE!</v>
      </c>
      <c r="F259" s="18" t="str" cm="1">
        <f t="array" ref="F259">_xlfn.IFNA(_xlfn.IFS(O259&lt;&gt;0,O259,P259&lt;&gt;0,P259,R259&lt;&gt;0,R259,Q259&lt;&gt;0,Q259,S259&lt;&gt;0,S259,T259&lt;&gt;0,T259),"FALTAN DATOS DE ESCENARIO")</f>
        <v>FALTAN DATOS DE ESCENARIO</v>
      </c>
      <c r="U259" s="15" t="str">
        <f>_xlfn.IFNA(VLOOKUP(W259,Municipis!$D$2:$F$259,2,FALSE),"Pendent")</f>
        <v>Pendent</v>
      </c>
      <c r="V259" s="15" t="str">
        <f>_xlfn.IFNA(VLOOKUP(W259,Municipis!$D$2:$F$259,3,FALSE),"Pendent")</f>
        <v>Pendent</v>
      </c>
      <c r="W259" s="15" t="str" cm="1">
        <f t="array" ref="W259">_xlfn.IFNA(_xlfn.IFS(O259&lt;&gt;0,O259,P259&lt;&gt;0,P259,Q259&lt;&gt;0,Q259,R259&lt;&gt;0,R259,S259&lt;&gt;0,S259,T259&lt;&gt;0,T259),"Pendent")</f>
        <v>Pendent</v>
      </c>
    </row>
    <row r="260" spans="4:23" ht="15" customHeight="1" x14ac:dyDescent="0.3">
      <c r="D260" s="12" t="e" cm="1" vm="3">
        <f t="array" ref="D260">_xlfn.IFNA(_xlfn.IFS(V260&lt;&gt;"Pendent",SOCIETATS!$N$8,W260&lt;&gt;"Pendent",SOCIETATS!$N$8),SOCIETATS!$N$9)</f>
        <v>#VALUE!</v>
      </c>
      <c r="E260" s="26" t="e" cm="1" vm="3">
        <f t="array" ref="E260">_xlfn.IFNA(_xlfn.IFS(F260&lt;&gt;F261,SOCIETATS!$N$8,G260&lt;&gt;G261,SOCIETATS!$N$8),SOCIETATS!$N$9)</f>
        <v>#VALUE!</v>
      </c>
      <c r="F260" s="18" t="str" cm="1">
        <f t="array" ref="F260">_xlfn.IFNA(_xlfn.IFS(O260&lt;&gt;0,O260,P260&lt;&gt;0,P260,R260&lt;&gt;0,R260,Q260&lt;&gt;0,Q260,S260&lt;&gt;0,S260,T260&lt;&gt;0,T260),"FALTAN DATOS DE ESCENARIO")</f>
        <v>FALTAN DATOS DE ESCENARIO</v>
      </c>
      <c r="U260" s="15" t="str">
        <f>_xlfn.IFNA(VLOOKUP(W260,Municipis!$D$2:$F$259,2,FALSE),"Pendent")</f>
        <v>Pendent</v>
      </c>
      <c r="V260" s="15" t="str">
        <f>_xlfn.IFNA(VLOOKUP(W260,Municipis!$D$2:$F$259,3,FALSE),"Pendent")</f>
        <v>Pendent</v>
      </c>
      <c r="W260" s="15" t="str" cm="1">
        <f t="array" ref="W260">_xlfn.IFNA(_xlfn.IFS(O260&lt;&gt;0,O260,P260&lt;&gt;0,P260,Q260&lt;&gt;0,Q260,R260&lt;&gt;0,R260,S260&lt;&gt;0,S260,T260&lt;&gt;0,T260),"Pendent")</f>
        <v>Pendent</v>
      </c>
    </row>
    <row r="261" spans="4:23" ht="15" customHeight="1" x14ac:dyDescent="0.3">
      <c r="D261" s="12" t="e" cm="1" vm="3">
        <f t="array" ref="D261">_xlfn.IFNA(_xlfn.IFS(V261&lt;&gt;"Pendent",SOCIETATS!$N$8,W261&lt;&gt;"Pendent",SOCIETATS!$N$8),SOCIETATS!$N$9)</f>
        <v>#VALUE!</v>
      </c>
      <c r="E261" s="26" t="e" cm="1" vm="3">
        <f t="array" ref="E261">_xlfn.IFNA(_xlfn.IFS(F261&lt;&gt;F262,SOCIETATS!$N$8,G261&lt;&gt;G262,SOCIETATS!$N$8),SOCIETATS!$N$9)</f>
        <v>#VALUE!</v>
      </c>
      <c r="F261" s="18" t="str" cm="1">
        <f t="array" ref="F261">_xlfn.IFNA(_xlfn.IFS(O261&lt;&gt;0,O261,P261&lt;&gt;0,P261,R261&lt;&gt;0,R261,Q261&lt;&gt;0,Q261,S261&lt;&gt;0,S261,T261&lt;&gt;0,T261),"FALTAN DATOS DE ESCENARIO")</f>
        <v>FALTAN DATOS DE ESCENARIO</v>
      </c>
      <c r="U261" s="15" t="str">
        <f>_xlfn.IFNA(VLOOKUP(W261,Municipis!$D$2:$F$259,2,FALSE),"Pendent")</f>
        <v>Pendent</v>
      </c>
      <c r="V261" s="15" t="str">
        <f>_xlfn.IFNA(VLOOKUP(W261,Municipis!$D$2:$F$259,3,FALSE),"Pendent")</f>
        <v>Pendent</v>
      </c>
      <c r="W261" s="15" t="str" cm="1">
        <f t="array" ref="W261">_xlfn.IFNA(_xlfn.IFS(O261&lt;&gt;0,O261,P261&lt;&gt;0,P261,Q261&lt;&gt;0,Q261,R261&lt;&gt;0,R261,S261&lt;&gt;0,S261,T261&lt;&gt;0,T261),"Pendent")</f>
        <v>Pendent</v>
      </c>
    </row>
    <row r="262" spans="4:23" ht="15" customHeight="1" x14ac:dyDescent="0.3">
      <c r="D262" s="12" t="e" cm="1" vm="3">
        <f t="array" ref="D262">_xlfn.IFNA(_xlfn.IFS(V262&lt;&gt;"Pendent",SOCIETATS!$N$8,W262&lt;&gt;"Pendent",SOCIETATS!$N$8),SOCIETATS!$N$9)</f>
        <v>#VALUE!</v>
      </c>
      <c r="E262" s="26" t="e" cm="1" vm="3">
        <f t="array" ref="E262">_xlfn.IFNA(_xlfn.IFS(F262&lt;&gt;F263,SOCIETATS!$N$8,G262&lt;&gt;G263,SOCIETATS!$N$8),SOCIETATS!$N$9)</f>
        <v>#VALUE!</v>
      </c>
      <c r="F262" s="18" t="str" cm="1">
        <f t="array" ref="F262">_xlfn.IFNA(_xlfn.IFS(O262&lt;&gt;0,O262,P262&lt;&gt;0,P262,R262&lt;&gt;0,R262,Q262&lt;&gt;0,Q262,S262&lt;&gt;0,S262,T262&lt;&gt;0,T262),"FALTAN DATOS DE ESCENARIO")</f>
        <v>FALTAN DATOS DE ESCENARIO</v>
      </c>
      <c r="U262" s="15" t="str">
        <f>_xlfn.IFNA(VLOOKUP(W262,Municipis!$D$2:$F$259,2,FALSE),"Pendent")</f>
        <v>Pendent</v>
      </c>
      <c r="V262" s="15" t="str">
        <f>_xlfn.IFNA(VLOOKUP(W262,Municipis!$D$2:$F$259,3,FALSE),"Pendent")</f>
        <v>Pendent</v>
      </c>
      <c r="W262" s="15" t="str" cm="1">
        <f t="array" ref="W262">_xlfn.IFNA(_xlfn.IFS(O262&lt;&gt;0,O262,P262&lt;&gt;0,P262,Q262&lt;&gt;0,Q262,R262&lt;&gt;0,R262,S262&lt;&gt;0,S262,T262&lt;&gt;0,T262),"Pendent")</f>
        <v>Pendent</v>
      </c>
    </row>
    <row r="263" spans="4:23" ht="15" customHeight="1" x14ac:dyDescent="0.3">
      <c r="D263" s="12" t="e" cm="1" vm="3">
        <f t="array" ref="D263">_xlfn.IFNA(_xlfn.IFS(V263&lt;&gt;"Pendent",SOCIETATS!$N$8,W263&lt;&gt;"Pendent",SOCIETATS!$N$8),SOCIETATS!$N$9)</f>
        <v>#VALUE!</v>
      </c>
      <c r="E263" s="26" t="e" cm="1" vm="3">
        <f t="array" ref="E263">_xlfn.IFNA(_xlfn.IFS(F263&lt;&gt;F264,SOCIETATS!$N$8,G263&lt;&gt;G264,SOCIETATS!$N$8),SOCIETATS!$N$9)</f>
        <v>#VALUE!</v>
      </c>
      <c r="F263" s="18" t="str" cm="1">
        <f t="array" ref="F263">_xlfn.IFNA(_xlfn.IFS(O263&lt;&gt;0,O263,P263&lt;&gt;0,P263,R263&lt;&gt;0,R263,Q263&lt;&gt;0,Q263,S263&lt;&gt;0,S263,T263&lt;&gt;0,T263),"FALTAN DATOS DE ESCENARIO")</f>
        <v>FALTAN DATOS DE ESCENARIO</v>
      </c>
      <c r="U263" s="15" t="str">
        <f>_xlfn.IFNA(VLOOKUP(W263,Municipis!$D$2:$F$259,2,FALSE),"Pendent")</f>
        <v>Pendent</v>
      </c>
      <c r="V263" s="15" t="str">
        <f>_xlfn.IFNA(VLOOKUP(W263,Municipis!$D$2:$F$259,3,FALSE),"Pendent")</f>
        <v>Pendent</v>
      </c>
      <c r="W263" s="15" t="str" cm="1">
        <f t="array" ref="W263">_xlfn.IFNA(_xlfn.IFS(O263&lt;&gt;0,O263,P263&lt;&gt;0,P263,Q263&lt;&gt;0,Q263,R263&lt;&gt;0,R263,S263&lt;&gt;0,S263,T263&lt;&gt;0,T263),"Pendent")</f>
        <v>Pendent</v>
      </c>
    </row>
    <row r="264" spans="4:23" ht="15" customHeight="1" x14ac:dyDescent="0.3">
      <c r="D264" s="12" t="e" cm="1" vm="3">
        <f t="array" ref="D264">_xlfn.IFNA(_xlfn.IFS(V264&lt;&gt;"Pendent",SOCIETATS!$N$8,W264&lt;&gt;"Pendent",SOCIETATS!$N$8),SOCIETATS!$N$9)</f>
        <v>#VALUE!</v>
      </c>
      <c r="E264" s="26" t="e" cm="1" vm="3">
        <f t="array" ref="E264">_xlfn.IFNA(_xlfn.IFS(F264&lt;&gt;F265,SOCIETATS!$N$8,G264&lt;&gt;G265,SOCIETATS!$N$8),SOCIETATS!$N$9)</f>
        <v>#VALUE!</v>
      </c>
      <c r="F264" s="18" t="str" cm="1">
        <f t="array" ref="F264">_xlfn.IFNA(_xlfn.IFS(O264&lt;&gt;0,O264,P264&lt;&gt;0,P264,R264&lt;&gt;0,R264,Q264&lt;&gt;0,Q264,S264&lt;&gt;0,S264,T264&lt;&gt;0,T264),"FALTAN DATOS DE ESCENARIO")</f>
        <v>FALTAN DATOS DE ESCENARIO</v>
      </c>
      <c r="U264" s="15" t="str">
        <f>_xlfn.IFNA(VLOOKUP(W264,Municipis!$D$2:$F$259,2,FALSE),"Pendent")</f>
        <v>Pendent</v>
      </c>
      <c r="V264" s="15" t="str">
        <f>_xlfn.IFNA(VLOOKUP(W264,Municipis!$D$2:$F$259,3,FALSE),"Pendent")</f>
        <v>Pendent</v>
      </c>
      <c r="W264" s="15" t="str" cm="1">
        <f t="array" ref="W264">_xlfn.IFNA(_xlfn.IFS(O264&lt;&gt;0,O264,P264&lt;&gt;0,P264,Q264&lt;&gt;0,Q264,R264&lt;&gt;0,R264,S264&lt;&gt;0,S264,T264&lt;&gt;0,T264),"Pendent")</f>
        <v>Pendent</v>
      </c>
    </row>
    <row r="265" spans="4:23" ht="15" customHeight="1" x14ac:dyDescent="0.3">
      <c r="D265" s="12" t="e" cm="1" vm="3">
        <f t="array" ref="D265">_xlfn.IFNA(_xlfn.IFS(V265&lt;&gt;"Pendent",SOCIETATS!$N$8,W265&lt;&gt;"Pendent",SOCIETATS!$N$8),SOCIETATS!$N$9)</f>
        <v>#VALUE!</v>
      </c>
      <c r="E265" s="26" t="e" cm="1" vm="3">
        <f t="array" ref="E265">_xlfn.IFNA(_xlfn.IFS(F265&lt;&gt;F266,SOCIETATS!$N$8,G265&lt;&gt;G266,SOCIETATS!$N$8),SOCIETATS!$N$9)</f>
        <v>#VALUE!</v>
      </c>
      <c r="F265" s="18" t="str" cm="1">
        <f t="array" ref="F265">_xlfn.IFNA(_xlfn.IFS(O265&lt;&gt;0,O265,P265&lt;&gt;0,P265,R265&lt;&gt;0,R265,Q265&lt;&gt;0,Q265,S265&lt;&gt;0,S265,T265&lt;&gt;0,T265),"FALTAN DATOS DE ESCENARIO")</f>
        <v>FALTAN DATOS DE ESCENARIO</v>
      </c>
      <c r="U265" s="15" t="str">
        <f>_xlfn.IFNA(VLOOKUP(W265,Municipis!$D$2:$F$259,2,FALSE),"Pendent")</f>
        <v>Pendent</v>
      </c>
      <c r="V265" s="15" t="str">
        <f>_xlfn.IFNA(VLOOKUP(W265,Municipis!$D$2:$F$259,3,FALSE),"Pendent")</f>
        <v>Pendent</v>
      </c>
      <c r="W265" s="15" t="str" cm="1">
        <f t="array" ref="W265">_xlfn.IFNA(_xlfn.IFS(O265&lt;&gt;0,O265,P265&lt;&gt;0,P265,Q265&lt;&gt;0,Q265,R265&lt;&gt;0,R265,S265&lt;&gt;0,S265,T265&lt;&gt;0,T265),"Pendent")</f>
        <v>Pendent</v>
      </c>
    </row>
    <row r="266" spans="4:23" ht="15" customHeight="1" x14ac:dyDescent="0.3">
      <c r="D266" s="12" t="e" cm="1" vm="3">
        <f t="array" ref="D266">_xlfn.IFNA(_xlfn.IFS(V266&lt;&gt;"Pendent",SOCIETATS!$N$8,W266&lt;&gt;"Pendent",SOCIETATS!$N$8),SOCIETATS!$N$9)</f>
        <v>#VALUE!</v>
      </c>
      <c r="E266" s="26" t="e" cm="1" vm="3">
        <f t="array" ref="E266">_xlfn.IFNA(_xlfn.IFS(F266&lt;&gt;F267,SOCIETATS!$N$8,G266&lt;&gt;G267,SOCIETATS!$N$8),SOCIETATS!$N$9)</f>
        <v>#VALUE!</v>
      </c>
      <c r="F266" s="18" t="str" cm="1">
        <f t="array" ref="F266">_xlfn.IFNA(_xlfn.IFS(O266&lt;&gt;0,O266,P266&lt;&gt;0,P266,R266&lt;&gt;0,R266,Q266&lt;&gt;0,Q266,S266&lt;&gt;0,S266,T266&lt;&gt;0,T266),"FALTAN DATOS DE ESCENARIO")</f>
        <v>FALTAN DATOS DE ESCENARIO</v>
      </c>
      <c r="U266" s="15" t="str">
        <f>_xlfn.IFNA(VLOOKUP(W266,Municipis!$D$2:$F$259,2,FALSE),"Pendent")</f>
        <v>Pendent</v>
      </c>
      <c r="V266" s="15" t="str">
        <f>_xlfn.IFNA(VLOOKUP(W266,Municipis!$D$2:$F$259,3,FALSE),"Pendent")</f>
        <v>Pendent</v>
      </c>
      <c r="W266" s="15" t="str" cm="1">
        <f t="array" ref="W266">_xlfn.IFNA(_xlfn.IFS(O266&lt;&gt;0,O266,P266&lt;&gt;0,P266,Q266&lt;&gt;0,Q266,R266&lt;&gt;0,R266,S266&lt;&gt;0,S266,T266&lt;&gt;0,T266),"Pendent")</f>
        <v>Pendent</v>
      </c>
    </row>
    <row r="267" spans="4:23" ht="15" customHeight="1" x14ac:dyDescent="0.3">
      <c r="D267" s="12" t="e" cm="1" vm="3">
        <f t="array" ref="D267">_xlfn.IFNA(_xlfn.IFS(V267&lt;&gt;"Pendent",SOCIETATS!$N$8,W267&lt;&gt;"Pendent",SOCIETATS!$N$8),SOCIETATS!$N$9)</f>
        <v>#VALUE!</v>
      </c>
      <c r="E267" s="26" t="e" cm="1" vm="3">
        <f t="array" ref="E267">_xlfn.IFNA(_xlfn.IFS(F267&lt;&gt;F268,SOCIETATS!$N$8,G267&lt;&gt;G268,SOCIETATS!$N$8),SOCIETATS!$N$9)</f>
        <v>#VALUE!</v>
      </c>
      <c r="F267" s="18" t="str" cm="1">
        <f t="array" ref="F267">_xlfn.IFNA(_xlfn.IFS(O267&lt;&gt;0,O267,P267&lt;&gt;0,P267,R267&lt;&gt;0,R267,Q267&lt;&gt;0,Q267,S267&lt;&gt;0,S267,T267&lt;&gt;0,T267),"FALTAN DATOS DE ESCENARIO")</f>
        <v>FALTAN DATOS DE ESCENARIO</v>
      </c>
      <c r="U267" s="15" t="str">
        <f>_xlfn.IFNA(VLOOKUP(W267,Municipis!$D$2:$F$259,2,FALSE),"Pendent")</f>
        <v>Pendent</v>
      </c>
      <c r="V267" s="15" t="str">
        <f>_xlfn.IFNA(VLOOKUP(W267,Municipis!$D$2:$F$259,3,FALSE),"Pendent")</f>
        <v>Pendent</v>
      </c>
      <c r="W267" s="15" t="str" cm="1">
        <f t="array" ref="W267">_xlfn.IFNA(_xlfn.IFS(O267&lt;&gt;0,O267,P267&lt;&gt;0,P267,Q267&lt;&gt;0,Q267,R267&lt;&gt;0,R267,S267&lt;&gt;0,S267,T267&lt;&gt;0,T267),"Pendent")</f>
        <v>Pendent</v>
      </c>
    </row>
    <row r="268" spans="4:23" ht="15" customHeight="1" x14ac:dyDescent="0.3">
      <c r="D268" s="12" t="e" cm="1" vm="3">
        <f t="array" ref="D268">_xlfn.IFNA(_xlfn.IFS(V268&lt;&gt;"Pendent",SOCIETATS!$N$8,W268&lt;&gt;"Pendent",SOCIETATS!$N$8),SOCIETATS!$N$9)</f>
        <v>#VALUE!</v>
      </c>
      <c r="E268" s="26" t="e" cm="1" vm="3">
        <f t="array" ref="E268">_xlfn.IFNA(_xlfn.IFS(F268&lt;&gt;F269,SOCIETATS!$N$8,G268&lt;&gt;G269,SOCIETATS!$N$8),SOCIETATS!$N$9)</f>
        <v>#VALUE!</v>
      </c>
      <c r="F268" s="18" t="str" cm="1">
        <f t="array" ref="F268">_xlfn.IFNA(_xlfn.IFS(O268&lt;&gt;0,O268,P268&lt;&gt;0,P268,R268&lt;&gt;0,R268,Q268&lt;&gt;0,Q268,S268&lt;&gt;0,S268,T268&lt;&gt;0,T268),"FALTAN DATOS DE ESCENARIO")</f>
        <v>FALTAN DATOS DE ESCENARIO</v>
      </c>
      <c r="U268" s="15" t="str">
        <f>_xlfn.IFNA(VLOOKUP(W268,Municipis!$D$2:$F$259,2,FALSE),"Pendent")</f>
        <v>Pendent</v>
      </c>
      <c r="V268" s="15" t="str">
        <f>_xlfn.IFNA(VLOOKUP(W268,Municipis!$D$2:$F$259,3,FALSE),"Pendent")</f>
        <v>Pendent</v>
      </c>
      <c r="W268" s="15" t="str" cm="1">
        <f t="array" ref="W268">_xlfn.IFNA(_xlfn.IFS(O268&lt;&gt;0,O268,P268&lt;&gt;0,P268,Q268&lt;&gt;0,Q268,R268&lt;&gt;0,R268,S268&lt;&gt;0,S268,T268&lt;&gt;0,T268),"Pendent")</f>
        <v>Pendent</v>
      </c>
    </row>
    <row r="269" spans="4:23" ht="15" customHeight="1" x14ac:dyDescent="0.3">
      <c r="D269" s="12" t="e" cm="1" vm="3">
        <f t="array" ref="D269">_xlfn.IFNA(_xlfn.IFS(V269&lt;&gt;"Pendent",SOCIETATS!$N$8,W269&lt;&gt;"Pendent",SOCIETATS!$N$8),SOCIETATS!$N$9)</f>
        <v>#VALUE!</v>
      </c>
      <c r="E269" s="26" t="e" cm="1" vm="3">
        <f t="array" ref="E269">_xlfn.IFNA(_xlfn.IFS(F269&lt;&gt;F270,SOCIETATS!$N$8,G269&lt;&gt;G270,SOCIETATS!$N$8),SOCIETATS!$N$9)</f>
        <v>#VALUE!</v>
      </c>
      <c r="F269" s="18" t="str" cm="1">
        <f t="array" ref="F269">_xlfn.IFNA(_xlfn.IFS(O269&lt;&gt;0,O269,P269&lt;&gt;0,P269,R269&lt;&gt;0,R269,Q269&lt;&gt;0,Q269,S269&lt;&gt;0,S269,T269&lt;&gt;0,T269),"FALTAN DATOS DE ESCENARIO")</f>
        <v>FALTAN DATOS DE ESCENARIO</v>
      </c>
      <c r="U269" s="15" t="str">
        <f>_xlfn.IFNA(VLOOKUP(W269,Municipis!$D$2:$F$259,2,FALSE),"Pendent")</f>
        <v>Pendent</v>
      </c>
      <c r="V269" s="15" t="str">
        <f>_xlfn.IFNA(VLOOKUP(W269,Municipis!$D$2:$F$259,3,FALSE),"Pendent")</f>
        <v>Pendent</v>
      </c>
      <c r="W269" s="15" t="str" cm="1">
        <f t="array" ref="W269">_xlfn.IFNA(_xlfn.IFS(O269&lt;&gt;0,O269,P269&lt;&gt;0,P269,Q269&lt;&gt;0,Q269,R269&lt;&gt;0,R269,S269&lt;&gt;0,S269,T269&lt;&gt;0,T269),"Pendent")</f>
        <v>Pendent</v>
      </c>
    </row>
    <row r="270" spans="4:23" ht="15" customHeight="1" x14ac:dyDescent="0.3">
      <c r="D270" s="12" t="e" cm="1" vm="3">
        <f t="array" ref="D270">_xlfn.IFNA(_xlfn.IFS(V270&lt;&gt;"Pendent",SOCIETATS!$N$8,W270&lt;&gt;"Pendent",SOCIETATS!$N$8),SOCIETATS!$N$9)</f>
        <v>#VALUE!</v>
      </c>
      <c r="E270" s="26" t="e" cm="1" vm="3">
        <f t="array" ref="E270">_xlfn.IFNA(_xlfn.IFS(F270&lt;&gt;F271,SOCIETATS!$N$8,G270&lt;&gt;G271,SOCIETATS!$N$8),SOCIETATS!$N$9)</f>
        <v>#VALUE!</v>
      </c>
      <c r="F270" s="18" t="str" cm="1">
        <f t="array" ref="F270">_xlfn.IFNA(_xlfn.IFS(O270&lt;&gt;0,O270,P270&lt;&gt;0,P270,R270&lt;&gt;0,R270,Q270&lt;&gt;0,Q270,S270&lt;&gt;0,S270,T270&lt;&gt;0,T270),"FALTAN DATOS DE ESCENARIO")</f>
        <v>FALTAN DATOS DE ESCENARIO</v>
      </c>
      <c r="U270" s="15" t="str">
        <f>_xlfn.IFNA(VLOOKUP(W270,Municipis!$D$2:$F$259,2,FALSE),"Pendent")</f>
        <v>Pendent</v>
      </c>
      <c r="V270" s="15" t="str">
        <f>_xlfn.IFNA(VLOOKUP(W270,Municipis!$D$2:$F$259,3,FALSE),"Pendent")</f>
        <v>Pendent</v>
      </c>
      <c r="W270" s="15" t="str" cm="1">
        <f t="array" ref="W270">_xlfn.IFNA(_xlfn.IFS(O270&lt;&gt;0,O270,P270&lt;&gt;0,P270,Q270&lt;&gt;0,Q270,R270&lt;&gt;0,R270,S270&lt;&gt;0,S270,T270&lt;&gt;0,T270),"Pendent")</f>
        <v>Pendent</v>
      </c>
    </row>
    <row r="271" spans="4:23" ht="15" customHeight="1" x14ac:dyDescent="0.3">
      <c r="D271" s="12" t="e" cm="1" vm="3">
        <f t="array" ref="D271">_xlfn.IFNA(_xlfn.IFS(V271&lt;&gt;"Pendent",SOCIETATS!$N$8,W271&lt;&gt;"Pendent",SOCIETATS!$N$8),SOCIETATS!$N$9)</f>
        <v>#VALUE!</v>
      </c>
      <c r="E271" s="26" t="e" cm="1" vm="3">
        <f t="array" ref="E271">_xlfn.IFNA(_xlfn.IFS(F271&lt;&gt;F272,SOCIETATS!$N$8,G271&lt;&gt;G272,SOCIETATS!$N$8),SOCIETATS!$N$9)</f>
        <v>#VALUE!</v>
      </c>
      <c r="F271" s="18" t="str" cm="1">
        <f t="array" ref="F271">_xlfn.IFNA(_xlfn.IFS(O271&lt;&gt;0,O271,P271&lt;&gt;0,P271,R271&lt;&gt;0,R271,Q271&lt;&gt;0,Q271,S271&lt;&gt;0,S271,T271&lt;&gt;0,T271),"FALTAN DATOS DE ESCENARIO")</f>
        <v>FALTAN DATOS DE ESCENARIO</v>
      </c>
      <c r="U271" s="15" t="str">
        <f>_xlfn.IFNA(VLOOKUP(W271,Municipis!$D$2:$F$259,2,FALSE),"Pendent")</f>
        <v>Pendent</v>
      </c>
      <c r="V271" s="15" t="str">
        <f>_xlfn.IFNA(VLOOKUP(W271,Municipis!$D$2:$F$259,3,FALSE),"Pendent")</f>
        <v>Pendent</v>
      </c>
      <c r="W271" s="15" t="str" cm="1">
        <f t="array" ref="W271">_xlfn.IFNA(_xlfn.IFS(O271&lt;&gt;0,O271,P271&lt;&gt;0,P271,Q271&lt;&gt;0,Q271,R271&lt;&gt;0,R271,S271&lt;&gt;0,S271,T271&lt;&gt;0,T271),"Pendent")</f>
        <v>Pendent</v>
      </c>
    </row>
    <row r="272" spans="4:23" ht="15" customHeight="1" x14ac:dyDescent="0.3">
      <c r="D272" s="12" t="e" cm="1" vm="3">
        <f t="array" ref="D272">_xlfn.IFNA(_xlfn.IFS(V272&lt;&gt;"Pendent",SOCIETATS!$N$8,W272&lt;&gt;"Pendent",SOCIETATS!$N$8),SOCIETATS!$N$9)</f>
        <v>#VALUE!</v>
      </c>
      <c r="E272" s="26" t="e" cm="1" vm="3">
        <f t="array" ref="E272">_xlfn.IFNA(_xlfn.IFS(F272&lt;&gt;F273,SOCIETATS!$N$8,G272&lt;&gt;G273,SOCIETATS!$N$8),SOCIETATS!$N$9)</f>
        <v>#VALUE!</v>
      </c>
      <c r="F272" s="18" t="str" cm="1">
        <f t="array" ref="F272">_xlfn.IFNA(_xlfn.IFS(O272&lt;&gt;0,O272,P272&lt;&gt;0,P272,R272&lt;&gt;0,R272,Q272&lt;&gt;0,Q272,S272&lt;&gt;0,S272,T272&lt;&gt;0,T272),"FALTAN DATOS DE ESCENARIO")</f>
        <v>FALTAN DATOS DE ESCENARIO</v>
      </c>
      <c r="U272" s="15" t="str">
        <f>_xlfn.IFNA(VLOOKUP(W272,Municipis!$D$2:$F$259,2,FALSE),"Pendent")</f>
        <v>Pendent</v>
      </c>
      <c r="V272" s="15" t="str">
        <f>_xlfn.IFNA(VLOOKUP(W272,Municipis!$D$2:$F$259,3,FALSE),"Pendent")</f>
        <v>Pendent</v>
      </c>
      <c r="W272" s="15" t="str" cm="1">
        <f t="array" ref="W272">_xlfn.IFNA(_xlfn.IFS(O272&lt;&gt;0,O272,P272&lt;&gt;0,P272,Q272&lt;&gt;0,Q272,R272&lt;&gt;0,R272,S272&lt;&gt;0,S272,T272&lt;&gt;0,T272),"Pendent")</f>
        <v>Pendent</v>
      </c>
    </row>
    <row r="273" spans="4:23" ht="15" customHeight="1" x14ac:dyDescent="0.3">
      <c r="D273" s="12" t="e" cm="1" vm="3">
        <f t="array" ref="D273">_xlfn.IFNA(_xlfn.IFS(V273&lt;&gt;"Pendent",SOCIETATS!$N$8,W273&lt;&gt;"Pendent",SOCIETATS!$N$8),SOCIETATS!$N$9)</f>
        <v>#VALUE!</v>
      </c>
      <c r="E273" s="26" t="e" cm="1" vm="3">
        <f t="array" ref="E273">_xlfn.IFNA(_xlfn.IFS(F273&lt;&gt;F274,SOCIETATS!$N$8,G273&lt;&gt;G274,SOCIETATS!$N$8),SOCIETATS!$N$9)</f>
        <v>#VALUE!</v>
      </c>
      <c r="F273" s="18" t="str" cm="1">
        <f t="array" ref="F273">_xlfn.IFNA(_xlfn.IFS(O273&lt;&gt;0,O273,P273&lt;&gt;0,P273,R273&lt;&gt;0,R273,Q273&lt;&gt;0,Q273,S273&lt;&gt;0,S273,T273&lt;&gt;0,T273),"FALTAN DATOS DE ESCENARIO")</f>
        <v>FALTAN DATOS DE ESCENARIO</v>
      </c>
      <c r="U273" s="15" t="str">
        <f>_xlfn.IFNA(VLOOKUP(W273,Municipis!$D$2:$F$259,2,FALSE),"Pendent")</f>
        <v>Pendent</v>
      </c>
      <c r="V273" s="15" t="str">
        <f>_xlfn.IFNA(VLOOKUP(W273,Municipis!$D$2:$F$259,3,FALSE),"Pendent")</f>
        <v>Pendent</v>
      </c>
      <c r="W273" s="15" t="str" cm="1">
        <f t="array" ref="W273">_xlfn.IFNA(_xlfn.IFS(O273&lt;&gt;0,O273,P273&lt;&gt;0,P273,Q273&lt;&gt;0,Q273,R273&lt;&gt;0,R273,S273&lt;&gt;0,S273,T273&lt;&gt;0,T273),"Pendent")</f>
        <v>Pendent</v>
      </c>
    </row>
    <row r="274" spans="4:23" ht="15" customHeight="1" x14ac:dyDescent="0.3">
      <c r="D274" s="12" t="e" cm="1" vm="3">
        <f t="array" ref="D274">_xlfn.IFNA(_xlfn.IFS(V274&lt;&gt;"Pendent",SOCIETATS!$N$8,W274&lt;&gt;"Pendent",SOCIETATS!$N$8),SOCIETATS!$N$9)</f>
        <v>#VALUE!</v>
      </c>
      <c r="E274" s="26" t="e" cm="1" vm="3">
        <f t="array" ref="E274">_xlfn.IFNA(_xlfn.IFS(F274&lt;&gt;F275,SOCIETATS!$N$8,G274&lt;&gt;G275,SOCIETATS!$N$8),SOCIETATS!$N$9)</f>
        <v>#VALUE!</v>
      </c>
      <c r="F274" s="18" t="str" cm="1">
        <f t="array" ref="F274">_xlfn.IFNA(_xlfn.IFS(O274&lt;&gt;0,O274,P274&lt;&gt;0,P274,R274&lt;&gt;0,R274,Q274&lt;&gt;0,Q274,S274&lt;&gt;0,S274,T274&lt;&gt;0,T274),"FALTAN DATOS DE ESCENARIO")</f>
        <v>FALTAN DATOS DE ESCENARIO</v>
      </c>
      <c r="U274" s="15" t="str">
        <f>_xlfn.IFNA(VLOOKUP(W274,Municipis!$D$2:$F$259,2,FALSE),"Pendent")</f>
        <v>Pendent</v>
      </c>
      <c r="V274" s="15" t="str">
        <f>_xlfn.IFNA(VLOOKUP(W274,Municipis!$D$2:$F$259,3,FALSE),"Pendent")</f>
        <v>Pendent</v>
      </c>
      <c r="W274" s="15" t="str" cm="1">
        <f t="array" ref="W274">_xlfn.IFNA(_xlfn.IFS(O274&lt;&gt;0,O274,P274&lt;&gt;0,P274,Q274&lt;&gt;0,Q274,R274&lt;&gt;0,R274,S274&lt;&gt;0,S274,T274&lt;&gt;0,T274),"Pendent")</f>
        <v>Pendent</v>
      </c>
    </row>
    <row r="275" spans="4:23" ht="15" customHeight="1" x14ac:dyDescent="0.3">
      <c r="D275" s="12" t="e" cm="1" vm="3">
        <f t="array" ref="D275">_xlfn.IFNA(_xlfn.IFS(V275&lt;&gt;"Pendent",SOCIETATS!$N$8,W275&lt;&gt;"Pendent",SOCIETATS!$N$8),SOCIETATS!$N$9)</f>
        <v>#VALUE!</v>
      </c>
      <c r="E275" s="26" t="e" cm="1" vm="3">
        <f t="array" ref="E275">_xlfn.IFNA(_xlfn.IFS(F275&lt;&gt;F276,SOCIETATS!$N$8,G275&lt;&gt;G276,SOCIETATS!$N$8),SOCIETATS!$N$9)</f>
        <v>#VALUE!</v>
      </c>
      <c r="F275" s="18" t="str" cm="1">
        <f t="array" ref="F275">_xlfn.IFNA(_xlfn.IFS(O275&lt;&gt;0,O275,P275&lt;&gt;0,P275,R275&lt;&gt;0,R275,Q275&lt;&gt;0,Q275,S275&lt;&gt;0,S275,T275&lt;&gt;0,T275),"FALTAN DATOS DE ESCENARIO")</f>
        <v>FALTAN DATOS DE ESCENARIO</v>
      </c>
      <c r="U275" s="15" t="str">
        <f>_xlfn.IFNA(VLOOKUP(W275,Municipis!$D$2:$F$259,2,FALSE),"Pendent")</f>
        <v>Pendent</v>
      </c>
      <c r="V275" s="15" t="str">
        <f>_xlfn.IFNA(VLOOKUP(W275,Municipis!$D$2:$F$259,3,FALSE),"Pendent")</f>
        <v>Pendent</v>
      </c>
      <c r="W275" s="15" t="str" cm="1">
        <f t="array" ref="W275">_xlfn.IFNA(_xlfn.IFS(O275&lt;&gt;0,O275,P275&lt;&gt;0,P275,Q275&lt;&gt;0,Q275,R275&lt;&gt;0,R275,S275&lt;&gt;0,S275,T275&lt;&gt;0,T275),"Pendent")</f>
        <v>Pendent</v>
      </c>
    </row>
    <row r="276" spans="4:23" ht="15" customHeight="1" x14ac:dyDescent="0.3">
      <c r="D276" s="12" t="e" cm="1" vm="3">
        <f t="array" ref="D276">_xlfn.IFNA(_xlfn.IFS(V276&lt;&gt;"Pendent",SOCIETATS!$N$8,W276&lt;&gt;"Pendent",SOCIETATS!$N$8),SOCIETATS!$N$9)</f>
        <v>#VALUE!</v>
      </c>
      <c r="E276" s="26" t="e" cm="1" vm="3">
        <f t="array" ref="E276">_xlfn.IFNA(_xlfn.IFS(F276&lt;&gt;F277,SOCIETATS!$N$8,G276&lt;&gt;G277,SOCIETATS!$N$8),SOCIETATS!$N$9)</f>
        <v>#VALUE!</v>
      </c>
      <c r="F276" s="18" t="str" cm="1">
        <f t="array" ref="F276">_xlfn.IFNA(_xlfn.IFS(O276&lt;&gt;0,O276,P276&lt;&gt;0,P276,R276&lt;&gt;0,R276,Q276&lt;&gt;0,Q276,S276&lt;&gt;0,S276,T276&lt;&gt;0,T276),"FALTAN DATOS DE ESCENARIO")</f>
        <v>FALTAN DATOS DE ESCENARIO</v>
      </c>
      <c r="U276" s="15" t="str">
        <f>_xlfn.IFNA(VLOOKUP(W276,Municipis!$D$2:$F$259,2,FALSE),"Pendent")</f>
        <v>Pendent</v>
      </c>
      <c r="V276" s="15" t="str">
        <f>_xlfn.IFNA(VLOOKUP(W276,Municipis!$D$2:$F$259,3,FALSE),"Pendent")</f>
        <v>Pendent</v>
      </c>
      <c r="W276" s="15" t="str" cm="1">
        <f t="array" ref="W276">_xlfn.IFNA(_xlfn.IFS(O276&lt;&gt;0,O276,P276&lt;&gt;0,P276,Q276&lt;&gt;0,Q276,R276&lt;&gt;0,R276,S276&lt;&gt;0,S276,T276&lt;&gt;0,T276),"Pendent")</f>
        <v>Pendent</v>
      </c>
    </row>
    <row r="277" spans="4:23" ht="15" customHeight="1" x14ac:dyDescent="0.3">
      <c r="D277" s="12" t="e" cm="1" vm="3">
        <f t="array" ref="D277">_xlfn.IFNA(_xlfn.IFS(V277&lt;&gt;"Pendent",SOCIETATS!$N$8,W277&lt;&gt;"Pendent",SOCIETATS!$N$8),SOCIETATS!$N$9)</f>
        <v>#VALUE!</v>
      </c>
      <c r="E277" s="26" t="e" cm="1" vm="3">
        <f t="array" ref="E277">_xlfn.IFNA(_xlfn.IFS(F277&lt;&gt;F278,SOCIETATS!$N$8,G277&lt;&gt;G278,SOCIETATS!$N$8),SOCIETATS!$N$9)</f>
        <v>#VALUE!</v>
      </c>
      <c r="F277" s="18" t="str" cm="1">
        <f t="array" ref="F277">_xlfn.IFNA(_xlfn.IFS(O277&lt;&gt;0,O277,P277&lt;&gt;0,P277,R277&lt;&gt;0,R277,Q277&lt;&gt;0,Q277,S277&lt;&gt;0,S277,T277&lt;&gt;0,T277),"FALTAN DATOS DE ESCENARIO")</f>
        <v>FALTAN DATOS DE ESCENARIO</v>
      </c>
      <c r="U277" s="15" t="str">
        <f>_xlfn.IFNA(VLOOKUP(W277,Municipis!$D$2:$F$259,2,FALSE),"Pendent")</f>
        <v>Pendent</v>
      </c>
      <c r="V277" s="15" t="str">
        <f>_xlfn.IFNA(VLOOKUP(W277,Municipis!$D$2:$F$259,3,FALSE),"Pendent")</f>
        <v>Pendent</v>
      </c>
      <c r="W277" s="15" t="str" cm="1">
        <f t="array" ref="W277">_xlfn.IFNA(_xlfn.IFS(O277&lt;&gt;0,O277,P277&lt;&gt;0,P277,Q277&lt;&gt;0,Q277,R277&lt;&gt;0,R277,S277&lt;&gt;0,S277,T277&lt;&gt;0,T277),"Pendent")</f>
        <v>Pendent</v>
      </c>
    </row>
    <row r="278" spans="4:23" ht="15" customHeight="1" x14ac:dyDescent="0.3">
      <c r="D278" s="12" t="e" cm="1" vm="3">
        <f t="array" ref="D278">_xlfn.IFNA(_xlfn.IFS(V278&lt;&gt;"Pendent",SOCIETATS!$N$8,W278&lt;&gt;"Pendent",SOCIETATS!$N$8),SOCIETATS!$N$9)</f>
        <v>#VALUE!</v>
      </c>
      <c r="E278" s="26" t="e" cm="1" vm="3">
        <f t="array" ref="E278">_xlfn.IFNA(_xlfn.IFS(F278&lt;&gt;F279,SOCIETATS!$N$8,G278&lt;&gt;G279,SOCIETATS!$N$8),SOCIETATS!$N$9)</f>
        <v>#VALUE!</v>
      </c>
      <c r="F278" s="18" t="str" cm="1">
        <f t="array" ref="F278">_xlfn.IFNA(_xlfn.IFS(O278&lt;&gt;0,O278,P278&lt;&gt;0,P278,R278&lt;&gt;0,R278,Q278&lt;&gt;0,Q278,S278&lt;&gt;0,S278,T278&lt;&gt;0,T278),"FALTAN DATOS DE ESCENARIO")</f>
        <v>FALTAN DATOS DE ESCENARIO</v>
      </c>
      <c r="U278" s="15" t="str">
        <f>_xlfn.IFNA(VLOOKUP(W278,Municipis!$D$2:$F$259,2,FALSE),"Pendent")</f>
        <v>Pendent</v>
      </c>
      <c r="V278" s="15" t="str">
        <f>_xlfn.IFNA(VLOOKUP(W278,Municipis!$D$2:$F$259,3,FALSE),"Pendent")</f>
        <v>Pendent</v>
      </c>
      <c r="W278" s="15" t="str" cm="1">
        <f t="array" ref="W278">_xlfn.IFNA(_xlfn.IFS(O278&lt;&gt;0,O278,P278&lt;&gt;0,P278,Q278&lt;&gt;0,Q278,R278&lt;&gt;0,R278,S278&lt;&gt;0,S278,T278&lt;&gt;0,T278),"Pendent")</f>
        <v>Pendent</v>
      </c>
    </row>
    <row r="279" spans="4:23" ht="15" customHeight="1" x14ac:dyDescent="0.3">
      <c r="D279" s="12" t="e" cm="1" vm="3">
        <f t="array" ref="D279">_xlfn.IFNA(_xlfn.IFS(V279&lt;&gt;"Pendent",SOCIETATS!$N$8,W279&lt;&gt;"Pendent",SOCIETATS!$N$8),SOCIETATS!$N$9)</f>
        <v>#VALUE!</v>
      </c>
      <c r="E279" s="26" t="e" cm="1" vm="3">
        <f t="array" ref="E279">_xlfn.IFNA(_xlfn.IFS(F279&lt;&gt;F280,SOCIETATS!$N$8,G279&lt;&gt;G280,SOCIETATS!$N$8),SOCIETATS!$N$9)</f>
        <v>#VALUE!</v>
      </c>
      <c r="F279" s="18" t="str" cm="1">
        <f t="array" ref="F279">_xlfn.IFNA(_xlfn.IFS(O279&lt;&gt;0,O279,P279&lt;&gt;0,P279,R279&lt;&gt;0,R279,Q279&lt;&gt;0,Q279,S279&lt;&gt;0,S279,T279&lt;&gt;0,T279),"FALTAN DATOS DE ESCENARIO")</f>
        <v>FALTAN DATOS DE ESCENARIO</v>
      </c>
      <c r="U279" s="15" t="str">
        <f>_xlfn.IFNA(VLOOKUP(W279,Municipis!$D$2:$F$259,2,FALSE),"Pendent")</f>
        <v>Pendent</v>
      </c>
      <c r="V279" s="15" t="str">
        <f>_xlfn.IFNA(VLOOKUP(W279,Municipis!$D$2:$F$259,3,FALSE),"Pendent")</f>
        <v>Pendent</v>
      </c>
      <c r="W279" s="15" t="str" cm="1">
        <f t="array" ref="W279">_xlfn.IFNA(_xlfn.IFS(O279&lt;&gt;0,O279,P279&lt;&gt;0,P279,Q279&lt;&gt;0,Q279,R279&lt;&gt;0,R279,S279&lt;&gt;0,S279,T279&lt;&gt;0,T279),"Pendent")</f>
        <v>Pendent</v>
      </c>
    </row>
    <row r="280" spans="4:23" ht="15" customHeight="1" x14ac:dyDescent="0.3">
      <c r="D280" s="12" t="e" cm="1" vm="3">
        <f t="array" ref="D280">_xlfn.IFNA(_xlfn.IFS(V280&lt;&gt;"Pendent",SOCIETATS!$N$8,W280&lt;&gt;"Pendent",SOCIETATS!$N$8),SOCIETATS!$N$9)</f>
        <v>#VALUE!</v>
      </c>
      <c r="E280" s="26" t="e" cm="1" vm="3">
        <f t="array" ref="E280">_xlfn.IFNA(_xlfn.IFS(F280&lt;&gt;F281,SOCIETATS!$N$8,G280&lt;&gt;G281,SOCIETATS!$N$8),SOCIETATS!$N$9)</f>
        <v>#VALUE!</v>
      </c>
      <c r="F280" s="18" t="str" cm="1">
        <f t="array" ref="F280">_xlfn.IFNA(_xlfn.IFS(O280&lt;&gt;0,O280,P280&lt;&gt;0,P280,R280&lt;&gt;0,R280,Q280&lt;&gt;0,Q280,S280&lt;&gt;0,S280,T280&lt;&gt;0,T280),"FALTAN DATOS DE ESCENARIO")</f>
        <v>FALTAN DATOS DE ESCENARIO</v>
      </c>
      <c r="U280" s="15" t="str">
        <f>_xlfn.IFNA(VLOOKUP(W280,Municipis!$D$2:$F$259,2,FALSE),"Pendent")</f>
        <v>Pendent</v>
      </c>
      <c r="V280" s="15" t="str">
        <f>_xlfn.IFNA(VLOOKUP(W280,Municipis!$D$2:$F$259,3,FALSE),"Pendent")</f>
        <v>Pendent</v>
      </c>
      <c r="W280" s="15" t="str" cm="1">
        <f t="array" ref="W280">_xlfn.IFNA(_xlfn.IFS(O280&lt;&gt;0,O280,P280&lt;&gt;0,P280,Q280&lt;&gt;0,Q280,R280&lt;&gt;0,R280,S280&lt;&gt;0,S280,T280&lt;&gt;0,T280),"Pendent")</f>
        <v>Pendent</v>
      </c>
    </row>
    <row r="281" spans="4:23" ht="15" customHeight="1" x14ac:dyDescent="0.3">
      <c r="D281" s="12" t="e" cm="1" vm="3">
        <f t="array" ref="D281">_xlfn.IFNA(_xlfn.IFS(V281&lt;&gt;"Pendent",SOCIETATS!$N$8,W281&lt;&gt;"Pendent",SOCIETATS!$N$8),SOCIETATS!$N$9)</f>
        <v>#VALUE!</v>
      </c>
      <c r="E281" s="26" t="e" cm="1" vm="3">
        <f t="array" ref="E281">_xlfn.IFNA(_xlfn.IFS(F281&lt;&gt;F282,SOCIETATS!$N$8,G281&lt;&gt;G282,SOCIETATS!$N$8),SOCIETATS!$N$9)</f>
        <v>#VALUE!</v>
      </c>
      <c r="F281" s="18" t="str" cm="1">
        <f t="array" ref="F281">_xlfn.IFNA(_xlfn.IFS(O281&lt;&gt;0,O281,P281&lt;&gt;0,P281,R281&lt;&gt;0,R281,Q281&lt;&gt;0,Q281,S281&lt;&gt;0,S281,T281&lt;&gt;0,T281),"FALTAN DATOS DE ESCENARIO")</f>
        <v>FALTAN DATOS DE ESCENARIO</v>
      </c>
      <c r="U281" s="15" t="str">
        <f>_xlfn.IFNA(VLOOKUP(W281,Municipis!$D$2:$F$259,2,FALSE),"Pendent")</f>
        <v>Pendent</v>
      </c>
      <c r="V281" s="15" t="str">
        <f>_xlfn.IFNA(VLOOKUP(W281,Municipis!$D$2:$F$259,3,FALSE),"Pendent")</f>
        <v>Pendent</v>
      </c>
      <c r="W281" s="15" t="str" cm="1">
        <f t="array" ref="W281">_xlfn.IFNA(_xlfn.IFS(O281&lt;&gt;0,O281,P281&lt;&gt;0,P281,Q281&lt;&gt;0,Q281,R281&lt;&gt;0,R281,S281&lt;&gt;0,S281,T281&lt;&gt;0,T281),"Pendent")</f>
        <v>Pendent</v>
      </c>
    </row>
    <row r="282" spans="4:23" ht="15" customHeight="1" x14ac:dyDescent="0.3">
      <c r="D282" s="12" t="e" cm="1" vm="3">
        <f t="array" ref="D282">_xlfn.IFNA(_xlfn.IFS(V282&lt;&gt;"Pendent",SOCIETATS!$N$8,W282&lt;&gt;"Pendent",SOCIETATS!$N$8),SOCIETATS!$N$9)</f>
        <v>#VALUE!</v>
      </c>
      <c r="E282" s="26" t="e" cm="1" vm="3">
        <f t="array" ref="E282">_xlfn.IFNA(_xlfn.IFS(F282&lt;&gt;F283,SOCIETATS!$N$8,G282&lt;&gt;G283,SOCIETATS!$N$8),SOCIETATS!$N$9)</f>
        <v>#VALUE!</v>
      </c>
      <c r="F282" s="18" t="str" cm="1">
        <f t="array" ref="F282">_xlfn.IFNA(_xlfn.IFS(O282&lt;&gt;0,O282,P282&lt;&gt;0,P282,R282&lt;&gt;0,R282,Q282&lt;&gt;0,Q282,S282&lt;&gt;0,S282,T282&lt;&gt;0,T282),"FALTAN DATOS DE ESCENARIO")</f>
        <v>FALTAN DATOS DE ESCENARIO</v>
      </c>
      <c r="U282" s="15" t="str">
        <f>_xlfn.IFNA(VLOOKUP(W282,Municipis!$D$2:$F$259,2,FALSE),"Pendent")</f>
        <v>Pendent</v>
      </c>
      <c r="V282" s="15" t="str">
        <f>_xlfn.IFNA(VLOOKUP(W282,Municipis!$D$2:$F$259,3,FALSE),"Pendent")</f>
        <v>Pendent</v>
      </c>
      <c r="W282" s="15" t="str" cm="1">
        <f t="array" ref="W282">_xlfn.IFNA(_xlfn.IFS(O282&lt;&gt;0,O282,P282&lt;&gt;0,P282,Q282&lt;&gt;0,Q282,R282&lt;&gt;0,R282,S282&lt;&gt;0,S282,T282&lt;&gt;0,T282),"Pendent")</f>
        <v>Pendent</v>
      </c>
    </row>
    <row r="283" spans="4:23" ht="15" customHeight="1" x14ac:dyDescent="0.3">
      <c r="D283" s="12" t="e" cm="1" vm="3">
        <f t="array" ref="D283">_xlfn.IFNA(_xlfn.IFS(V283&lt;&gt;"Pendent",SOCIETATS!$N$8,W283&lt;&gt;"Pendent",SOCIETATS!$N$8),SOCIETATS!$N$9)</f>
        <v>#VALUE!</v>
      </c>
      <c r="E283" s="26" t="e" cm="1" vm="3">
        <f t="array" ref="E283">_xlfn.IFNA(_xlfn.IFS(F283&lt;&gt;F284,SOCIETATS!$N$8,G283&lt;&gt;G284,SOCIETATS!$N$8),SOCIETATS!$N$9)</f>
        <v>#VALUE!</v>
      </c>
      <c r="F283" s="18" t="str" cm="1">
        <f t="array" ref="F283">_xlfn.IFNA(_xlfn.IFS(O283&lt;&gt;0,O283,P283&lt;&gt;0,P283,R283&lt;&gt;0,R283,Q283&lt;&gt;0,Q283,S283&lt;&gt;0,S283,T283&lt;&gt;0,T283),"FALTAN DATOS DE ESCENARIO")</f>
        <v>FALTAN DATOS DE ESCENARIO</v>
      </c>
      <c r="U283" s="15" t="str">
        <f>_xlfn.IFNA(VLOOKUP(W283,Municipis!$D$2:$F$259,2,FALSE),"Pendent")</f>
        <v>Pendent</v>
      </c>
      <c r="V283" s="15" t="str">
        <f>_xlfn.IFNA(VLOOKUP(W283,Municipis!$D$2:$F$259,3,FALSE),"Pendent")</f>
        <v>Pendent</v>
      </c>
      <c r="W283" s="15" t="str" cm="1">
        <f t="array" ref="W283">_xlfn.IFNA(_xlfn.IFS(O283&lt;&gt;0,O283,P283&lt;&gt;0,P283,Q283&lt;&gt;0,Q283,R283&lt;&gt;0,R283,S283&lt;&gt;0,S283,T283&lt;&gt;0,T283),"Pendent")</f>
        <v>Pendent</v>
      </c>
    </row>
    <row r="284" spans="4:23" ht="15" customHeight="1" x14ac:dyDescent="0.3">
      <c r="D284" s="12" t="e" cm="1" vm="3">
        <f t="array" ref="D284">_xlfn.IFNA(_xlfn.IFS(V284&lt;&gt;"Pendent",SOCIETATS!$N$8,W284&lt;&gt;"Pendent",SOCIETATS!$N$8),SOCIETATS!$N$9)</f>
        <v>#VALUE!</v>
      </c>
      <c r="E284" s="26" t="e" cm="1" vm="3">
        <f t="array" ref="E284">_xlfn.IFNA(_xlfn.IFS(F284&lt;&gt;F285,SOCIETATS!$N$8,G284&lt;&gt;G285,SOCIETATS!$N$8),SOCIETATS!$N$9)</f>
        <v>#VALUE!</v>
      </c>
      <c r="F284" s="18" t="str" cm="1">
        <f t="array" ref="F284">_xlfn.IFNA(_xlfn.IFS(O284&lt;&gt;0,O284,P284&lt;&gt;0,P284,R284&lt;&gt;0,R284,Q284&lt;&gt;0,Q284,S284&lt;&gt;0,S284,T284&lt;&gt;0,T284),"FALTAN DATOS DE ESCENARIO")</f>
        <v>FALTAN DATOS DE ESCENARIO</v>
      </c>
      <c r="U284" s="15" t="str">
        <f>_xlfn.IFNA(VLOOKUP(W284,Municipis!$D$2:$F$259,2,FALSE),"Pendent")</f>
        <v>Pendent</v>
      </c>
      <c r="V284" s="15" t="str">
        <f>_xlfn.IFNA(VLOOKUP(W284,Municipis!$D$2:$F$259,3,FALSE),"Pendent")</f>
        <v>Pendent</v>
      </c>
      <c r="W284" s="15" t="str" cm="1">
        <f t="array" ref="W284">_xlfn.IFNA(_xlfn.IFS(O284&lt;&gt;0,O284,P284&lt;&gt;0,P284,Q284&lt;&gt;0,Q284,R284&lt;&gt;0,R284,S284&lt;&gt;0,S284,T284&lt;&gt;0,T284),"Pendent")</f>
        <v>Pendent</v>
      </c>
    </row>
    <row r="285" spans="4:23" ht="15" customHeight="1" x14ac:dyDescent="0.3">
      <c r="D285" s="12" t="e" cm="1" vm="3">
        <f t="array" ref="D285">_xlfn.IFNA(_xlfn.IFS(V285&lt;&gt;"Pendent",SOCIETATS!$N$8,W285&lt;&gt;"Pendent",SOCIETATS!$N$8),SOCIETATS!$N$9)</f>
        <v>#VALUE!</v>
      </c>
      <c r="E285" s="26" t="e" cm="1" vm="3">
        <f t="array" ref="E285">_xlfn.IFNA(_xlfn.IFS(F285&lt;&gt;F286,SOCIETATS!$N$8,G285&lt;&gt;G286,SOCIETATS!$N$8),SOCIETATS!$N$9)</f>
        <v>#VALUE!</v>
      </c>
      <c r="F285" s="18" t="str" cm="1">
        <f t="array" ref="F285">_xlfn.IFNA(_xlfn.IFS(O285&lt;&gt;0,O285,P285&lt;&gt;0,P285,R285&lt;&gt;0,R285,Q285&lt;&gt;0,Q285,S285&lt;&gt;0,S285,T285&lt;&gt;0,T285),"FALTAN DATOS DE ESCENARIO")</f>
        <v>FALTAN DATOS DE ESCENARIO</v>
      </c>
      <c r="U285" s="15" t="str">
        <f>_xlfn.IFNA(VLOOKUP(W285,Municipis!$D$2:$F$259,2,FALSE),"Pendent")</f>
        <v>Pendent</v>
      </c>
      <c r="V285" s="15" t="str">
        <f>_xlfn.IFNA(VLOOKUP(W285,Municipis!$D$2:$F$259,3,FALSE),"Pendent")</f>
        <v>Pendent</v>
      </c>
      <c r="W285" s="15" t="str" cm="1">
        <f t="array" ref="W285">_xlfn.IFNA(_xlfn.IFS(O285&lt;&gt;0,O285,P285&lt;&gt;0,P285,Q285&lt;&gt;0,Q285,R285&lt;&gt;0,R285,S285&lt;&gt;0,S285,T285&lt;&gt;0,T285),"Pendent")</f>
        <v>Pendent</v>
      </c>
    </row>
    <row r="286" spans="4:23" ht="15" customHeight="1" x14ac:dyDescent="0.3">
      <c r="D286" s="12" t="e" cm="1" vm="3">
        <f t="array" ref="D286">_xlfn.IFNA(_xlfn.IFS(V286&lt;&gt;"Pendent",SOCIETATS!$N$8,W286&lt;&gt;"Pendent",SOCIETATS!$N$8),SOCIETATS!$N$9)</f>
        <v>#VALUE!</v>
      </c>
      <c r="E286" s="26" t="e" cm="1" vm="3">
        <f t="array" ref="E286">_xlfn.IFNA(_xlfn.IFS(F286&lt;&gt;F287,SOCIETATS!$N$8,G286&lt;&gt;G287,SOCIETATS!$N$8),SOCIETATS!$N$9)</f>
        <v>#VALUE!</v>
      </c>
      <c r="F286" s="18" t="str" cm="1">
        <f t="array" ref="F286">_xlfn.IFNA(_xlfn.IFS(O286&lt;&gt;0,O286,P286&lt;&gt;0,P286,R286&lt;&gt;0,R286,Q286&lt;&gt;0,Q286,S286&lt;&gt;0,S286,T286&lt;&gt;0,T286),"FALTAN DATOS DE ESCENARIO")</f>
        <v>FALTAN DATOS DE ESCENARIO</v>
      </c>
      <c r="U286" s="15" t="str">
        <f>_xlfn.IFNA(VLOOKUP(W286,Municipis!$D$2:$F$259,2,FALSE),"Pendent")</f>
        <v>Pendent</v>
      </c>
      <c r="V286" s="15" t="str">
        <f>_xlfn.IFNA(VLOOKUP(W286,Municipis!$D$2:$F$259,3,FALSE),"Pendent")</f>
        <v>Pendent</v>
      </c>
      <c r="W286" s="15" t="str" cm="1">
        <f t="array" ref="W286">_xlfn.IFNA(_xlfn.IFS(O286&lt;&gt;0,O286,P286&lt;&gt;0,P286,Q286&lt;&gt;0,Q286,R286&lt;&gt;0,R286,S286&lt;&gt;0,S286,T286&lt;&gt;0,T286),"Pendent")</f>
        <v>Pendent</v>
      </c>
    </row>
    <row r="287" spans="4:23" ht="15" customHeight="1" x14ac:dyDescent="0.3">
      <c r="D287" s="12" t="e" cm="1" vm="3">
        <f t="array" ref="D287">_xlfn.IFNA(_xlfn.IFS(V287&lt;&gt;"Pendent",SOCIETATS!$N$8,W287&lt;&gt;"Pendent",SOCIETATS!$N$8),SOCIETATS!$N$9)</f>
        <v>#VALUE!</v>
      </c>
      <c r="E287" s="26" t="e" cm="1" vm="3">
        <f t="array" ref="E287">_xlfn.IFNA(_xlfn.IFS(F287&lt;&gt;F288,SOCIETATS!$N$8,G287&lt;&gt;G288,SOCIETATS!$N$8),SOCIETATS!$N$9)</f>
        <v>#VALUE!</v>
      </c>
      <c r="F287" s="18" t="str" cm="1">
        <f t="array" ref="F287">_xlfn.IFNA(_xlfn.IFS(O287&lt;&gt;0,O287,P287&lt;&gt;0,P287,R287&lt;&gt;0,R287,Q287&lt;&gt;0,Q287,S287&lt;&gt;0,S287,T287&lt;&gt;0,T287),"FALTAN DATOS DE ESCENARIO")</f>
        <v>FALTAN DATOS DE ESCENARIO</v>
      </c>
      <c r="U287" s="15" t="str">
        <f>_xlfn.IFNA(VLOOKUP(W287,Municipis!$D$2:$F$259,2,FALSE),"Pendent")</f>
        <v>Pendent</v>
      </c>
      <c r="V287" s="15" t="str">
        <f>_xlfn.IFNA(VLOOKUP(W287,Municipis!$D$2:$F$259,3,FALSE),"Pendent")</f>
        <v>Pendent</v>
      </c>
      <c r="W287" s="15" t="str" cm="1">
        <f t="array" ref="W287">_xlfn.IFNA(_xlfn.IFS(O287&lt;&gt;0,O287,P287&lt;&gt;0,P287,Q287&lt;&gt;0,Q287,R287&lt;&gt;0,R287,S287&lt;&gt;0,S287,T287&lt;&gt;0,T287),"Pendent")</f>
        <v>Pendent</v>
      </c>
    </row>
    <row r="288" spans="4:23" ht="15" customHeight="1" x14ac:dyDescent="0.3">
      <c r="D288" s="12" t="e" cm="1" vm="3">
        <f t="array" ref="D288">_xlfn.IFNA(_xlfn.IFS(V288&lt;&gt;"Pendent",SOCIETATS!$N$8,W288&lt;&gt;"Pendent",SOCIETATS!$N$8),SOCIETATS!$N$9)</f>
        <v>#VALUE!</v>
      </c>
      <c r="E288" s="26" t="e" cm="1" vm="3">
        <f t="array" ref="E288">_xlfn.IFNA(_xlfn.IFS(F288&lt;&gt;F289,SOCIETATS!$N$8,G288&lt;&gt;G289,SOCIETATS!$N$8),SOCIETATS!$N$9)</f>
        <v>#VALUE!</v>
      </c>
      <c r="F288" s="18" t="str" cm="1">
        <f t="array" ref="F288">_xlfn.IFNA(_xlfn.IFS(O288&lt;&gt;0,O288,P288&lt;&gt;0,P288,R288&lt;&gt;0,R288,Q288&lt;&gt;0,Q288,S288&lt;&gt;0,S288,T288&lt;&gt;0,T288),"FALTAN DATOS DE ESCENARIO")</f>
        <v>FALTAN DATOS DE ESCENARIO</v>
      </c>
      <c r="U288" s="15" t="str">
        <f>_xlfn.IFNA(VLOOKUP(W288,Municipis!$D$2:$F$259,2,FALSE),"Pendent")</f>
        <v>Pendent</v>
      </c>
      <c r="V288" s="15" t="str">
        <f>_xlfn.IFNA(VLOOKUP(W288,Municipis!$D$2:$F$259,3,FALSE),"Pendent")</f>
        <v>Pendent</v>
      </c>
      <c r="W288" s="15" t="str" cm="1">
        <f t="array" ref="W288">_xlfn.IFNA(_xlfn.IFS(O288&lt;&gt;0,O288,P288&lt;&gt;0,P288,Q288&lt;&gt;0,Q288,R288&lt;&gt;0,R288,S288&lt;&gt;0,S288,T288&lt;&gt;0,T288),"Pendent")</f>
        <v>Pendent</v>
      </c>
    </row>
    <row r="289" spans="4:23" ht="15" customHeight="1" x14ac:dyDescent="0.3">
      <c r="D289" s="12" t="e" cm="1" vm="3">
        <f t="array" ref="D289">_xlfn.IFNA(_xlfn.IFS(V289&lt;&gt;"Pendent",SOCIETATS!$N$8,W289&lt;&gt;"Pendent",SOCIETATS!$N$8),SOCIETATS!$N$9)</f>
        <v>#VALUE!</v>
      </c>
      <c r="E289" s="26" t="e" cm="1" vm="3">
        <f t="array" ref="E289">_xlfn.IFNA(_xlfn.IFS(F289&lt;&gt;F290,SOCIETATS!$N$8,G289&lt;&gt;G290,SOCIETATS!$N$8),SOCIETATS!$N$9)</f>
        <v>#VALUE!</v>
      </c>
      <c r="F289" s="18" t="str" cm="1">
        <f t="array" ref="F289">_xlfn.IFNA(_xlfn.IFS(O289&lt;&gt;0,O289,P289&lt;&gt;0,P289,R289&lt;&gt;0,R289,Q289&lt;&gt;0,Q289,S289&lt;&gt;0,S289,T289&lt;&gt;0,T289),"FALTAN DATOS DE ESCENARIO")</f>
        <v>FALTAN DATOS DE ESCENARIO</v>
      </c>
      <c r="U289" s="15" t="str">
        <f>_xlfn.IFNA(VLOOKUP(W289,Municipis!$D$2:$F$259,2,FALSE),"Pendent")</f>
        <v>Pendent</v>
      </c>
      <c r="V289" s="15" t="str">
        <f>_xlfn.IFNA(VLOOKUP(W289,Municipis!$D$2:$F$259,3,FALSE),"Pendent")</f>
        <v>Pendent</v>
      </c>
      <c r="W289" s="15" t="str" cm="1">
        <f t="array" ref="W289">_xlfn.IFNA(_xlfn.IFS(O289&lt;&gt;0,O289,P289&lt;&gt;0,P289,Q289&lt;&gt;0,Q289,R289&lt;&gt;0,R289,S289&lt;&gt;0,S289,T289&lt;&gt;0,T289),"Pendent")</f>
        <v>Pendent</v>
      </c>
    </row>
    <row r="290" spans="4:23" ht="15" customHeight="1" x14ac:dyDescent="0.3">
      <c r="D290" s="12" t="e" cm="1" vm="3">
        <f t="array" ref="D290">_xlfn.IFNA(_xlfn.IFS(V290&lt;&gt;"Pendent",SOCIETATS!$N$8,W290&lt;&gt;"Pendent",SOCIETATS!$N$8),SOCIETATS!$N$9)</f>
        <v>#VALUE!</v>
      </c>
      <c r="E290" s="26" t="e" cm="1" vm="3">
        <f t="array" ref="E290">_xlfn.IFNA(_xlfn.IFS(F290&lt;&gt;F291,SOCIETATS!$N$8,G290&lt;&gt;G291,SOCIETATS!$N$8),SOCIETATS!$N$9)</f>
        <v>#VALUE!</v>
      </c>
      <c r="F290" s="18" t="str" cm="1">
        <f t="array" ref="F290">_xlfn.IFNA(_xlfn.IFS(O290&lt;&gt;0,O290,P290&lt;&gt;0,P290,R290&lt;&gt;0,R290,Q290&lt;&gt;0,Q290,S290&lt;&gt;0,S290,T290&lt;&gt;0,T290),"FALTAN DATOS DE ESCENARIO")</f>
        <v>FALTAN DATOS DE ESCENARIO</v>
      </c>
      <c r="U290" s="15" t="str">
        <f>_xlfn.IFNA(VLOOKUP(W290,Municipis!$D$2:$F$259,2,FALSE),"Pendent")</f>
        <v>Pendent</v>
      </c>
      <c r="V290" s="15" t="str">
        <f>_xlfn.IFNA(VLOOKUP(W290,Municipis!$D$2:$F$259,3,FALSE),"Pendent")</f>
        <v>Pendent</v>
      </c>
      <c r="W290" s="15" t="str" cm="1">
        <f t="array" ref="W290">_xlfn.IFNA(_xlfn.IFS(O290&lt;&gt;0,O290,P290&lt;&gt;0,P290,Q290&lt;&gt;0,Q290,R290&lt;&gt;0,R290,S290&lt;&gt;0,S290,T290&lt;&gt;0,T290),"Pendent")</f>
        <v>Pendent</v>
      </c>
    </row>
    <row r="291" spans="4:23" ht="15" customHeight="1" x14ac:dyDescent="0.3">
      <c r="D291" s="12" t="e" cm="1" vm="3">
        <f t="array" ref="D291">_xlfn.IFNA(_xlfn.IFS(V291&lt;&gt;"Pendent",SOCIETATS!$N$8,W291&lt;&gt;"Pendent",SOCIETATS!$N$8),SOCIETATS!$N$9)</f>
        <v>#VALUE!</v>
      </c>
      <c r="E291" s="26" t="e" cm="1" vm="3">
        <f t="array" ref="E291">_xlfn.IFNA(_xlfn.IFS(F291&lt;&gt;F292,SOCIETATS!$N$8,G291&lt;&gt;G292,SOCIETATS!$N$8),SOCIETATS!$N$9)</f>
        <v>#VALUE!</v>
      </c>
      <c r="F291" s="18" t="str" cm="1">
        <f t="array" ref="F291">_xlfn.IFNA(_xlfn.IFS(O291&lt;&gt;0,O291,P291&lt;&gt;0,P291,R291&lt;&gt;0,R291,Q291&lt;&gt;0,Q291,S291&lt;&gt;0,S291,T291&lt;&gt;0,T291),"FALTAN DATOS DE ESCENARIO")</f>
        <v>FALTAN DATOS DE ESCENARIO</v>
      </c>
      <c r="U291" s="15" t="str">
        <f>_xlfn.IFNA(VLOOKUP(W291,Municipis!$D$2:$F$259,2,FALSE),"Pendent")</f>
        <v>Pendent</v>
      </c>
      <c r="V291" s="15" t="str">
        <f>_xlfn.IFNA(VLOOKUP(W291,Municipis!$D$2:$F$259,3,FALSE),"Pendent")</f>
        <v>Pendent</v>
      </c>
      <c r="W291" s="15" t="str" cm="1">
        <f t="array" ref="W291">_xlfn.IFNA(_xlfn.IFS(O291&lt;&gt;0,O291,P291&lt;&gt;0,P291,Q291&lt;&gt;0,Q291,R291&lt;&gt;0,R291,S291&lt;&gt;0,S291,T291&lt;&gt;0,T291),"Pendent")</f>
        <v>Pendent</v>
      </c>
    </row>
    <row r="292" spans="4:23" ht="15" customHeight="1" x14ac:dyDescent="0.3">
      <c r="D292" s="12" t="e" cm="1" vm="3">
        <f t="array" ref="D292">_xlfn.IFNA(_xlfn.IFS(V292&lt;&gt;"Pendent",SOCIETATS!$N$8,W292&lt;&gt;"Pendent",SOCIETATS!$N$8),SOCIETATS!$N$9)</f>
        <v>#VALUE!</v>
      </c>
      <c r="E292" s="26" t="e" cm="1" vm="3">
        <f t="array" ref="E292">_xlfn.IFNA(_xlfn.IFS(F292&lt;&gt;F293,SOCIETATS!$N$8,G292&lt;&gt;G293,SOCIETATS!$N$8),SOCIETATS!$N$9)</f>
        <v>#VALUE!</v>
      </c>
      <c r="F292" s="18" t="str" cm="1">
        <f t="array" ref="F292">_xlfn.IFNA(_xlfn.IFS(O292&lt;&gt;0,O292,P292&lt;&gt;0,P292,R292&lt;&gt;0,R292,Q292&lt;&gt;0,Q292,S292&lt;&gt;0,S292,T292&lt;&gt;0,T292),"FALTAN DATOS DE ESCENARIO")</f>
        <v>FALTAN DATOS DE ESCENARIO</v>
      </c>
      <c r="U292" s="15" t="str">
        <f>_xlfn.IFNA(VLOOKUP(W292,Municipis!$D$2:$F$259,2,FALSE),"Pendent")</f>
        <v>Pendent</v>
      </c>
      <c r="V292" s="15" t="str">
        <f>_xlfn.IFNA(VLOOKUP(W292,Municipis!$D$2:$F$259,3,FALSE),"Pendent")</f>
        <v>Pendent</v>
      </c>
      <c r="W292" s="15" t="str" cm="1">
        <f t="array" ref="W292">_xlfn.IFNA(_xlfn.IFS(O292&lt;&gt;0,O292,P292&lt;&gt;0,P292,Q292&lt;&gt;0,Q292,R292&lt;&gt;0,R292,S292&lt;&gt;0,S292,T292&lt;&gt;0,T292),"Pendent")</f>
        <v>Pendent</v>
      </c>
    </row>
    <row r="293" spans="4:23" ht="15" customHeight="1" x14ac:dyDescent="0.3">
      <c r="D293" s="12" t="e" cm="1" vm="3">
        <f t="array" ref="D293">_xlfn.IFNA(_xlfn.IFS(V293&lt;&gt;"Pendent",SOCIETATS!$N$8,W293&lt;&gt;"Pendent",SOCIETATS!$N$8),SOCIETATS!$N$9)</f>
        <v>#VALUE!</v>
      </c>
      <c r="E293" s="26" t="e" cm="1" vm="3">
        <f t="array" ref="E293">_xlfn.IFNA(_xlfn.IFS(F293&lt;&gt;F294,SOCIETATS!$N$8,G293&lt;&gt;G294,SOCIETATS!$N$8),SOCIETATS!$N$9)</f>
        <v>#VALUE!</v>
      </c>
      <c r="F293" s="18" t="str" cm="1">
        <f t="array" ref="F293">_xlfn.IFNA(_xlfn.IFS(O293&lt;&gt;0,O293,P293&lt;&gt;0,P293,R293&lt;&gt;0,R293,Q293&lt;&gt;0,Q293,S293&lt;&gt;0,S293,T293&lt;&gt;0,T293),"FALTAN DATOS DE ESCENARIO")</f>
        <v>FALTAN DATOS DE ESCENARIO</v>
      </c>
      <c r="U293" s="15" t="str">
        <f>_xlfn.IFNA(VLOOKUP(W293,Municipis!$D$2:$F$259,2,FALSE),"Pendent")</f>
        <v>Pendent</v>
      </c>
      <c r="V293" s="15" t="str">
        <f>_xlfn.IFNA(VLOOKUP(W293,Municipis!$D$2:$F$259,3,FALSE),"Pendent")</f>
        <v>Pendent</v>
      </c>
      <c r="W293" s="15" t="str" cm="1">
        <f t="array" ref="W293">_xlfn.IFNA(_xlfn.IFS(O293&lt;&gt;0,O293,P293&lt;&gt;0,P293,Q293&lt;&gt;0,Q293,R293&lt;&gt;0,R293,S293&lt;&gt;0,S293,T293&lt;&gt;0,T293),"Pendent")</f>
        <v>Pendent</v>
      </c>
    </row>
    <row r="294" spans="4:23" ht="15" customHeight="1" x14ac:dyDescent="0.3">
      <c r="D294" s="12" t="e" cm="1" vm="3">
        <f t="array" ref="D294">_xlfn.IFNA(_xlfn.IFS(V294&lt;&gt;"Pendent",SOCIETATS!$N$8,W294&lt;&gt;"Pendent",SOCIETATS!$N$8),SOCIETATS!$N$9)</f>
        <v>#VALUE!</v>
      </c>
      <c r="E294" s="26" t="e" cm="1" vm="3">
        <f t="array" ref="E294">_xlfn.IFNA(_xlfn.IFS(F294&lt;&gt;F295,SOCIETATS!$N$8,G294&lt;&gt;G295,SOCIETATS!$N$8),SOCIETATS!$N$9)</f>
        <v>#VALUE!</v>
      </c>
      <c r="F294" s="18" t="str" cm="1">
        <f t="array" ref="F294">_xlfn.IFNA(_xlfn.IFS(O294&lt;&gt;0,O294,P294&lt;&gt;0,P294,R294&lt;&gt;0,R294,Q294&lt;&gt;0,Q294,S294&lt;&gt;0,S294,T294&lt;&gt;0,T294),"FALTAN DATOS DE ESCENARIO")</f>
        <v>FALTAN DATOS DE ESCENARIO</v>
      </c>
      <c r="U294" s="15" t="str">
        <f>_xlfn.IFNA(VLOOKUP(W294,Municipis!$D$2:$F$259,2,FALSE),"Pendent")</f>
        <v>Pendent</v>
      </c>
      <c r="V294" s="15" t="str">
        <f>_xlfn.IFNA(VLOOKUP(W294,Municipis!$D$2:$F$259,3,FALSE),"Pendent")</f>
        <v>Pendent</v>
      </c>
      <c r="W294" s="15" t="str" cm="1">
        <f t="array" ref="W294">_xlfn.IFNA(_xlfn.IFS(O294&lt;&gt;0,O294,P294&lt;&gt;0,P294,Q294&lt;&gt;0,Q294,R294&lt;&gt;0,R294,S294&lt;&gt;0,S294,T294&lt;&gt;0,T294),"Pendent")</f>
        <v>Pendent</v>
      </c>
    </row>
    <row r="295" spans="4:23" ht="15" customHeight="1" x14ac:dyDescent="0.3">
      <c r="D295" s="12" t="e" cm="1" vm="3">
        <f t="array" ref="D295">_xlfn.IFNA(_xlfn.IFS(V295&lt;&gt;"Pendent",SOCIETATS!$N$8,W295&lt;&gt;"Pendent",SOCIETATS!$N$8),SOCIETATS!$N$9)</f>
        <v>#VALUE!</v>
      </c>
      <c r="E295" s="26" t="e" cm="1" vm="3">
        <f t="array" ref="E295">_xlfn.IFNA(_xlfn.IFS(F295&lt;&gt;F296,SOCIETATS!$N$8,G295&lt;&gt;G296,SOCIETATS!$N$8),SOCIETATS!$N$9)</f>
        <v>#VALUE!</v>
      </c>
      <c r="F295" s="18" t="str" cm="1">
        <f t="array" ref="F295">_xlfn.IFNA(_xlfn.IFS(O295&lt;&gt;0,O295,P295&lt;&gt;0,P295,R295&lt;&gt;0,R295,Q295&lt;&gt;0,Q295,S295&lt;&gt;0,S295,T295&lt;&gt;0,T295),"FALTAN DATOS DE ESCENARIO")</f>
        <v>FALTAN DATOS DE ESCENARIO</v>
      </c>
      <c r="U295" s="15" t="str">
        <f>_xlfn.IFNA(VLOOKUP(W295,Municipis!$D$2:$F$259,2,FALSE),"Pendent")</f>
        <v>Pendent</v>
      </c>
      <c r="V295" s="15" t="str">
        <f>_xlfn.IFNA(VLOOKUP(W295,Municipis!$D$2:$F$259,3,FALSE),"Pendent")</f>
        <v>Pendent</v>
      </c>
      <c r="W295" s="15" t="str" cm="1">
        <f t="array" ref="W295">_xlfn.IFNA(_xlfn.IFS(O295&lt;&gt;0,O295,P295&lt;&gt;0,P295,Q295&lt;&gt;0,Q295,R295&lt;&gt;0,R295,S295&lt;&gt;0,S295,T295&lt;&gt;0,T295),"Pendent")</f>
        <v>Pendent</v>
      </c>
    </row>
    <row r="296" spans="4:23" ht="15" customHeight="1" x14ac:dyDescent="0.3">
      <c r="D296" s="12" t="e" cm="1" vm="3">
        <f t="array" ref="D296">_xlfn.IFNA(_xlfn.IFS(V296&lt;&gt;"Pendent",SOCIETATS!$N$8,W296&lt;&gt;"Pendent",SOCIETATS!$N$8),SOCIETATS!$N$9)</f>
        <v>#VALUE!</v>
      </c>
      <c r="E296" s="26" t="e" cm="1" vm="3">
        <f t="array" ref="E296">_xlfn.IFNA(_xlfn.IFS(F296&lt;&gt;F297,SOCIETATS!$N$8,G296&lt;&gt;G297,SOCIETATS!$N$8),SOCIETATS!$N$9)</f>
        <v>#VALUE!</v>
      </c>
      <c r="F296" s="18" t="str" cm="1">
        <f t="array" ref="F296">_xlfn.IFNA(_xlfn.IFS(O296&lt;&gt;0,O296,P296&lt;&gt;0,P296,R296&lt;&gt;0,R296,Q296&lt;&gt;0,Q296,S296&lt;&gt;0,S296,T296&lt;&gt;0,T296),"FALTAN DATOS DE ESCENARIO")</f>
        <v>FALTAN DATOS DE ESCENARIO</v>
      </c>
      <c r="U296" s="15" t="str">
        <f>_xlfn.IFNA(VLOOKUP(W296,Municipis!$D$2:$F$259,2,FALSE),"Pendent")</f>
        <v>Pendent</v>
      </c>
      <c r="V296" s="15" t="str">
        <f>_xlfn.IFNA(VLOOKUP(W296,Municipis!$D$2:$F$259,3,FALSE),"Pendent")</f>
        <v>Pendent</v>
      </c>
      <c r="W296" s="15" t="str" cm="1">
        <f t="array" ref="W296">_xlfn.IFNA(_xlfn.IFS(O296&lt;&gt;0,O296,P296&lt;&gt;0,P296,Q296&lt;&gt;0,Q296,R296&lt;&gt;0,R296,S296&lt;&gt;0,S296,T296&lt;&gt;0,T296),"Pendent")</f>
        <v>Pendent</v>
      </c>
    </row>
    <row r="297" spans="4:23" ht="15" customHeight="1" x14ac:dyDescent="0.3">
      <c r="D297" s="12" t="e" cm="1" vm="3">
        <f t="array" ref="D297">_xlfn.IFNA(_xlfn.IFS(V297&lt;&gt;"Pendent",SOCIETATS!$N$8,W297&lt;&gt;"Pendent",SOCIETATS!$N$8),SOCIETATS!$N$9)</f>
        <v>#VALUE!</v>
      </c>
      <c r="E297" s="26" t="e" cm="1" vm="3">
        <f t="array" ref="E297">_xlfn.IFNA(_xlfn.IFS(F297&lt;&gt;F298,SOCIETATS!$N$8,G297&lt;&gt;G298,SOCIETATS!$N$8),SOCIETATS!$N$9)</f>
        <v>#VALUE!</v>
      </c>
      <c r="F297" s="18" t="str" cm="1">
        <f t="array" ref="F297">_xlfn.IFNA(_xlfn.IFS(O297&lt;&gt;0,O297,P297&lt;&gt;0,P297,R297&lt;&gt;0,R297,Q297&lt;&gt;0,Q297,S297&lt;&gt;0,S297,T297&lt;&gt;0,T297),"FALTAN DATOS DE ESCENARIO")</f>
        <v>FALTAN DATOS DE ESCENARIO</v>
      </c>
      <c r="U297" s="15" t="str">
        <f>_xlfn.IFNA(VLOOKUP(W297,Municipis!$D$2:$F$259,2,FALSE),"Pendent")</f>
        <v>Pendent</v>
      </c>
      <c r="V297" s="15" t="str">
        <f>_xlfn.IFNA(VLOOKUP(W297,Municipis!$D$2:$F$259,3,FALSE),"Pendent")</f>
        <v>Pendent</v>
      </c>
      <c r="W297" s="15" t="str" cm="1">
        <f t="array" ref="W297">_xlfn.IFNA(_xlfn.IFS(O297&lt;&gt;0,O297,P297&lt;&gt;0,P297,Q297&lt;&gt;0,Q297,R297&lt;&gt;0,R297,S297&lt;&gt;0,S297,T297&lt;&gt;0,T297),"Pendent")</f>
        <v>Pendent</v>
      </c>
    </row>
    <row r="298" spans="4:23" ht="15" customHeight="1" x14ac:dyDescent="0.3">
      <c r="D298" s="12" t="e" cm="1" vm="3">
        <f t="array" ref="D298">_xlfn.IFNA(_xlfn.IFS(V298&lt;&gt;"Pendent",SOCIETATS!$N$8,W298&lt;&gt;"Pendent",SOCIETATS!$N$8),SOCIETATS!$N$9)</f>
        <v>#VALUE!</v>
      </c>
      <c r="E298" s="26" t="e" cm="1" vm="3">
        <f t="array" ref="E298">_xlfn.IFNA(_xlfn.IFS(F298&lt;&gt;F299,SOCIETATS!$N$8,G298&lt;&gt;G299,SOCIETATS!$N$8),SOCIETATS!$N$9)</f>
        <v>#VALUE!</v>
      </c>
      <c r="F298" s="18" t="str" cm="1">
        <f t="array" ref="F298">_xlfn.IFNA(_xlfn.IFS(O298&lt;&gt;0,O298,P298&lt;&gt;0,P298,R298&lt;&gt;0,R298,Q298&lt;&gt;0,Q298,S298&lt;&gt;0,S298,T298&lt;&gt;0,T298),"FALTAN DATOS DE ESCENARIO")</f>
        <v>FALTAN DATOS DE ESCENARIO</v>
      </c>
      <c r="U298" s="15" t="str">
        <f>_xlfn.IFNA(VLOOKUP(W298,Municipis!$D$2:$F$259,2,FALSE),"Pendent")</f>
        <v>Pendent</v>
      </c>
      <c r="V298" s="15" t="str">
        <f>_xlfn.IFNA(VLOOKUP(W298,Municipis!$D$2:$F$259,3,FALSE),"Pendent")</f>
        <v>Pendent</v>
      </c>
      <c r="W298" s="15" t="str" cm="1">
        <f t="array" ref="W298">_xlfn.IFNA(_xlfn.IFS(O298&lt;&gt;0,O298,P298&lt;&gt;0,P298,Q298&lt;&gt;0,Q298,R298&lt;&gt;0,R298,S298&lt;&gt;0,S298,T298&lt;&gt;0,T298),"Pendent")</f>
        <v>Pendent</v>
      </c>
    </row>
    <row r="299" spans="4:23" ht="15" customHeight="1" x14ac:dyDescent="0.3">
      <c r="D299" s="12" t="e" cm="1" vm="3">
        <f t="array" ref="D299">_xlfn.IFNA(_xlfn.IFS(V299&lt;&gt;"Pendent",SOCIETATS!$N$8,W299&lt;&gt;"Pendent",SOCIETATS!$N$8),SOCIETATS!$N$9)</f>
        <v>#VALUE!</v>
      </c>
      <c r="E299" s="26" t="e" cm="1" vm="3">
        <f t="array" ref="E299">_xlfn.IFNA(_xlfn.IFS(F299&lt;&gt;F300,SOCIETATS!$N$8,G299&lt;&gt;G300,SOCIETATS!$N$8),SOCIETATS!$N$9)</f>
        <v>#VALUE!</v>
      </c>
      <c r="F299" s="18" t="str" cm="1">
        <f t="array" ref="F299">_xlfn.IFNA(_xlfn.IFS(O299&lt;&gt;0,O299,P299&lt;&gt;0,P299,R299&lt;&gt;0,R299,Q299&lt;&gt;0,Q299,S299&lt;&gt;0,S299,T299&lt;&gt;0,T299),"FALTAN DATOS DE ESCENARIO")</f>
        <v>FALTAN DATOS DE ESCENARIO</v>
      </c>
      <c r="U299" s="15" t="str">
        <f>_xlfn.IFNA(VLOOKUP(W299,Municipis!$D$2:$F$259,2,FALSE),"Pendent")</f>
        <v>Pendent</v>
      </c>
      <c r="V299" s="15" t="str">
        <f>_xlfn.IFNA(VLOOKUP(W299,Municipis!$D$2:$F$259,3,FALSE),"Pendent")</f>
        <v>Pendent</v>
      </c>
      <c r="W299" s="15" t="str" cm="1">
        <f t="array" ref="W299">_xlfn.IFNA(_xlfn.IFS(O299&lt;&gt;0,O299,P299&lt;&gt;0,P299,Q299&lt;&gt;0,Q299,R299&lt;&gt;0,R299,S299&lt;&gt;0,S299,T299&lt;&gt;0,T299),"Pendent")</f>
        <v>Pendent</v>
      </c>
    </row>
    <row r="300" spans="4:23" ht="15" customHeight="1" x14ac:dyDescent="0.3">
      <c r="D300" s="12" t="e" cm="1" vm="3">
        <f t="array" ref="D300">_xlfn.IFNA(_xlfn.IFS(V300&lt;&gt;"Pendent",SOCIETATS!$N$8,W300&lt;&gt;"Pendent",SOCIETATS!$N$8),SOCIETATS!$N$9)</f>
        <v>#VALUE!</v>
      </c>
      <c r="E300" s="26" t="e" cm="1" vm="3">
        <f t="array" ref="E300">_xlfn.IFNA(_xlfn.IFS(F300&lt;&gt;F301,SOCIETATS!$N$8,G300&lt;&gt;G301,SOCIETATS!$N$8),SOCIETATS!$N$9)</f>
        <v>#VALUE!</v>
      </c>
      <c r="F300" s="18" t="str" cm="1">
        <f t="array" ref="F300">_xlfn.IFNA(_xlfn.IFS(O300&lt;&gt;0,O300,P300&lt;&gt;0,P300,R300&lt;&gt;0,R300,Q300&lt;&gt;0,Q300,S300&lt;&gt;0,S300,T300&lt;&gt;0,T300),"FALTAN DATOS DE ESCENARIO")</f>
        <v>FALTAN DATOS DE ESCENARIO</v>
      </c>
      <c r="U300" s="15" t="str">
        <f>_xlfn.IFNA(VLOOKUP(W300,Municipis!$D$2:$F$259,2,FALSE),"Pendent")</f>
        <v>Pendent</v>
      </c>
      <c r="V300" s="15" t="str">
        <f>_xlfn.IFNA(VLOOKUP(W300,Municipis!$D$2:$F$259,3,FALSE),"Pendent")</f>
        <v>Pendent</v>
      </c>
      <c r="W300" s="15" t="str" cm="1">
        <f t="array" ref="W300">_xlfn.IFNA(_xlfn.IFS(O300&lt;&gt;0,O300,P300&lt;&gt;0,P300,Q300&lt;&gt;0,Q300,R300&lt;&gt;0,R300,S300&lt;&gt;0,S300,T300&lt;&gt;0,T300),"Pendent")</f>
        <v>Pendent</v>
      </c>
    </row>
    <row r="301" spans="4:23" ht="15" customHeight="1" x14ac:dyDescent="0.3">
      <c r="D301" s="12" t="e" cm="1" vm="3">
        <f t="array" ref="D301">_xlfn.IFNA(_xlfn.IFS(V301&lt;&gt;"Pendent",SOCIETATS!$N$8,W301&lt;&gt;"Pendent",SOCIETATS!$N$8),SOCIETATS!$N$9)</f>
        <v>#VALUE!</v>
      </c>
      <c r="E301" s="26" t="e" cm="1" vm="3">
        <f t="array" ref="E301">_xlfn.IFNA(_xlfn.IFS(F301&lt;&gt;F302,SOCIETATS!$N$8,G301&lt;&gt;G302,SOCIETATS!$N$8),SOCIETATS!$N$9)</f>
        <v>#VALUE!</v>
      </c>
      <c r="F301" s="18" t="str" cm="1">
        <f t="array" ref="F301">_xlfn.IFNA(_xlfn.IFS(O301&lt;&gt;0,O301,P301&lt;&gt;0,P301,R301&lt;&gt;0,R301,Q301&lt;&gt;0,Q301,S301&lt;&gt;0,S301,T301&lt;&gt;0,T301),"FALTAN DATOS DE ESCENARIO")</f>
        <v>FALTAN DATOS DE ESCENARIO</v>
      </c>
      <c r="U301" s="15" t="str">
        <f>_xlfn.IFNA(VLOOKUP(W301,Municipis!$D$2:$F$259,2,FALSE),"Pendent")</f>
        <v>Pendent</v>
      </c>
      <c r="V301" s="15" t="str">
        <f>_xlfn.IFNA(VLOOKUP(W301,Municipis!$D$2:$F$259,3,FALSE),"Pendent")</f>
        <v>Pendent</v>
      </c>
      <c r="W301" s="15" t="str" cm="1">
        <f t="array" ref="W301">_xlfn.IFNA(_xlfn.IFS(O301&lt;&gt;0,O301,P301&lt;&gt;0,P301,Q301&lt;&gt;0,Q301,R301&lt;&gt;0,R301,S301&lt;&gt;0,S301,T301&lt;&gt;0,T301),"Pendent")</f>
        <v>Pendent</v>
      </c>
    </row>
    <row r="302" spans="4:23" ht="15" customHeight="1" x14ac:dyDescent="0.3">
      <c r="D302" s="12" t="e" cm="1" vm="3">
        <f t="array" ref="D302">_xlfn.IFNA(_xlfn.IFS(V302&lt;&gt;"Pendent",SOCIETATS!$N$8,W302&lt;&gt;"Pendent",SOCIETATS!$N$8),SOCIETATS!$N$9)</f>
        <v>#VALUE!</v>
      </c>
      <c r="E302" s="26" t="e" cm="1" vm="3">
        <f t="array" ref="E302">_xlfn.IFNA(_xlfn.IFS(F302&lt;&gt;F303,SOCIETATS!$N$8,G302&lt;&gt;G303,SOCIETATS!$N$8),SOCIETATS!$N$9)</f>
        <v>#VALUE!</v>
      </c>
      <c r="F302" s="18" t="str" cm="1">
        <f t="array" ref="F302">_xlfn.IFNA(_xlfn.IFS(O302&lt;&gt;0,O302,P302&lt;&gt;0,P302,R302&lt;&gt;0,R302,Q302&lt;&gt;0,Q302,S302&lt;&gt;0,S302,T302&lt;&gt;0,T302),"FALTAN DATOS DE ESCENARIO")</f>
        <v>FALTAN DATOS DE ESCENARIO</v>
      </c>
      <c r="U302" s="15" t="str">
        <f>_xlfn.IFNA(VLOOKUP(W302,Municipis!$D$2:$F$259,2,FALSE),"Pendent")</f>
        <v>Pendent</v>
      </c>
      <c r="V302" s="15" t="str">
        <f>_xlfn.IFNA(VLOOKUP(W302,Municipis!$D$2:$F$259,3,FALSE),"Pendent")</f>
        <v>Pendent</v>
      </c>
      <c r="W302" s="15" t="str" cm="1">
        <f t="array" ref="W302">_xlfn.IFNA(_xlfn.IFS(O302&lt;&gt;0,O302,P302&lt;&gt;0,P302,Q302&lt;&gt;0,Q302,R302&lt;&gt;0,R302,S302&lt;&gt;0,S302,T302&lt;&gt;0,T302),"Pendent")</f>
        <v>Pendent</v>
      </c>
    </row>
    <row r="303" spans="4:23" ht="15" customHeight="1" x14ac:dyDescent="0.3">
      <c r="D303" s="12" t="e" cm="1" vm="3">
        <f t="array" ref="D303">_xlfn.IFNA(_xlfn.IFS(V303&lt;&gt;"Pendent",SOCIETATS!$N$8,W303&lt;&gt;"Pendent",SOCIETATS!$N$8),SOCIETATS!$N$9)</f>
        <v>#VALUE!</v>
      </c>
      <c r="E303" s="26" t="e" cm="1" vm="3">
        <f t="array" ref="E303">_xlfn.IFNA(_xlfn.IFS(F303&lt;&gt;F304,SOCIETATS!$N$8,G303&lt;&gt;G304,SOCIETATS!$N$8),SOCIETATS!$N$9)</f>
        <v>#VALUE!</v>
      </c>
      <c r="F303" s="18" t="str" cm="1">
        <f t="array" ref="F303">_xlfn.IFNA(_xlfn.IFS(O303&lt;&gt;0,O303,P303&lt;&gt;0,P303,R303&lt;&gt;0,R303,Q303&lt;&gt;0,Q303,S303&lt;&gt;0,S303,T303&lt;&gt;0,T303),"FALTAN DATOS DE ESCENARIO")</f>
        <v>FALTAN DATOS DE ESCENARIO</v>
      </c>
      <c r="U303" s="15" t="str">
        <f>_xlfn.IFNA(VLOOKUP(W303,Municipis!$D$2:$F$259,2,FALSE),"Pendent")</f>
        <v>Pendent</v>
      </c>
      <c r="V303" s="15" t="str">
        <f>_xlfn.IFNA(VLOOKUP(W303,Municipis!$D$2:$F$259,3,FALSE),"Pendent")</f>
        <v>Pendent</v>
      </c>
      <c r="W303" s="15" t="str" cm="1">
        <f t="array" ref="W303">_xlfn.IFNA(_xlfn.IFS(O303&lt;&gt;0,O303,P303&lt;&gt;0,P303,Q303&lt;&gt;0,Q303,R303&lt;&gt;0,R303,S303&lt;&gt;0,S303,T303&lt;&gt;0,T303),"Pendent")</f>
        <v>Pendent</v>
      </c>
    </row>
    <row r="304" spans="4:23" ht="15" customHeight="1" x14ac:dyDescent="0.3">
      <c r="D304" s="12" t="e" cm="1" vm="3">
        <f t="array" ref="D304">_xlfn.IFNA(_xlfn.IFS(V304&lt;&gt;"Pendent",SOCIETATS!$N$8,W304&lt;&gt;"Pendent",SOCIETATS!$N$8),SOCIETATS!$N$9)</f>
        <v>#VALUE!</v>
      </c>
      <c r="E304" s="26" t="e" cm="1" vm="3">
        <f t="array" ref="E304">_xlfn.IFNA(_xlfn.IFS(F304&lt;&gt;F305,SOCIETATS!$N$8,G304&lt;&gt;G305,SOCIETATS!$N$8),SOCIETATS!$N$9)</f>
        <v>#VALUE!</v>
      </c>
      <c r="F304" s="18" t="str" cm="1">
        <f t="array" ref="F304">_xlfn.IFNA(_xlfn.IFS(O304&lt;&gt;0,O304,P304&lt;&gt;0,P304,R304&lt;&gt;0,R304,Q304&lt;&gt;0,Q304,S304&lt;&gt;0,S304,T304&lt;&gt;0,T304),"FALTAN DATOS DE ESCENARIO")</f>
        <v>FALTAN DATOS DE ESCENARIO</v>
      </c>
      <c r="U304" s="15" t="str">
        <f>_xlfn.IFNA(VLOOKUP(W304,Municipis!$D$2:$F$259,2,FALSE),"Pendent")</f>
        <v>Pendent</v>
      </c>
      <c r="V304" s="15" t="str">
        <f>_xlfn.IFNA(VLOOKUP(W304,Municipis!$D$2:$F$259,3,FALSE),"Pendent")</f>
        <v>Pendent</v>
      </c>
      <c r="W304" s="15" t="str" cm="1">
        <f t="array" ref="W304">_xlfn.IFNA(_xlfn.IFS(O304&lt;&gt;0,O304,P304&lt;&gt;0,P304,Q304&lt;&gt;0,Q304,R304&lt;&gt;0,R304,S304&lt;&gt;0,S304,T304&lt;&gt;0,T304),"Pendent")</f>
        <v>Pendent</v>
      </c>
    </row>
    <row r="305" spans="4:23" ht="15" customHeight="1" x14ac:dyDescent="0.3">
      <c r="D305" s="12" t="e" cm="1" vm="3">
        <f t="array" ref="D305">_xlfn.IFNA(_xlfn.IFS(V305&lt;&gt;"Pendent",SOCIETATS!$N$8,W305&lt;&gt;"Pendent",SOCIETATS!$N$8),SOCIETATS!$N$9)</f>
        <v>#VALUE!</v>
      </c>
      <c r="E305" s="26" t="e" cm="1" vm="3">
        <f t="array" ref="E305">_xlfn.IFNA(_xlfn.IFS(F305&lt;&gt;F306,SOCIETATS!$N$8,G305&lt;&gt;G306,SOCIETATS!$N$8),SOCIETATS!$N$9)</f>
        <v>#VALUE!</v>
      </c>
      <c r="F305" s="18" t="str" cm="1">
        <f t="array" ref="F305">_xlfn.IFNA(_xlfn.IFS(O305&lt;&gt;0,O305,P305&lt;&gt;0,P305,R305&lt;&gt;0,R305,Q305&lt;&gt;0,Q305,S305&lt;&gt;0,S305,T305&lt;&gt;0,T305),"FALTAN DATOS DE ESCENARIO")</f>
        <v>FALTAN DATOS DE ESCENARIO</v>
      </c>
      <c r="U305" s="15" t="str">
        <f>_xlfn.IFNA(VLOOKUP(W305,Municipis!$D$2:$F$259,2,FALSE),"Pendent")</f>
        <v>Pendent</v>
      </c>
      <c r="V305" s="15" t="str">
        <f>_xlfn.IFNA(VLOOKUP(W305,Municipis!$D$2:$F$259,3,FALSE),"Pendent")</f>
        <v>Pendent</v>
      </c>
      <c r="W305" s="15" t="str" cm="1">
        <f t="array" ref="W305">_xlfn.IFNA(_xlfn.IFS(O305&lt;&gt;0,O305,P305&lt;&gt;0,P305,Q305&lt;&gt;0,Q305,R305&lt;&gt;0,R305,S305&lt;&gt;0,S305,T305&lt;&gt;0,T305),"Pendent")</f>
        <v>Pendent</v>
      </c>
    </row>
    <row r="306" spans="4:23" ht="15" customHeight="1" x14ac:dyDescent="0.3">
      <c r="D306" s="12" t="e" cm="1" vm="3">
        <f t="array" ref="D306">_xlfn.IFNA(_xlfn.IFS(V306&lt;&gt;"Pendent",SOCIETATS!$N$8,W306&lt;&gt;"Pendent",SOCIETATS!$N$8),SOCIETATS!$N$9)</f>
        <v>#VALUE!</v>
      </c>
      <c r="E306" s="26" t="e" cm="1" vm="3">
        <f t="array" ref="E306">_xlfn.IFNA(_xlfn.IFS(F306&lt;&gt;F307,SOCIETATS!$N$8,G306&lt;&gt;G307,SOCIETATS!$N$8),SOCIETATS!$N$9)</f>
        <v>#VALUE!</v>
      </c>
      <c r="F306" s="18" t="str" cm="1">
        <f t="array" ref="F306">_xlfn.IFNA(_xlfn.IFS(O306&lt;&gt;0,O306,P306&lt;&gt;0,P306,R306&lt;&gt;0,R306,Q306&lt;&gt;0,Q306,S306&lt;&gt;0,S306,T306&lt;&gt;0,T306),"FALTAN DATOS DE ESCENARIO")</f>
        <v>FALTAN DATOS DE ESCENARIO</v>
      </c>
      <c r="U306" s="15" t="str">
        <f>_xlfn.IFNA(VLOOKUP(W306,Municipis!$D$2:$F$259,2,FALSE),"Pendent")</f>
        <v>Pendent</v>
      </c>
      <c r="V306" s="15" t="str">
        <f>_xlfn.IFNA(VLOOKUP(W306,Municipis!$D$2:$F$259,3,FALSE),"Pendent")</f>
        <v>Pendent</v>
      </c>
      <c r="W306" s="15" t="str" cm="1">
        <f t="array" ref="W306">_xlfn.IFNA(_xlfn.IFS(O306&lt;&gt;0,O306,P306&lt;&gt;0,P306,Q306&lt;&gt;0,Q306,R306&lt;&gt;0,R306,S306&lt;&gt;0,S306,T306&lt;&gt;0,T306),"Pendent")</f>
        <v>Pendent</v>
      </c>
    </row>
    <row r="307" spans="4:23" ht="15" customHeight="1" x14ac:dyDescent="0.3">
      <c r="D307" s="12" t="e" cm="1" vm="3">
        <f t="array" ref="D307">_xlfn.IFNA(_xlfn.IFS(V307&lt;&gt;"Pendent",SOCIETATS!$N$8,W307&lt;&gt;"Pendent",SOCIETATS!$N$8),SOCIETATS!$N$9)</f>
        <v>#VALUE!</v>
      </c>
      <c r="E307" s="26" t="e" cm="1" vm="3">
        <f t="array" ref="E307">_xlfn.IFNA(_xlfn.IFS(F307&lt;&gt;F308,SOCIETATS!$N$8,G307&lt;&gt;G308,SOCIETATS!$N$8),SOCIETATS!$N$9)</f>
        <v>#VALUE!</v>
      </c>
      <c r="F307" s="18" t="str" cm="1">
        <f t="array" ref="F307">_xlfn.IFNA(_xlfn.IFS(O307&lt;&gt;0,O307,P307&lt;&gt;0,P307,R307&lt;&gt;0,R307,Q307&lt;&gt;0,Q307,S307&lt;&gt;0,S307,T307&lt;&gt;0,T307),"FALTAN DATOS DE ESCENARIO")</f>
        <v>FALTAN DATOS DE ESCENARIO</v>
      </c>
      <c r="U307" s="15" t="str">
        <f>_xlfn.IFNA(VLOOKUP(W307,Municipis!$D$2:$F$259,2,FALSE),"Pendent")</f>
        <v>Pendent</v>
      </c>
      <c r="V307" s="15" t="str">
        <f>_xlfn.IFNA(VLOOKUP(W307,Municipis!$D$2:$F$259,3,FALSE),"Pendent")</f>
        <v>Pendent</v>
      </c>
      <c r="W307" s="15" t="str" cm="1">
        <f t="array" ref="W307">_xlfn.IFNA(_xlfn.IFS(O307&lt;&gt;0,O307,P307&lt;&gt;0,P307,Q307&lt;&gt;0,Q307,R307&lt;&gt;0,R307,S307&lt;&gt;0,S307,T307&lt;&gt;0,T307),"Pendent")</f>
        <v>Pendent</v>
      </c>
    </row>
    <row r="308" spans="4:23" ht="15" customHeight="1" x14ac:dyDescent="0.3">
      <c r="D308" s="12" t="e" cm="1" vm="3">
        <f t="array" ref="D308">_xlfn.IFNA(_xlfn.IFS(V308&lt;&gt;"Pendent",SOCIETATS!$N$8,W308&lt;&gt;"Pendent",SOCIETATS!$N$8),SOCIETATS!$N$9)</f>
        <v>#VALUE!</v>
      </c>
      <c r="E308" s="26" t="e" cm="1" vm="3">
        <f t="array" ref="E308">_xlfn.IFNA(_xlfn.IFS(F308&lt;&gt;F309,SOCIETATS!$N$8,G308&lt;&gt;G309,SOCIETATS!$N$8),SOCIETATS!$N$9)</f>
        <v>#VALUE!</v>
      </c>
      <c r="F308" s="18" t="str" cm="1">
        <f t="array" ref="F308">_xlfn.IFNA(_xlfn.IFS(O308&lt;&gt;0,O308,P308&lt;&gt;0,P308,R308&lt;&gt;0,R308,Q308&lt;&gt;0,Q308,S308&lt;&gt;0,S308,T308&lt;&gt;0,T308),"FALTAN DATOS DE ESCENARIO")</f>
        <v>FALTAN DATOS DE ESCENARIO</v>
      </c>
      <c r="U308" s="15" t="str">
        <f>_xlfn.IFNA(VLOOKUP(W308,Municipis!$D$2:$F$259,2,FALSE),"Pendent")</f>
        <v>Pendent</v>
      </c>
      <c r="V308" s="15" t="str">
        <f>_xlfn.IFNA(VLOOKUP(W308,Municipis!$D$2:$F$259,3,FALSE),"Pendent")</f>
        <v>Pendent</v>
      </c>
      <c r="W308" s="15" t="str" cm="1">
        <f t="array" ref="W308">_xlfn.IFNA(_xlfn.IFS(O308&lt;&gt;0,O308,P308&lt;&gt;0,P308,Q308&lt;&gt;0,Q308,R308&lt;&gt;0,R308,S308&lt;&gt;0,S308,T308&lt;&gt;0,T308),"Pendent")</f>
        <v>Pendent</v>
      </c>
    </row>
    <row r="309" spans="4:23" ht="15" customHeight="1" x14ac:dyDescent="0.3">
      <c r="D309" s="12" t="e" cm="1" vm="3">
        <f t="array" ref="D309">_xlfn.IFNA(_xlfn.IFS(V309&lt;&gt;"Pendent",SOCIETATS!$N$8,W309&lt;&gt;"Pendent",SOCIETATS!$N$8),SOCIETATS!$N$9)</f>
        <v>#VALUE!</v>
      </c>
      <c r="E309" s="26" t="e" cm="1" vm="3">
        <f t="array" ref="E309">_xlfn.IFNA(_xlfn.IFS(F309&lt;&gt;F310,SOCIETATS!$N$8,G309&lt;&gt;G310,SOCIETATS!$N$8),SOCIETATS!$N$9)</f>
        <v>#VALUE!</v>
      </c>
      <c r="F309" s="18" t="str" cm="1">
        <f t="array" ref="F309">_xlfn.IFNA(_xlfn.IFS(O309&lt;&gt;0,O309,P309&lt;&gt;0,P309,R309&lt;&gt;0,R309,Q309&lt;&gt;0,Q309,S309&lt;&gt;0,S309,T309&lt;&gt;0,T309),"FALTAN DATOS DE ESCENARIO")</f>
        <v>FALTAN DATOS DE ESCENARIO</v>
      </c>
      <c r="U309" s="15" t="str">
        <f>_xlfn.IFNA(VLOOKUP(W309,Municipis!$D$2:$F$259,2,FALSE),"Pendent")</f>
        <v>Pendent</v>
      </c>
      <c r="V309" s="15" t="str">
        <f>_xlfn.IFNA(VLOOKUP(W309,Municipis!$D$2:$F$259,3,FALSE),"Pendent")</f>
        <v>Pendent</v>
      </c>
      <c r="W309" s="15" t="str" cm="1">
        <f t="array" ref="W309">_xlfn.IFNA(_xlfn.IFS(O309&lt;&gt;0,O309,P309&lt;&gt;0,P309,Q309&lt;&gt;0,Q309,R309&lt;&gt;0,R309,S309&lt;&gt;0,S309,T309&lt;&gt;0,T309),"Pendent")</f>
        <v>Pendent</v>
      </c>
    </row>
    <row r="310" spans="4:23" ht="15" customHeight="1" x14ac:dyDescent="0.3">
      <c r="D310" s="12" t="e" cm="1" vm="3">
        <f t="array" ref="D310">_xlfn.IFNA(_xlfn.IFS(V310&lt;&gt;"Pendent",SOCIETATS!$N$8,W310&lt;&gt;"Pendent",SOCIETATS!$N$8),SOCIETATS!$N$9)</f>
        <v>#VALUE!</v>
      </c>
      <c r="E310" s="26" t="e" cm="1" vm="3">
        <f t="array" ref="E310">_xlfn.IFNA(_xlfn.IFS(F310&lt;&gt;F311,SOCIETATS!$N$8,G310&lt;&gt;G311,SOCIETATS!$N$8),SOCIETATS!$N$9)</f>
        <v>#VALUE!</v>
      </c>
      <c r="F310" s="18" t="str" cm="1">
        <f t="array" ref="F310">_xlfn.IFNA(_xlfn.IFS(O310&lt;&gt;0,O310,P310&lt;&gt;0,P310,R310&lt;&gt;0,R310,Q310&lt;&gt;0,Q310,S310&lt;&gt;0,S310,T310&lt;&gt;0,T310),"FALTAN DATOS DE ESCENARIO")</f>
        <v>FALTAN DATOS DE ESCENARIO</v>
      </c>
      <c r="U310" s="15" t="str">
        <f>_xlfn.IFNA(VLOOKUP(W310,Municipis!$D$2:$F$259,2,FALSE),"Pendent")</f>
        <v>Pendent</v>
      </c>
      <c r="V310" s="15" t="str">
        <f>_xlfn.IFNA(VLOOKUP(W310,Municipis!$D$2:$F$259,3,FALSE),"Pendent")</f>
        <v>Pendent</v>
      </c>
      <c r="W310" s="15" t="str" cm="1">
        <f t="array" ref="W310">_xlfn.IFNA(_xlfn.IFS(O310&lt;&gt;0,O310,P310&lt;&gt;0,P310,Q310&lt;&gt;0,Q310,R310&lt;&gt;0,R310,S310&lt;&gt;0,S310,T310&lt;&gt;0,T310),"Pendent")</f>
        <v>Pendent</v>
      </c>
    </row>
    <row r="311" spans="4:23" ht="15" customHeight="1" x14ac:dyDescent="0.3">
      <c r="D311" s="12" t="e" cm="1" vm="3">
        <f t="array" ref="D311">_xlfn.IFNA(_xlfn.IFS(V311&lt;&gt;"Pendent",SOCIETATS!$N$8,W311&lt;&gt;"Pendent",SOCIETATS!$N$8),SOCIETATS!$N$9)</f>
        <v>#VALUE!</v>
      </c>
      <c r="E311" s="26" t="e" cm="1" vm="3">
        <f t="array" ref="E311">_xlfn.IFNA(_xlfn.IFS(F311&lt;&gt;F312,SOCIETATS!$N$8,G311&lt;&gt;G312,SOCIETATS!$N$8),SOCIETATS!$N$9)</f>
        <v>#VALUE!</v>
      </c>
      <c r="F311" s="18" t="str" cm="1">
        <f t="array" ref="F311">_xlfn.IFNA(_xlfn.IFS(O311&lt;&gt;0,O311,P311&lt;&gt;0,P311,R311&lt;&gt;0,R311,Q311&lt;&gt;0,Q311,S311&lt;&gt;0,S311,T311&lt;&gt;0,T311),"FALTAN DATOS DE ESCENARIO")</f>
        <v>FALTAN DATOS DE ESCENARIO</v>
      </c>
      <c r="U311" s="15" t="str">
        <f>_xlfn.IFNA(VLOOKUP(W311,Municipis!$D$2:$F$259,2,FALSE),"Pendent")</f>
        <v>Pendent</v>
      </c>
      <c r="V311" s="15" t="str">
        <f>_xlfn.IFNA(VLOOKUP(W311,Municipis!$D$2:$F$259,3,FALSE),"Pendent")</f>
        <v>Pendent</v>
      </c>
      <c r="W311" s="15" t="str" cm="1">
        <f t="array" ref="W311">_xlfn.IFNA(_xlfn.IFS(O311&lt;&gt;0,O311,P311&lt;&gt;0,P311,Q311&lt;&gt;0,Q311,R311&lt;&gt;0,R311,S311&lt;&gt;0,S311,T311&lt;&gt;0,T311),"Pendent")</f>
        <v>Pendent</v>
      </c>
    </row>
    <row r="312" spans="4:23" ht="15" customHeight="1" x14ac:dyDescent="0.3">
      <c r="D312" s="12" t="e" cm="1" vm="3">
        <f t="array" ref="D312">_xlfn.IFNA(_xlfn.IFS(V312&lt;&gt;"Pendent",SOCIETATS!$N$8,W312&lt;&gt;"Pendent",SOCIETATS!$N$8),SOCIETATS!$N$9)</f>
        <v>#VALUE!</v>
      </c>
      <c r="E312" s="26" t="e" cm="1" vm="3">
        <f t="array" ref="E312">_xlfn.IFNA(_xlfn.IFS(F312&lt;&gt;F313,SOCIETATS!$N$8,G312&lt;&gt;G313,SOCIETATS!$N$8),SOCIETATS!$N$9)</f>
        <v>#VALUE!</v>
      </c>
      <c r="F312" s="18" t="str" cm="1">
        <f t="array" ref="F312">_xlfn.IFNA(_xlfn.IFS(O312&lt;&gt;0,O312,P312&lt;&gt;0,P312,R312&lt;&gt;0,R312,Q312&lt;&gt;0,Q312,S312&lt;&gt;0,S312,T312&lt;&gt;0,T312),"FALTAN DATOS DE ESCENARIO")</f>
        <v>FALTAN DATOS DE ESCENARIO</v>
      </c>
      <c r="U312" s="15" t="str">
        <f>_xlfn.IFNA(VLOOKUP(W312,Municipis!$D$2:$F$259,2,FALSE),"Pendent")</f>
        <v>Pendent</v>
      </c>
      <c r="V312" s="15" t="str">
        <f>_xlfn.IFNA(VLOOKUP(W312,Municipis!$D$2:$F$259,3,FALSE),"Pendent")</f>
        <v>Pendent</v>
      </c>
      <c r="W312" s="15" t="str" cm="1">
        <f t="array" ref="W312">_xlfn.IFNA(_xlfn.IFS(O312&lt;&gt;0,O312,P312&lt;&gt;0,P312,Q312&lt;&gt;0,Q312,R312&lt;&gt;0,R312,S312&lt;&gt;0,S312,T312&lt;&gt;0,T312),"Pendent")</f>
        <v>Pendent</v>
      </c>
    </row>
    <row r="313" spans="4:23" ht="15" customHeight="1" x14ac:dyDescent="0.3">
      <c r="D313" s="12" t="e" cm="1" vm="3">
        <f t="array" ref="D313">_xlfn.IFNA(_xlfn.IFS(V313&lt;&gt;"Pendent",SOCIETATS!$N$8,W313&lt;&gt;"Pendent",SOCIETATS!$N$8),SOCIETATS!$N$9)</f>
        <v>#VALUE!</v>
      </c>
      <c r="E313" s="26" t="e" cm="1" vm="3">
        <f t="array" ref="E313">_xlfn.IFNA(_xlfn.IFS(F313&lt;&gt;F314,SOCIETATS!$N$8,G313&lt;&gt;G314,SOCIETATS!$N$8),SOCIETATS!$N$9)</f>
        <v>#VALUE!</v>
      </c>
      <c r="F313" s="18" t="str" cm="1">
        <f t="array" ref="F313">_xlfn.IFNA(_xlfn.IFS(O313&lt;&gt;0,O313,P313&lt;&gt;0,P313,R313&lt;&gt;0,R313,Q313&lt;&gt;0,Q313,S313&lt;&gt;0,S313,T313&lt;&gt;0,T313),"FALTAN DATOS DE ESCENARIO")</f>
        <v>FALTAN DATOS DE ESCENARIO</v>
      </c>
      <c r="U313" s="15" t="str">
        <f>_xlfn.IFNA(VLOOKUP(W313,Municipis!$D$2:$F$259,2,FALSE),"Pendent")</f>
        <v>Pendent</v>
      </c>
      <c r="V313" s="15" t="str">
        <f>_xlfn.IFNA(VLOOKUP(W313,Municipis!$D$2:$F$259,3,FALSE),"Pendent")</f>
        <v>Pendent</v>
      </c>
      <c r="W313" s="15" t="str" cm="1">
        <f t="array" ref="W313">_xlfn.IFNA(_xlfn.IFS(O313&lt;&gt;0,O313,P313&lt;&gt;0,P313,Q313&lt;&gt;0,Q313,R313&lt;&gt;0,R313,S313&lt;&gt;0,S313,T313&lt;&gt;0,T313),"Pendent")</f>
        <v>Pendent</v>
      </c>
    </row>
    <row r="314" spans="4:23" ht="15" customHeight="1" x14ac:dyDescent="0.3">
      <c r="D314" s="12" t="e" cm="1" vm="3">
        <f t="array" ref="D314">_xlfn.IFNA(_xlfn.IFS(V314&lt;&gt;"Pendent",SOCIETATS!$N$8,W314&lt;&gt;"Pendent",SOCIETATS!$N$8),SOCIETATS!$N$9)</f>
        <v>#VALUE!</v>
      </c>
      <c r="E314" s="26" t="e" cm="1" vm="3">
        <f t="array" ref="E314">_xlfn.IFNA(_xlfn.IFS(F314&lt;&gt;F315,SOCIETATS!$N$8,G314&lt;&gt;G315,SOCIETATS!$N$8),SOCIETATS!$N$9)</f>
        <v>#VALUE!</v>
      </c>
      <c r="F314" s="18" t="str" cm="1">
        <f t="array" ref="F314">_xlfn.IFNA(_xlfn.IFS(O314&lt;&gt;0,O314,P314&lt;&gt;0,P314,R314&lt;&gt;0,R314,Q314&lt;&gt;0,Q314,S314&lt;&gt;0,S314,T314&lt;&gt;0,T314),"FALTAN DATOS DE ESCENARIO")</f>
        <v>FALTAN DATOS DE ESCENARIO</v>
      </c>
      <c r="U314" s="15" t="str">
        <f>_xlfn.IFNA(VLOOKUP(W314,Municipis!$D$2:$F$259,2,FALSE),"Pendent")</f>
        <v>Pendent</v>
      </c>
      <c r="V314" s="15" t="str">
        <f>_xlfn.IFNA(VLOOKUP(W314,Municipis!$D$2:$F$259,3,FALSE),"Pendent")</f>
        <v>Pendent</v>
      </c>
      <c r="W314" s="15" t="str" cm="1">
        <f t="array" ref="W314">_xlfn.IFNA(_xlfn.IFS(O314&lt;&gt;0,O314,P314&lt;&gt;0,P314,Q314&lt;&gt;0,Q314,R314&lt;&gt;0,R314,S314&lt;&gt;0,S314,T314&lt;&gt;0,T314),"Pendent")</f>
        <v>Pendent</v>
      </c>
    </row>
    <row r="315" spans="4:23" ht="15" customHeight="1" x14ac:dyDescent="0.3">
      <c r="D315" s="12" t="e" cm="1" vm="3">
        <f t="array" ref="D315">_xlfn.IFNA(_xlfn.IFS(V315&lt;&gt;"Pendent",SOCIETATS!$N$8,W315&lt;&gt;"Pendent",SOCIETATS!$N$8),SOCIETATS!$N$9)</f>
        <v>#VALUE!</v>
      </c>
      <c r="E315" s="26" t="e" cm="1" vm="3">
        <f t="array" ref="E315">_xlfn.IFNA(_xlfn.IFS(F315&lt;&gt;F316,SOCIETATS!$N$8,G315&lt;&gt;G316,SOCIETATS!$N$8),SOCIETATS!$N$9)</f>
        <v>#VALUE!</v>
      </c>
      <c r="F315" s="18" t="str" cm="1">
        <f t="array" ref="F315">_xlfn.IFNA(_xlfn.IFS(O315&lt;&gt;0,O315,P315&lt;&gt;0,P315,R315&lt;&gt;0,R315,Q315&lt;&gt;0,Q315,S315&lt;&gt;0,S315,T315&lt;&gt;0,T315),"FALTAN DATOS DE ESCENARIO")</f>
        <v>FALTAN DATOS DE ESCENARIO</v>
      </c>
      <c r="U315" s="15" t="str">
        <f>_xlfn.IFNA(VLOOKUP(W315,Municipis!$D$2:$F$259,2,FALSE),"Pendent")</f>
        <v>Pendent</v>
      </c>
      <c r="V315" s="15" t="str">
        <f>_xlfn.IFNA(VLOOKUP(W315,Municipis!$D$2:$F$259,3,FALSE),"Pendent")</f>
        <v>Pendent</v>
      </c>
      <c r="W315" s="15" t="str" cm="1">
        <f t="array" ref="W315">_xlfn.IFNA(_xlfn.IFS(O315&lt;&gt;0,O315,P315&lt;&gt;0,P315,Q315&lt;&gt;0,Q315,R315&lt;&gt;0,R315,S315&lt;&gt;0,S315,T315&lt;&gt;0,T315),"Pendent")</f>
        <v>Pendent</v>
      </c>
    </row>
    <row r="316" spans="4:23" ht="15" customHeight="1" x14ac:dyDescent="0.3">
      <c r="D316" s="12" t="e" cm="1" vm="3">
        <f t="array" ref="D316">_xlfn.IFNA(_xlfn.IFS(V316&lt;&gt;"Pendent",SOCIETATS!$N$8,W316&lt;&gt;"Pendent",SOCIETATS!$N$8),SOCIETATS!$N$9)</f>
        <v>#VALUE!</v>
      </c>
      <c r="E316" s="26" t="e" cm="1" vm="3">
        <f t="array" ref="E316">_xlfn.IFNA(_xlfn.IFS(F316&lt;&gt;F317,SOCIETATS!$N$8,G316&lt;&gt;G317,SOCIETATS!$N$8),SOCIETATS!$N$9)</f>
        <v>#VALUE!</v>
      </c>
      <c r="F316" s="18" t="str" cm="1">
        <f t="array" ref="F316">_xlfn.IFNA(_xlfn.IFS(O316&lt;&gt;0,O316,P316&lt;&gt;0,P316,R316&lt;&gt;0,R316,Q316&lt;&gt;0,Q316,S316&lt;&gt;0,S316,T316&lt;&gt;0,T316),"FALTAN DATOS DE ESCENARIO")</f>
        <v>FALTAN DATOS DE ESCENARIO</v>
      </c>
      <c r="U316" s="15" t="str">
        <f>_xlfn.IFNA(VLOOKUP(W316,Municipis!$D$2:$F$259,2,FALSE),"Pendent")</f>
        <v>Pendent</v>
      </c>
      <c r="V316" s="15" t="str">
        <f>_xlfn.IFNA(VLOOKUP(W316,Municipis!$D$2:$F$259,3,FALSE),"Pendent")</f>
        <v>Pendent</v>
      </c>
      <c r="W316" s="15" t="str" cm="1">
        <f t="array" ref="W316">_xlfn.IFNA(_xlfn.IFS(O316&lt;&gt;0,O316,P316&lt;&gt;0,P316,Q316&lt;&gt;0,Q316,R316&lt;&gt;0,R316,S316&lt;&gt;0,S316,T316&lt;&gt;0,T316),"Pendent")</f>
        <v>Pendent</v>
      </c>
    </row>
    <row r="317" spans="4:23" ht="15" customHeight="1" x14ac:dyDescent="0.3">
      <c r="D317" s="12" t="e" cm="1" vm="3">
        <f t="array" ref="D317">_xlfn.IFNA(_xlfn.IFS(V317&lt;&gt;"Pendent",SOCIETATS!$N$8,W317&lt;&gt;"Pendent",SOCIETATS!$N$8),SOCIETATS!$N$9)</f>
        <v>#VALUE!</v>
      </c>
      <c r="E317" s="26" t="e" cm="1" vm="3">
        <f t="array" ref="E317">_xlfn.IFNA(_xlfn.IFS(F317&lt;&gt;F318,SOCIETATS!$N$8,G317&lt;&gt;G318,SOCIETATS!$N$8),SOCIETATS!$N$9)</f>
        <v>#VALUE!</v>
      </c>
      <c r="F317" s="18" t="str" cm="1">
        <f t="array" ref="F317">_xlfn.IFNA(_xlfn.IFS(O317&lt;&gt;0,O317,P317&lt;&gt;0,P317,R317&lt;&gt;0,R317,Q317&lt;&gt;0,Q317,S317&lt;&gt;0,S317,T317&lt;&gt;0,T317),"FALTAN DATOS DE ESCENARIO")</f>
        <v>FALTAN DATOS DE ESCENARIO</v>
      </c>
      <c r="U317" s="15" t="str">
        <f>_xlfn.IFNA(VLOOKUP(W317,Municipis!$D$2:$F$259,2,FALSE),"Pendent")</f>
        <v>Pendent</v>
      </c>
      <c r="V317" s="15" t="str">
        <f>_xlfn.IFNA(VLOOKUP(W317,Municipis!$D$2:$F$259,3,FALSE),"Pendent")</f>
        <v>Pendent</v>
      </c>
      <c r="W317" s="15" t="str" cm="1">
        <f t="array" ref="W317">_xlfn.IFNA(_xlfn.IFS(O317&lt;&gt;0,O317,P317&lt;&gt;0,P317,Q317&lt;&gt;0,Q317,R317&lt;&gt;0,R317,S317&lt;&gt;0,S317,T317&lt;&gt;0,T317),"Pendent")</f>
        <v>Pendent</v>
      </c>
    </row>
    <row r="318" spans="4:23" ht="15" customHeight="1" x14ac:dyDescent="0.3">
      <c r="D318" s="12" t="e" cm="1" vm="3">
        <f t="array" ref="D318">_xlfn.IFNA(_xlfn.IFS(V318&lt;&gt;"Pendent",SOCIETATS!$N$8,W318&lt;&gt;"Pendent",SOCIETATS!$N$8),SOCIETATS!$N$9)</f>
        <v>#VALUE!</v>
      </c>
      <c r="E318" s="26" t="e" cm="1" vm="3">
        <f t="array" ref="E318">_xlfn.IFNA(_xlfn.IFS(F318&lt;&gt;F319,SOCIETATS!$N$8,G318&lt;&gt;G319,SOCIETATS!$N$8),SOCIETATS!$N$9)</f>
        <v>#VALUE!</v>
      </c>
      <c r="F318" s="18" t="str" cm="1">
        <f t="array" ref="F318">_xlfn.IFNA(_xlfn.IFS(O318&lt;&gt;0,O318,P318&lt;&gt;0,P318,R318&lt;&gt;0,R318,Q318&lt;&gt;0,Q318,S318&lt;&gt;0,S318,T318&lt;&gt;0,T318),"FALTAN DATOS DE ESCENARIO")</f>
        <v>FALTAN DATOS DE ESCENARIO</v>
      </c>
      <c r="U318" s="15" t="str">
        <f>_xlfn.IFNA(VLOOKUP(W318,Municipis!$D$2:$F$259,2,FALSE),"Pendent")</f>
        <v>Pendent</v>
      </c>
      <c r="V318" s="15" t="str">
        <f>_xlfn.IFNA(VLOOKUP(W318,Municipis!$D$2:$F$259,3,FALSE),"Pendent")</f>
        <v>Pendent</v>
      </c>
      <c r="W318" s="15" t="str" cm="1">
        <f t="array" ref="W318">_xlfn.IFNA(_xlfn.IFS(O318&lt;&gt;0,O318,P318&lt;&gt;0,P318,Q318&lt;&gt;0,Q318,R318&lt;&gt;0,R318,S318&lt;&gt;0,S318,T318&lt;&gt;0,T318),"Pendent")</f>
        <v>Pendent</v>
      </c>
    </row>
    <row r="319" spans="4:23" ht="15" customHeight="1" x14ac:dyDescent="0.3">
      <c r="D319" s="12" t="e" cm="1" vm="3">
        <f t="array" ref="D319">_xlfn.IFNA(_xlfn.IFS(V319&lt;&gt;"Pendent",SOCIETATS!$N$8,W319&lt;&gt;"Pendent",SOCIETATS!$N$8),SOCIETATS!$N$9)</f>
        <v>#VALUE!</v>
      </c>
      <c r="E319" s="26" t="e" cm="1" vm="3">
        <f t="array" ref="E319">_xlfn.IFNA(_xlfn.IFS(F319&lt;&gt;F320,SOCIETATS!$N$8,G319&lt;&gt;G320,SOCIETATS!$N$8),SOCIETATS!$N$9)</f>
        <v>#VALUE!</v>
      </c>
      <c r="F319" s="18" t="str" cm="1">
        <f t="array" ref="F319">_xlfn.IFNA(_xlfn.IFS(O319&lt;&gt;0,O319,P319&lt;&gt;0,P319,R319&lt;&gt;0,R319,Q319&lt;&gt;0,Q319,S319&lt;&gt;0,S319,T319&lt;&gt;0,T319),"FALTAN DATOS DE ESCENARIO")</f>
        <v>FALTAN DATOS DE ESCENARIO</v>
      </c>
      <c r="U319" s="15" t="str">
        <f>_xlfn.IFNA(VLOOKUP(W319,Municipis!$D$2:$F$259,2,FALSE),"Pendent")</f>
        <v>Pendent</v>
      </c>
      <c r="V319" s="15" t="str">
        <f>_xlfn.IFNA(VLOOKUP(W319,Municipis!$D$2:$F$259,3,FALSE),"Pendent")</f>
        <v>Pendent</v>
      </c>
      <c r="W319" s="15" t="str" cm="1">
        <f t="array" ref="W319">_xlfn.IFNA(_xlfn.IFS(O319&lt;&gt;0,O319,P319&lt;&gt;0,P319,Q319&lt;&gt;0,Q319,R319&lt;&gt;0,R319,S319&lt;&gt;0,S319,T319&lt;&gt;0,T319),"Pendent")</f>
        <v>Pendent</v>
      </c>
    </row>
    <row r="320" spans="4:23" ht="15" customHeight="1" x14ac:dyDescent="0.3">
      <c r="D320" s="12" t="e" cm="1" vm="3">
        <f t="array" ref="D320">_xlfn.IFNA(_xlfn.IFS(V320&lt;&gt;"Pendent",SOCIETATS!$N$8,W320&lt;&gt;"Pendent",SOCIETATS!$N$8),SOCIETATS!$N$9)</f>
        <v>#VALUE!</v>
      </c>
      <c r="E320" s="26" t="e" cm="1" vm="3">
        <f t="array" ref="E320">_xlfn.IFNA(_xlfn.IFS(F320&lt;&gt;F321,SOCIETATS!$N$8,G320&lt;&gt;G321,SOCIETATS!$N$8),SOCIETATS!$N$9)</f>
        <v>#VALUE!</v>
      </c>
      <c r="F320" s="18" t="str" cm="1">
        <f t="array" ref="F320">_xlfn.IFNA(_xlfn.IFS(O320&lt;&gt;0,O320,P320&lt;&gt;0,P320,R320&lt;&gt;0,R320,Q320&lt;&gt;0,Q320,S320&lt;&gt;0,S320,T320&lt;&gt;0,T320),"FALTAN DATOS DE ESCENARIO")</f>
        <v>FALTAN DATOS DE ESCENARIO</v>
      </c>
      <c r="U320" s="15" t="str">
        <f>_xlfn.IFNA(VLOOKUP(W320,Municipis!$D$2:$F$259,2,FALSE),"Pendent")</f>
        <v>Pendent</v>
      </c>
      <c r="V320" s="15" t="str">
        <f>_xlfn.IFNA(VLOOKUP(W320,Municipis!$D$2:$F$259,3,FALSE),"Pendent")</f>
        <v>Pendent</v>
      </c>
      <c r="W320" s="15" t="str" cm="1">
        <f t="array" ref="W320">_xlfn.IFNA(_xlfn.IFS(O320&lt;&gt;0,O320,P320&lt;&gt;0,P320,Q320&lt;&gt;0,Q320,R320&lt;&gt;0,R320,S320&lt;&gt;0,S320,T320&lt;&gt;0,T320),"Pendent")</f>
        <v>Pendent</v>
      </c>
    </row>
    <row r="321" spans="4:23" ht="15" customHeight="1" x14ac:dyDescent="0.3">
      <c r="D321" s="12" t="e" cm="1" vm="3">
        <f t="array" ref="D321">_xlfn.IFNA(_xlfn.IFS(V321&lt;&gt;"Pendent",SOCIETATS!$N$8,W321&lt;&gt;"Pendent",SOCIETATS!$N$8),SOCIETATS!$N$9)</f>
        <v>#VALUE!</v>
      </c>
      <c r="E321" s="26" t="e" cm="1" vm="3">
        <f t="array" ref="E321">_xlfn.IFNA(_xlfn.IFS(F321&lt;&gt;F322,SOCIETATS!$N$8,G321&lt;&gt;G322,SOCIETATS!$N$8),SOCIETATS!$N$9)</f>
        <v>#VALUE!</v>
      </c>
      <c r="F321" s="18" t="str" cm="1">
        <f t="array" ref="F321">_xlfn.IFNA(_xlfn.IFS(O321&lt;&gt;0,O321,P321&lt;&gt;0,P321,R321&lt;&gt;0,R321,Q321&lt;&gt;0,Q321,S321&lt;&gt;0,S321,T321&lt;&gt;0,T321),"FALTAN DATOS DE ESCENARIO")</f>
        <v>FALTAN DATOS DE ESCENARIO</v>
      </c>
      <c r="U321" s="15" t="str">
        <f>_xlfn.IFNA(VLOOKUP(W321,Municipis!$D$2:$F$259,2,FALSE),"Pendent")</f>
        <v>Pendent</v>
      </c>
      <c r="V321" s="15" t="str">
        <f>_xlfn.IFNA(VLOOKUP(W321,Municipis!$D$2:$F$259,3,FALSE),"Pendent")</f>
        <v>Pendent</v>
      </c>
      <c r="W321" s="15" t="str" cm="1">
        <f t="array" ref="W321">_xlfn.IFNA(_xlfn.IFS(O321&lt;&gt;0,O321,P321&lt;&gt;0,P321,Q321&lt;&gt;0,Q321,R321&lt;&gt;0,R321,S321&lt;&gt;0,S321,T321&lt;&gt;0,T321),"Pendent")</f>
        <v>Pendent</v>
      </c>
    </row>
    <row r="322" spans="4:23" ht="15" customHeight="1" x14ac:dyDescent="0.3">
      <c r="D322" s="12" t="e" cm="1" vm="3">
        <f t="array" ref="D322">_xlfn.IFNA(_xlfn.IFS(V322&lt;&gt;"Pendent",SOCIETATS!$N$8,W322&lt;&gt;"Pendent",SOCIETATS!$N$8),SOCIETATS!$N$9)</f>
        <v>#VALUE!</v>
      </c>
      <c r="E322" s="26" t="e" cm="1" vm="3">
        <f t="array" ref="E322">_xlfn.IFNA(_xlfn.IFS(F322&lt;&gt;F323,SOCIETATS!$N$8,G322&lt;&gt;G323,SOCIETATS!$N$8),SOCIETATS!$N$9)</f>
        <v>#VALUE!</v>
      </c>
      <c r="F322" s="18" t="str" cm="1">
        <f t="array" ref="F322">_xlfn.IFNA(_xlfn.IFS(O322&lt;&gt;0,O322,P322&lt;&gt;0,P322,R322&lt;&gt;0,R322,Q322&lt;&gt;0,Q322,S322&lt;&gt;0,S322,T322&lt;&gt;0,T322),"FALTAN DATOS DE ESCENARIO")</f>
        <v>FALTAN DATOS DE ESCENARIO</v>
      </c>
      <c r="U322" s="15" t="str">
        <f>_xlfn.IFNA(VLOOKUP(W322,Municipis!$D$2:$F$259,2,FALSE),"Pendent")</f>
        <v>Pendent</v>
      </c>
      <c r="V322" s="15" t="str">
        <f>_xlfn.IFNA(VLOOKUP(W322,Municipis!$D$2:$F$259,3,FALSE),"Pendent")</f>
        <v>Pendent</v>
      </c>
      <c r="W322" s="15" t="str" cm="1">
        <f t="array" ref="W322">_xlfn.IFNA(_xlfn.IFS(O322&lt;&gt;0,O322,P322&lt;&gt;0,P322,Q322&lt;&gt;0,Q322,R322&lt;&gt;0,R322,S322&lt;&gt;0,S322,T322&lt;&gt;0,T322),"Pendent")</f>
        <v>Pendent</v>
      </c>
    </row>
    <row r="323" spans="4:23" ht="15" customHeight="1" x14ac:dyDescent="0.3">
      <c r="D323" s="12" t="e" cm="1" vm="3">
        <f t="array" ref="D323">_xlfn.IFNA(_xlfn.IFS(V323&lt;&gt;"Pendent",SOCIETATS!$N$8,W323&lt;&gt;"Pendent",SOCIETATS!$N$8),SOCIETATS!$N$9)</f>
        <v>#VALUE!</v>
      </c>
      <c r="E323" s="26" t="e" cm="1" vm="3">
        <f t="array" ref="E323">_xlfn.IFNA(_xlfn.IFS(F323&lt;&gt;F324,SOCIETATS!$N$8,G323&lt;&gt;G324,SOCIETATS!$N$8),SOCIETATS!$N$9)</f>
        <v>#VALUE!</v>
      </c>
      <c r="F323" s="18" t="str" cm="1">
        <f t="array" ref="F323">_xlfn.IFNA(_xlfn.IFS(O323&lt;&gt;0,O323,P323&lt;&gt;0,P323,R323&lt;&gt;0,R323,Q323&lt;&gt;0,Q323,S323&lt;&gt;0,S323,T323&lt;&gt;0,T323),"FALTAN DATOS DE ESCENARIO")</f>
        <v>FALTAN DATOS DE ESCENARIO</v>
      </c>
      <c r="U323" s="15" t="str">
        <f>_xlfn.IFNA(VLOOKUP(W323,Municipis!$D$2:$F$259,2,FALSE),"Pendent")</f>
        <v>Pendent</v>
      </c>
      <c r="V323" s="15" t="str">
        <f>_xlfn.IFNA(VLOOKUP(W323,Municipis!$D$2:$F$259,3,FALSE),"Pendent")</f>
        <v>Pendent</v>
      </c>
      <c r="W323" s="15" t="str" cm="1">
        <f t="array" ref="W323">_xlfn.IFNA(_xlfn.IFS(O323&lt;&gt;0,O323,P323&lt;&gt;0,P323,Q323&lt;&gt;0,Q323,R323&lt;&gt;0,R323,S323&lt;&gt;0,S323,T323&lt;&gt;0,T323),"Pendent")</f>
        <v>Pendent</v>
      </c>
    </row>
    <row r="324" spans="4:23" ht="15" customHeight="1" x14ac:dyDescent="0.3">
      <c r="D324" s="12" t="e" cm="1" vm="3">
        <f t="array" ref="D324">_xlfn.IFNA(_xlfn.IFS(V324&lt;&gt;"Pendent",SOCIETATS!$N$8,W324&lt;&gt;"Pendent",SOCIETATS!$N$8),SOCIETATS!$N$9)</f>
        <v>#VALUE!</v>
      </c>
      <c r="E324" s="26" t="e" cm="1" vm="3">
        <f t="array" ref="E324">_xlfn.IFNA(_xlfn.IFS(F324&lt;&gt;F325,SOCIETATS!$N$8,G324&lt;&gt;G325,SOCIETATS!$N$8),SOCIETATS!$N$9)</f>
        <v>#VALUE!</v>
      </c>
      <c r="F324" s="18" t="str" cm="1">
        <f t="array" ref="F324">_xlfn.IFNA(_xlfn.IFS(O324&lt;&gt;0,O324,P324&lt;&gt;0,P324,R324&lt;&gt;0,R324,Q324&lt;&gt;0,Q324,S324&lt;&gt;0,S324,T324&lt;&gt;0,T324),"FALTAN DATOS DE ESCENARIO")</f>
        <v>FALTAN DATOS DE ESCENARIO</v>
      </c>
      <c r="U324" s="15" t="str">
        <f>_xlfn.IFNA(VLOOKUP(W324,Municipis!$D$2:$F$259,2,FALSE),"Pendent")</f>
        <v>Pendent</v>
      </c>
      <c r="V324" s="15" t="str">
        <f>_xlfn.IFNA(VLOOKUP(W324,Municipis!$D$2:$F$259,3,FALSE),"Pendent")</f>
        <v>Pendent</v>
      </c>
      <c r="W324" s="15" t="str" cm="1">
        <f t="array" ref="W324">_xlfn.IFNA(_xlfn.IFS(O324&lt;&gt;0,O324,P324&lt;&gt;0,P324,Q324&lt;&gt;0,Q324,R324&lt;&gt;0,R324,S324&lt;&gt;0,S324,T324&lt;&gt;0,T324),"Pendent")</f>
        <v>Pendent</v>
      </c>
    </row>
    <row r="325" spans="4:23" ht="15" customHeight="1" x14ac:dyDescent="0.3">
      <c r="D325" s="12" t="e" cm="1" vm="3">
        <f t="array" ref="D325">_xlfn.IFNA(_xlfn.IFS(V325&lt;&gt;"Pendent",SOCIETATS!$N$8,W325&lt;&gt;"Pendent",SOCIETATS!$N$8),SOCIETATS!$N$9)</f>
        <v>#VALUE!</v>
      </c>
      <c r="E325" s="26" t="e" cm="1" vm="3">
        <f t="array" ref="E325">_xlfn.IFNA(_xlfn.IFS(F325&lt;&gt;F326,SOCIETATS!$N$8,G325&lt;&gt;G326,SOCIETATS!$N$8),SOCIETATS!$N$9)</f>
        <v>#VALUE!</v>
      </c>
      <c r="F325" s="18" t="str" cm="1">
        <f t="array" ref="F325">_xlfn.IFNA(_xlfn.IFS(O325&lt;&gt;0,O325,P325&lt;&gt;0,P325,R325&lt;&gt;0,R325,Q325&lt;&gt;0,Q325,S325&lt;&gt;0,S325,T325&lt;&gt;0,T325),"FALTAN DATOS DE ESCENARIO")</f>
        <v>FALTAN DATOS DE ESCENARIO</v>
      </c>
      <c r="U325" s="15" t="str">
        <f>_xlfn.IFNA(VLOOKUP(W325,Municipis!$D$2:$F$259,2,FALSE),"Pendent")</f>
        <v>Pendent</v>
      </c>
      <c r="V325" s="15" t="str">
        <f>_xlfn.IFNA(VLOOKUP(W325,Municipis!$D$2:$F$259,3,FALSE),"Pendent")</f>
        <v>Pendent</v>
      </c>
      <c r="W325" s="15" t="str" cm="1">
        <f t="array" ref="W325">_xlfn.IFNA(_xlfn.IFS(O325&lt;&gt;0,O325,P325&lt;&gt;0,P325,Q325&lt;&gt;0,Q325,R325&lt;&gt;0,R325,S325&lt;&gt;0,S325,T325&lt;&gt;0,T325),"Pendent")</f>
        <v>Pendent</v>
      </c>
    </row>
    <row r="326" spans="4:23" ht="15" customHeight="1" x14ac:dyDescent="0.3">
      <c r="D326" s="12" t="e" cm="1" vm="3">
        <f t="array" ref="D326">_xlfn.IFNA(_xlfn.IFS(V326&lt;&gt;"Pendent",SOCIETATS!$N$8,W326&lt;&gt;"Pendent",SOCIETATS!$N$8),SOCIETATS!$N$9)</f>
        <v>#VALUE!</v>
      </c>
      <c r="E326" s="26" t="e" cm="1" vm="3">
        <f t="array" ref="E326">_xlfn.IFNA(_xlfn.IFS(F326&lt;&gt;F327,SOCIETATS!$N$8,G326&lt;&gt;G327,SOCIETATS!$N$8),SOCIETATS!$N$9)</f>
        <v>#VALUE!</v>
      </c>
      <c r="F326" s="18" t="str" cm="1">
        <f t="array" ref="F326">_xlfn.IFNA(_xlfn.IFS(O326&lt;&gt;0,O326,P326&lt;&gt;0,P326,R326&lt;&gt;0,R326,Q326&lt;&gt;0,Q326,S326&lt;&gt;0,S326,T326&lt;&gt;0,T326),"FALTAN DATOS DE ESCENARIO")</f>
        <v>FALTAN DATOS DE ESCENARIO</v>
      </c>
      <c r="U326" s="15" t="str">
        <f>_xlfn.IFNA(VLOOKUP(W326,Municipis!$D$2:$F$259,2,FALSE),"Pendent")</f>
        <v>Pendent</v>
      </c>
      <c r="V326" s="15" t="str">
        <f>_xlfn.IFNA(VLOOKUP(W326,Municipis!$D$2:$F$259,3,FALSE),"Pendent")</f>
        <v>Pendent</v>
      </c>
      <c r="W326" s="15" t="str" cm="1">
        <f t="array" ref="W326">_xlfn.IFNA(_xlfn.IFS(O326&lt;&gt;0,O326,P326&lt;&gt;0,P326,Q326&lt;&gt;0,Q326,R326&lt;&gt;0,R326,S326&lt;&gt;0,S326,T326&lt;&gt;0,T326),"Pendent")</f>
        <v>Pendent</v>
      </c>
    </row>
    <row r="327" spans="4:23" ht="15" customHeight="1" x14ac:dyDescent="0.3">
      <c r="D327" s="12" t="e" cm="1" vm="3">
        <f t="array" ref="D327">_xlfn.IFNA(_xlfn.IFS(V327&lt;&gt;"Pendent",SOCIETATS!$N$8,W327&lt;&gt;"Pendent",SOCIETATS!$N$8),SOCIETATS!$N$9)</f>
        <v>#VALUE!</v>
      </c>
      <c r="E327" s="26" t="e" cm="1" vm="3">
        <f t="array" ref="E327">_xlfn.IFNA(_xlfn.IFS(F327&lt;&gt;F328,SOCIETATS!$N$8,G327&lt;&gt;G328,SOCIETATS!$N$8),SOCIETATS!$N$9)</f>
        <v>#VALUE!</v>
      </c>
      <c r="F327" s="18" t="str" cm="1">
        <f t="array" ref="F327">_xlfn.IFNA(_xlfn.IFS(O327&lt;&gt;0,O327,P327&lt;&gt;0,P327,R327&lt;&gt;0,R327,Q327&lt;&gt;0,Q327,S327&lt;&gt;0,S327,T327&lt;&gt;0,T327),"FALTAN DATOS DE ESCENARIO")</f>
        <v>FALTAN DATOS DE ESCENARIO</v>
      </c>
      <c r="U327" s="15" t="str">
        <f>_xlfn.IFNA(VLOOKUP(W327,Municipis!$D$2:$F$259,2,FALSE),"Pendent")</f>
        <v>Pendent</v>
      </c>
      <c r="V327" s="15" t="str">
        <f>_xlfn.IFNA(VLOOKUP(W327,Municipis!$D$2:$F$259,3,FALSE),"Pendent")</f>
        <v>Pendent</v>
      </c>
      <c r="W327" s="15" t="str" cm="1">
        <f t="array" ref="W327">_xlfn.IFNA(_xlfn.IFS(O327&lt;&gt;0,O327,P327&lt;&gt;0,P327,Q327&lt;&gt;0,Q327,R327&lt;&gt;0,R327,S327&lt;&gt;0,S327,T327&lt;&gt;0,T327),"Pendent")</f>
        <v>Pendent</v>
      </c>
    </row>
    <row r="328" spans="4:23" ht="15" customHeight="1" x14ac:dyDescent="0.3">
      <c r="D328" s="12" t="e" cm="1" vm="3">
        <f t="array" ref="D328">_xlfn.IFNA(_xlfn.IFS(V328&lt;&gt;"Pendent",SOCIETATS!$N$8,W328&lt;&gt;"Pendent",SOCIETATS!$N$8),SOCIETATS!$N$9)</f>
        <v>#VALUE!</v>
      </c>
      <c r="E328" s="26" t="e" cm="1" vm="3">
        <f t="array" ref="E328">_xlfn.IFNA(_xlfn.IFS(F328&lt;&gt;F329,SOCIETATS!$N$8,G328&lt;&gt;G329,SOCIETATS!$N$8),SOCIETATS!$N$9)</f>
        <v>#VALUE!</v>
      </c>
      <c r="F328" s="18" t="str" cm="1">
        <f t="array" ref="F328">_xlfn.IFNA(_xlfn.IFS(O328&lt;&gt;0,O328,P328&lt;&gt;0,P328,R328&lt;&gt;0,R328,Q328&lt;&gt;0,Q328,S328&lt;&gt;0,S328,T328&lt;&gt;0,T328),"FALTAN DATOS DE ESCENARIO")</f>
        <v>FALTAN DATOS DE ESCENARIO</v>
      </c>
      <c r="U328" s="15" t="str">
        <f>_xlfn.IFNA(VLOOKUP(W328,Municipis!$D$2:$F$259,2,FALSE),"Pendent")</f>
        <v>Pendent</v>
      </c>
      <c r="V328" s="15" t="str">
        <f>_xlfn.IFNA(VLOOKUP(W328,Municipis!$D$2:$F$259,3,FALSE),"Pendent")</f>
        <v>Pendent</v>
      </c>
      <c r="W328" s="15" t="str" cm="1">
        <f t="array" ref="W328">_xlfn.IFNA(_xlfn.IFS(O328&lt;&gt;0,O328,P328&lt;&gt;0,P328,Q328&lt;&gt;0,Q328,R328&lt;&gt;0,R328,S328&lt;&gt;0,S328,T328&lt;&gt;0,T328),"Pendent")</f>
        <v>Pendent</v>
      </c>
    </row>
    <row r="329" spans="4:23" ht="15" customHeight="1" x14ac:dyDescent="0.3">
      <c r="D329" s="12" t="e" cm="1" vm="3">
        <f t="array" ref="D329">_xlfn.IFNA(_xlfn.IFS(V329&lt;&gt;"Pendent",SOCIETATS!$N$8,W329&lt;&gt;"Pendent",SOCIETATS!$N$8),SOCIETATS!$N$9)</f>
        <v>#VALUE!</v>
      </c>
      <c r="E329" s="26" t="e" cm="1" vm="3">
        <f t="array" ref="E329">_xlfn.IFNA(_xlfn.IFS(F329&lt;&gt;F330,SOCIETATS!$N$8,G329&lt;&gt;G330,SOCIETATS!$N$8),SOCIETATS!$N$9)</f>
        <v>#VALUE!</v>
      </c>
      <c r="F329" s="18" t="str" cm="1">
        <f t="array" ref="F329">_xlfn.IFNA(_xlfn.IFS(O329&lt;&gt;0,O329,P329&lt;&gt;0,P329,R329&lt;&gt;0,R329,Q329&lt;&gt;0,Q329,S329&lt;&gt;0,S329,T329&lt;&gt;0,T329),"FALTAN DATOS DE ESCENARIO")</f>
        <v>FALTAN DATOS DE ESCENARIO</v>
      </c>
      <c r="U329" s="15" t="str">
        <f>_xlfn.IFNA(VLOOKUP(W329,Municipis!$D$2:$F$259,2,FALSE),"Pendent")</f>
        <v>Pendent</v>
      </c>
      <c r="V329" s="15" t="str">
        <f>_xlfn.IFNA(VLOOKUP(W329,Municipis!$D$2:$F$259,3,FALSE),"Pendent")</f>
        <v>Pendent</v>
      </c>
      <c r="W329" s="15" t="str" cm="1">
        <f t="array" ref="W329">_xlfn.IFNA(_xlfn.IFS(O329&lt;&gt;0,O329,P329&lt;&gt;0,P329,Q329&lt;&gt;0,Q329,R329&lt;&gt;0,R329,S329&lt;&gt;0,S329,T329&lt;&gt;0,T329),"Pendent")</f>
        <v>Pendent</v>
      </c>
    </row>
    <row r="330" spans="4:23" ht="15" customHeight="1" x14ac:dyDescent="0.3">
      <c r="D330" s="12" t="e" cm="1" vm="3">
        <f t="array" ref="D330">_xlfn.IFNA(_xlfn.IFS(V330&lt;&gt;"Pendent",SOCIETATS!$N$8,W330&lt;&gt;"Pendent",SOCIETATS!$N$8),SOCIETATS!$N$9)</f>
        <v>#VALUE!</v>
      </c>
      <c r="E330" s="26" t="e" cm="1" vm="3">
        <f t="array" ref="E330">_xlfn.IFNA(_xlfn.IFS(F330&lt;&gt;F331,SOCIETATS!$N$8,G330&lt;&gt;G331,SOCIETATS!$N$8),SOCIETATS!$N$9)</f>
        <v>#VALUE!</v>
      </c>
      <c r="F330" s="18" t="str" cm="1">
        <f t="array" ref="F330">_xlfn.IFNA(_xlfn.IFS(O330&lt;&gt;0,O330,P330&lt;&gt;0,P330,R330&lt;&gt;0,R330,Q330&lt;&gt;0,Q330,S330&lt;&gt;0,S330,T330&lt;&gt;0,T330),"FALTAN DATOS DE ESCENARIO")</f>
        <v>FALTAN DATOS DE ESCENARIO</v>
      </c>
      <c r="U330" s="15" t="str">
        <f>_xlfn.IFNA(VLOOKUP(W330,Municipis!$D$2:$F$259,2,FALSE),"Pendent")</f>
        <v>Pendent</v>
      </c>
      <c r="V330" s="15" t="str">
        <f>_xlfn.IFNA(VLOOKUP(W330,Municipis!$D$2:$F$259,3,FALSE),"Pendent")</f>
        <v>Pendent</v>
      </c>
      <c r="W330" s="15" t="str" cm="1">
        <f t="array" ref="W330">_xlfn.IFNA(_xlfn.IFS(O330&lt;&gt;0,O330,P330&lt;&gt;0,P330,Q330&lt;&gt;0,Q330,R330&lt;&gt;0,R330,S330&lt;&gt;0,S330,T330&lt;&gt;0,T330),"Pendent")</f>
        <v>Pendent</v>
      </c>
    </row>
    <row r="331" spans="4:23" ht="15" customHeight="1" x14ac:dyDescent="0.3">
      <c r="D331" s="12" t="e" cm="1" vm="3">
        <f t="array" ref="D331">_xlfn.IFNA(_xlfn.IFS(V331&lt;&gt;"Pendent",SOCIETATS!$N$8,W331&lt;&gt;"Pendent",SOCIETATS!$N$8),SOCIETATS!$N$9)</f>
        <v>#VALUE!</v>
      </c>
      <c r="E331" s="26" t="e" cm="1" vm="3">
        <f t="array" ref="E331">_xlfn.IFNA(_xlfn.IFS(F331&lt;&gt;F332,SOCIETATS!$N$8,G331&lt;&gt;G332,SOCIETATS!$N$8),SOCIETATS!$N$9)</f>
        <v>#VALUE!</v>
      </c>
      <c r="F331" s="18" t="str" cm="1">
        <f t="array" ref="F331">_xlfn.IFNA(_xlfn.IFS(O331&lt;&gt;0,O331,P331&lt;&gt;0,P331,R331&lt;&gt;0,R331,Q331&lt;&gt;0,Q331,S331&lt;&gt;0,S331,T331&lt;&gt;0,T331),"FALTAN DATOS DE ESCENARIO")</f>
        <v>FALTAN DATOS DE ESCENARIO</v>
      </c>
      <c r="U331" s="15" t="str">
        <f>_xlfn.IFNA(VLOOKUP(W331,Municipis!$D$2:$F$259,2,FALSE),"Pendent")</f>
        <v>Pendent</v>
      </c>
      <c r="V331" s="15" t="str">
        <f>_xlfn.IFNA(VLOOKUP(W331,Municipis!$D$2:$F$259,3,FALSE),"Pendent")</f>
        <v>Pendent</v>
      </c>
      <c r="W331" s="15" t="str" cm="1">
        <f t="array" ref="W331">_xlfn.IFNA(_xlfn.IFS(O331&lt;&gt;0,O331,P331&lt;&gt;0,P331,Q331&lt;&gt;0,Q331,R331&lt;&gt;0,R331,S331&lt;&gt;0,S331,T331&lt;&gt;0,T331),"Pendent")</f>
        <v>Pendent</v>
      </c>
    </row>
    <row r="332" spans="4:23" ht="15" customHeight="1" x14ac:dyDescent="0.3">
      <c r="D332" s="12" t="e" cm="1" vm="3">
        <f t="array" ref="D332">_xlfn.IFNA(_xlfn.IFS(V332&lt;&gt;"Pendent",SOCIETATS!$N$8,W332&lt;&gt;"Pendent",SOCIETATS!$N$8),SOCIETATS!$N$9)</f>
        <v>#VALUE!</v>
      </c>
      <c r="E332" s="26" t="e" cm="1" vm="3">
        <f t="array" ref="E332">_xlfn.IFNA(_xlfn.IFS(F332&lt;&gt;F333,SOCIETATS!$N$8,G332&lt;&gt;G333,SOCIETATS!$N$8),SOCIETATS!$N$9)</f>
        <v>#VALUE!</v>
      </c>
      <c r="F332" s="18" t="str" cm="1">
        <f t="array" ref="F332">_xlfn.IFNA(_xlfn.IFS(O332&lt;&gt;0,O332,P332&lt;&gt;0,P332,R332&lt;&gt;0,R332,Q332&lt;&gt;0,Q332,S332&lt;&gt;0,S332,T332&lt;&gt;0,T332),"FALTAN DATOS DE ESCENARIO")</f>
        <v>FALTAN DATOS DE ESCENARIO</v>
      </c>
      <c r="U332" s="15" t="str">
        <f>_xlfn.IFNA(VLOOKUP(W332,Municipis!$D$2:$F$259,2,FALSE),"Pendent")</f>
        <v>Pendent</v>
      </c>
      <c r="V332" s="15" t="str">
        <f>_xlfn.IFNA(VLOOKUP(W332,Municipis!$D$2:$F$259,3,FALSE),"Pendent")</f>
        <v>Pendent</v>
      </c>
      <c r="W332" s="15" t="str" cm="1">
        <f t="array" ref="W332">_xlfn.IFNA(_xlfn.IFS(O332&lt;&gt;0,O332,P332&lt;&gt;0,P332,Q332&lt;&gt;0,Q332,R332&lt;&gt;0,R332,S332&lt;&gt;0,S332,T332&lt;&gt;0,T332),"Pendent")</f>
        <v>Pendent</v>
      </c>
    </row>
    <row r="333" spans="4:23" ht="15" customHeight="1" x14ac:dyDescent="0.3">
      <c r="D333" s="12" t="e" cm="1" vm="3">
        <f t="array" ref="D333">_xlfn.IFNA(_xlfn.IFS(V333&lt;&gt;"Pendent",SOCIETATS!$N$8,W333&lt;&gt;"Pendent",SOCIETATS!$N$8),SOCIETATS!$N$9)</f>
        <v>#VALUE!</v>
      </c>
      <c r="E333" s="26" t="e" cm="1" vm="3">
        <f t="array" ref="E333">_xlfn.IFNA(_xlfn.IFS(F333&lt;&gt;F334,SOCIETATS!$N$8,G333&lt;&gt;G334,SOCIETATS!$N$8),SOCIETATS!$N$9)</f>
        <v>#VALUE!</v>
      </c>
      <c r="F333" s="18" t="str" cm="1">
        <f t="array" ref="F333">_xlfn.IFNA(_xlfn.IFS(O333&lt;&gt;0,O333,P333&lt;&gt;0,P333,R333&lt;&gt;0,R333,Q333&lt;&gt;0,Q333,S333&lt;&gt;0,S333,T333&lt;&gt;0,T333),"FALTAN DATOS DE ESCENARIO")</f>
        <v>FALTAN DATOS DE ESCENARIO</v>
      </c>
      <c r="U333" s="15" t="str">
        <f>_xlfn.IFNA(VLOOKUP(W333,Municipis!$D$2:$F$259,2,FALSE),"Pendent")</f>
        <v>Pendent</v>
      </c>
      <c r="V333" s="15" t="str">
        <f>_xlfn.IFNA(VLOOKUP(W333,Municipis!$D$2:$F$259,3,FALSE),"Pendent")</f>
        <v>Pendent</v>
      </c>
      <c r="W333" s="15" t="str" cm="1">
        <f t="array" ref="W333">_xlfn.IFNA(_xlfn.IFS(O333&lt;&gt;0,O333,P333&lt;&gt;0,P333,Q333&lt;&gt;0,Q333,R333&lt;&gt;0,R333,S333&lt;&gt;0,S333,T333&lt;&gt;0,T333),"Pendent")</f>
        <v>Pendent</v>
      </c>
    </row>
    <row r="334" spans="4:23" ht="15" customHeight="1" x14ac:dyDescent="0.3">
      <c r="D334" s="12" t="e" cm="1" vm="3">
        <f t="array" ref="D334">_xlfn.IFNA(_xlfn.IFS(V334&lt;&gt;"Pendent",SOCIETATS!$N$8,W334&lt;&gt;"Pendent",SOCIETATS!$N$8),SOCIETATS!$N$9)</f>
        <v>#VALUE!</v>
      </c>
      <c r="E334" s="26" t="e" cm="1" vm="3">
        <f t="array" ref="E334">_xlfn.IFNA(_xlfn.IFS(F334&lt;&gt;F335,SOCIETATS!$N$8,G334&lt;&gt;G335,SOCIETATS!$N$8),SOCIETATS!$N$9)</f>
        <v>#VALUE!</v>
      </c>
      <c r="F334" s="18" t="str" cm="1">
        <f t="array" ref="F334">_xlfn.IFNA(_xlfn.IFS(O334&lt;&gt;0,O334,P334&lt;&gt;0,P334,R334&lt;&gt;0,R334,Q334&lt;&gt;0,Q334,S334&lt;&gt;0,S334,T334&lt;&gt;0,T334),"FALTAN DATOS DE ESCENARIO")</f>
        <v>FALTAN DATOS DE ESCENARIO</v>
      </c>
      <c r="U334" s="15" t="str">
        <f>_xlfn.IFNA(VLOOKUP(W334,Municipis!$D$2:$F$259,2,FALSE),"Pendent")</f>
        <v>Pendent</v>
      </c>
      <c r="V334" s="15" t="str">
        <f>_xlfn.IFNA(VLOOKUP(W334,Municipis!$D$2:$F$259,3,FALSE),"Pendent")</f>
        <v>Pendent</v>
      </c>
      <c r="W334" s="15" t="str" cm="1">
        <f t="array" ref="W334">_xlfn.IFNA(_xlfn.IFS(O334&lt;&gt;0,O334,P334&lt;&gt;0,P334,Q334&lt;&gt;0,Q334,R334&lt;&gt;0,R334,S334&lt;&gt;0,S334,T334&lt;&gt;0,T334),"Pendent")</f>
        <v>Pendent</v>
      </c>
    </row>
    <row r="335" spans="4:23" ht="15" customHeight="1" x14ac:dyDescent="0.3">
      <c r="D335" s="12" t="e" cm="1" vm="3">
        <f t="array" ref="D335">_xlfn.IFNA(_xlfn.IFS(V335&lt;&gt;"Pendent",SOCIETATS!$N$8,W335&lt;&gt;"Pendent",SOCIETATS!$N$8),SOCIETATS!$N$9)</f>
        <v>#VALUE!</v>
      </c>
      <c r="E335" s="26" t="e" cm="1" vm="3">
        <f t="array" ref="E335">_xlfn.IFNA(_xlfn.IFS(F335&lt;&gt;F336,SOCIETATS!$N$8,G335&lt;&gt;G336,SOCIETATS!$N$8),SOCIETATS!$N$9)</f>
        <v>#VALUE!</v>
      </c>
      <c r="F335" s="18" t="str" cm="1">
        <f t="array" ref="F335">_xlfn.IFNA(_xlfn.IFS(O335&lt;&gt;0,O335,P335&lt;&gt;0,P335,R335&lt;&gt;0,R335,Q335&lt;&gt;0,Q335,S335&lt;&gt;0,S335,T335&lt;&gt;0,T335),"FALTAN DATOS DE ESCENARIO")</f>
        <v>FALTAN DATOS DE ESCENARIO</v>
      </c>
      <c r="U335" s="15" t="str">
        <f>_xlfn.IFNA(VLOOKUP(W335,Municipis!$D$2:$F$259,2,FALSE),"Pendent")</f>
        <v>Pendent</v>
      </c>
      <c r="V335" s="15" t="str">
        <f>_xlfn.IFNA(VLOOKUP(W335,Municipis!$D$2:$F$259,3,FALSE),"Pendent")</f>
        <v>Pendent</v>
      </c>
      <c r="W335" s="15" t="str" cm="1">
        <f t="array" ref="W335">_xlfn.IFNA(_xlfn.IFS(O335&lt;&gt;0,O335,P335&lt;&gt;0,P335,Q335&lt;&gt;0,Q335,R335&lt;&gt;0,R335,S335&lt;&gt;0,S335,T335&lt;&gt;0,T335),"Pendent")</f>
        <v>Pendent</v>
      </c>
    </row>
    <row r="336" spans="4:23" ht="15" customHeight="1" x14ac:dyDescent="0.3">
      <c r="D336" s="12" t="e" cm="1" vm="3">
        <f t="array" ref="D336">_xlfn.IFNA(_xlfn.IFS(V336&lt;&gt;"Pendent",SOCIETATS!$N$8,W336&lt;&gt;"Pendent",SOCIETATS!$N$8),SOCIETATS!$N$9)</f>
        <v>#VALUE!</v>
      </c>
      <c r="E336" s="26" t="e" cm="1" vm="3">
        <f t="array" ref="E336">_xlfn.IFNA(_xlfn.IFS(F336&lt;&gt;F337,SOCIETATS!$N$8,G336&lt;&gt;G337,SOCIETATS!$N$8),SOCIETATS!$N$9)</f>
        <v>#VALUE!</v>
      </c>
      <c r="F336" s="18" t="str" cm="1">
        <f t="array" ref="F336">_xlfn.IFNA(_xlfn.IFS(O336&lt;&gt;0,O336,P336&lt;&gt;0,P336,R336&lt;&gt;0,R336,Q336&lt;&gt;0,Q336,S336&lt;&gt;0,S336,T336&lt;&gt;0,T336),"FALTAN DATOS DE ESCENARIO")</f>
        <v>FALTAN DATOS DE ESCENARIO</v>
      </c>
      <c r="U336" s="15" t="str">
        <f>_xlfn.IFNA(VLOOKUP(W336,Municipis!$D$2:$F$259,2,FALSE),"Pendent")</f>
        <v>Pendent</v>
      </c>
      <c r="V336" s="15" t="str">
        <f>_xlfn.IFNA(VLOOKUP(W336,Municipis!$D$2:$F$259,3,FALSE),"Pendent")</f>
        <v>Pendent</v>
      </c>
      <c r="W336" s="15" t="str" cm="1">
        <f t="array" ref="W336">_xlfn.IFNA(_xlfn.IFS(O336&lt;&gt;0,O336,P336&lt;&gt;0,P336,Q336&lt;&gt;0,Q336,R336&lt;&gt;0,R336,S336&lt;&gt;0,S336,T336&lt;&gt;0,T336),"Pendent")</f>
        <v>Pendent</v>
      </c>
    </row>
    <row r="337" spans="4:23" ht="15" customHeight="1" x14ac:dyDescent="0.3">
      <c r="D337" s="12" t="e" cm="1" vm="3">
        <f t="array" ref="D337">_xlfn.IFNA(_xlfn.IFS(V337&lt;&gt;"Pendent",SOCIETATS!$N$8,W337&lt;&gt;"Pendent",SOCIETATS!$N$8),SOCIETATS!$N$9)</f>
        <v>#VALUE!</v>
      </c>
      <c r="E337" s="26" t="e" cm="1" vm="3">
        <f t="array" ref="E337">_xlfn.IFNA(_xlfn.IFS(F337&lt;&gt;F338,SOCIETATS!$N$8,G337&lt;&gt;G338,SOCIETATS!$N$8),SOCIETATS!$N$9)</f>
        <v>#VALUE!</v>
      </c>
      <c r="F337" s="18" t="str" cm="1">
        <f t="array" ref="F337">_xlfn.IFNA(_xlfn.IFS(O337&lt;&gt;0,O337,P337&lt;&gt;0,P337,R337&lt;&gt;0,R337,Q337&lt;&gt;0,Q337,S337&lt;&gt;0,S337,T337&lt;&gt;0,T337),"FALTAN DATOS DE ESCENARIO")</f>
        <v>FALTAN DATOS DE ESCENARIO</v>
      </c>
      <c r="U337" s="15" t="str">
        <f>_xlfn.IFNA(VLOOKUP(W337,Municipis!$D$2:$F$259,2,FALSE),"Pendent")</f>
        <v>Pendent</v>
      </c>
      <c r="V337" s="15" t="str">
        <f>_xlfn.IFNA(VLOOKUP(W337,Municipis!$D$2:$F$259,3,FALSE),"Pendent")</f>
        <v>Pendent</v>
      </c>
      <c r="W337" s="15" t="str" cm="1">
        <f t="array" ref="W337">_xlfn.IFNA(_xlfn.IFS(O337&lt;&gt;0,O337,P337&lt;&gt;0,P337,Q337&lt;&gt;0,Q337,R337&lt;&gt;0,R337,S337&lt;&gt;0,S337,T337&lt;&gt;0,T337),"Pendent")</f>
        <v>Pendent</v>
      </c>
    </row>
    <row r="338" spans="4:23" ht="15" customHeight="1" x14ac:dyDescent="0.3">
      <c r="D338" s="12" t="e" cm="1" vm="3">
        <f t="array" ref="D338">_xlfn.IFNA(_xlfn.IFS(V338&lt;&gt;"Pendent",SOCIETATS!$N$8,W338&lt;&gt;"Pendent",SOCIETATS!$N$8),SOCIETATS!$N$9)</f>
        <v>#VALUE!</v>
      </c>
      <c r="E338" s="26" t="e" cm="1" vm="3">
        <f t="array" ref="E338">_xlfn.IFNA(_xlfn.IFS(F338&lt;&gt;F339,SOCIETATS!$N$8,G338&lt;&gt;G339,SOCIETATS!$N$8),SOCIETATS!$N$9)</f>
        <v>#VALUE!</v>
      </c>
      <c r="F338" s="18" t="str" cm="1">
        <f t="array" ref="F338">_xlfn.IFNA(_xlfn.IFS(O338&lt;&gt;0,O338,P338&lt;&gt;0,P338,R338&lt;&gt;0,R338,Q338&lt;&gt;0,Q338,S338&lt;&gt;0,S338,T338&lt;&gt;0,T338),"FALTAN DATOS DE ESCENARIO")</f>
        <v>FALTAN DATOS DE ESCENARIO</v>
      </c>
      <c r="U338" s="15" t="str">
        <f>_xlfn.IFNA(VLOOKUP(W338,Municipis!$D$2:$F$259,2,FALSE),"Pendent")</f>
        <v>Pendent</v>
      </c>
      <c r="V338" s="15" t="str">
        <f>_xlfn.IFNA(VLOOKUP(W338,Municipis!$D$2:$F$259,3,FALSE),"Pendent")</f>
        <v>Pendent</v>
      </c>
      <c r="W338" s="15" t="str" cm="1">
        <f t="array" ref="W338">_xlfn.IFNA(_xlfn.IFS(O338&lt;&gt;0,O338,P338&lt;&gt;0,P338,Q338&lt;&gt;0,Q338,R338&lt;&gt;0,R338,S338&lt;&gt;0,S338,T338&lt;&gt;0,T338),"Pendent")</f>
        <v>Pendent</v>
      </c>
    </row>
    <row r="339" spans="4:23" ht="15" customHeight="1" x14ac:dyDescent="0.3">
      <c r="D339" s="12" t="e" cm="1" vm="3">
        <f t="array" ref="D339">_xlfn.IFNA(_xlfn.IFS(V339&lt;&gt;"Pendent",SOCIETATS!$N$8,W339&lt;&gt;"Pendent",SOCIETATS!$N$8),SOCIETATS!$N$9)</f>
        <v>#VALUE!</v>
      </c>
      <c r="E339" s="26" t="e" cm="1" vm="3">
        <f t="array" ref="E339">_xlfn.IFNA(_xlfn.IFS(F339&lt;&gt;F340,SOCIETATS!$N$8,G339&lt;&gt;G340,SOCIETATS!$N$8),SOCIETATS!$N$9)</f>
        <v>#VALUE!</v>
      </c>
      <c r="F339" s="18" t="str" cm="1">
        <f t="array" ref="F339">_xlfn.IFNA(_xlfn.IFS(O339&lt;&gt;0,O339,P339&lt;&gt;0,P339,R339&lt;&gt;0,R339,Q339&lt;&gt;0,Q339,S339&lt;&gt;0,S339,T339&lt;&gt;0,T339),"FALTAN DATOS DE ESCENARIO")</f>
        <v>FALTAN DATOS DE ESCENARIO</v>
      </c>
      <c r="U339" s="15" t="str">
        <f>_xlfn.IFNA(VLOOKUP(W339,Municipis!$D$2:$F$259,2,FALSE),"Pendent")</f>
        <v>Pendent</v>
      </c>
      <c r="V339" s="15" t="str">
        <f>_xlfn.IFNA(VLOOKUP(W339,Municipis!$D$2:$F$259,3,FALSE),"Pendent")</f>
        <v>Pendent</v>
      </c>
      <c r="W339" s="15" t="str" cm="1">
        <f t="array" ref="W339">_xlfn.IFNA(_xlfn.IFS(O339&lt;&gt;0,O339,P339&lt;&gt;0,P339,Q339&lt;&gt;0,Q339,R339&lt;&gt;0,R339,S339&lt;&gt;0,S339,T339&lt;&gt;0,T339),"Pendent")</f>
        <v>Pendent</v>
      </c>
    </row>
    <row r="340" spans="4:23" ht="15" customHeight="1" x14ac:dyDescent="0.3">
      <c r="D340" s="12" t="e" cm="1" vm="3">
        <f t="array" ref="D340">_xlfn.IFNA(_xlfn.IFS(V340&lt;&gt;"Pendent",SOCIETATS!$N$8,W340&lt;&gt;"Pendent",SOCIETATS!$N$8),SOCIETATS!$N$9)</f>
        <v>#VALUE!</v>
      </c>
      <c r="E340" s="26" t="e" cm="1" vm="3">
        <f t="array" ref="E340">_xlfn.IFNA(_xlfn.IFS(F340&lt;&gt;F341,SOCIETATS!$N$8,G340&lt;&gt;G341,SOCIETATS!$N$8),SOCIETATS!$N$9)</f>
        <v>#VALUE!</v>
      </c>
      <c r="F340" s="18" t="str" cm="1">
        <f t="array" ref="F340">_xlfn.IFNA(_xlfn.IFS(O340&lt;&gt;0,O340,P340&lt;&gt;0,P340,R340&lt;&gt;0,R340,Q340&lt;&gt;0,Q340,S340&lt;&gt;0,S340,T340&lt;&gt;0,T340),"FALTAN DATOS DE ESCENARIO")</f>
        <v>FALTAN DATOS DE ESCENARIO</v>
      </c>
      <c r="U340" s="15" t="str">
        <f>_xlfn.IFNA(VLOOKUP(W340,Municipis!$D$2:$F$259,2,FALSE),"Pendent")</f>
        <v>Pendent</v>
      </c>
      <c r="V340" s="15" t="str">
        <f>_xlfn.IFNA(VLOOKUP(W340,Municipis!$D$2:$F$259,3,FALSE),"Pendent")</f>
        <v>Pendent</v>
      </c>
      <c r="W340" s="15" t="str" cm="1">
        <f t="array" ref="W340">_xlfn.IFNA(_xlfn.IFS(O340&lt;&gt;0,O340,P340&lt;&gt;0,P340,Q340&lt;&gt;0,Q340,R340&lt;&gt;0,R340,S340&lt;&gt;0,S340,T340&lt;&gt;0,T340),"Pendent")</f>
        <v>Pendent</v>
      </c>
    </row>
    <row r="341" spans="4:23" ht="15" customHeight="1" x14ac:dyDescent="0.3">
      <c r="D341" s="12" t="e" cm="1" vm="3">
        <f t="array" ref="D341">_xlfn.IFNA(_xlfn.IFS(V341&lt;&gt;"Pendent",SOCIETATS!$N$8,W341&lt;&gt;"Pendent",SOCIETATS!$N$8),SOCIETATS!$N$9)</f>
        <v>#VALUE!</v>
      </c>
      <c r="E341" s="26" t="e" cm="1" vm="3">
        <f t="array" ref="E341">_xlfn.IFNA(_xlfn.IFS(F341&lt;&gt;F342,SOCIETATS!$N$8,G341&lt;&gt;G342,SOCIETATS!$N$8),SOCIETATS!$N$9)</f>
        <v>#VALUE!</v>
      </c>
      <c r="F341" s="18" t="str" cm="1">
        <f t="array" ref="F341">_xlfn.IFNA(_xlfn.IFS(O341&lt;&gt;0,O341,P341&lt;&gt;0,P341,R341&lt;&gt;0,R341,Q341&lt;&gt;0,Q341,S341&lt;&gt;0,S341,T341&lt;&gt;0,T341),"FALTAN DATOS DE ESCENARIO")</f>
        <v>FALTAN DATOS DE ESCENARIO</v>
      </c>
      <c r="U341" s="15" t="str">
        <f>_xlfn.IFNA(VLOOKUP(W341,Municipis!$D$2:$F$259,2,FALSE),"Pendent")</f>
        <v>Pendent</v>
      </c>
      <c r="V341" s="15" t="str">
        <f>_xlfn.IFNA(VLOOKUP(W341,Municipis!$D$2:$F$259,3,FALSE),"Pendent")</f>
        <v>Pendent</v>
      </c>
      <c r="W341" s="15" t="str" cm="1">
        <f t="array" ref="W341">_xlfn.IFNA(_xlfn.IFS(O341&lt;&gt;0,O341,P341&lt;&gt;0,P341,Q341&lt;&gt;0,Q341,R341&lt;&gt;0,R341,S341&lt;&gt;0,S341,T341&lt;&gt;0,T341),"Pendent")</f>
        <v>Pendent</v>
      </c>
    </row>
    <row r="342" spans="4:23" ht="15" customHeight="1" x14ac:dyDescent="0.3">
      <c r="D342" s="12" t="e" cm="1" vm="3">
        <f t="array" ref="D342">_xlfn.IFNA(_xlfn.IFS(V342&lt;&gt;"Pendent",SOCIETATS!$N$8,W342&lt;&gt;"Pendent",SOCIETATS!$N$8),SOCIETATS!$N$9)</f>
        <v>#VALUE!</v>
      </c>
      <c r="E342" s="26" t="e" cm="1" vm="3">
        <f t="array" ref="E342">_xlfn.IFNA(_xlfn.IFS(F342&lt;&gt;F343,SOCIETATS!$N$8,G342&lt;&gt;G343,SOCIETATS!$N$8),SOCIETATS!$N$9)</f>
        <v>#VALUE!</v>
      </c>
      <c r="F342" s="18" t="str" cm="1">
        <f t="array" ref="F342">_xlfn.IFNA(_xlfn.IFS(O342&lt;&gt;0,O342,P342&lt;&gt;0,P342,R342&lt;&gt;0,R342,Q342&lt;&gt;0,Q342,S342&lt;&gt;0,S342,T342&lt;&gt;0,T342),"FALTAN DATOS DE ESCENARIO")</f>
        <v>FALTAN DATOS DE ESCENARIO</v>
      </c>
      <c r="U342" s="15" t="str">
        <f>_xlfn.IFNA(VLOOKUP(W342,Municipis!$D$2:$F$259,2,FALSE),"Pendent")</f>
        <v>Pendent</v>
      </c>
      <c r="V342" s="15" t="str">
        <f>_xlfn.IFNA(VLOOKUP(W342,Municipis!$D$2:$F$259,3,FALSE),"Pendent")</f>
        <v>Pendent</v>
      </c>
      <c r="W342" s="15" t="str" cm="1">
        <f t="array" ref="W342">_xlfn.IFNA(_xlfn.IFS(O342&lt;&gt;0,O342,P342&lt;&gt;0,P342,Q342&lt;&gt;0,Q342,R342&lt;&gt;0,R342,S342&lt;&gt;0,S342,T342&lt;&gt;0,T342),"Pendent")</f>
        <v>Pendent</v>
      </c>
    </row>
    <row r="343" spans="4:23" ht="15" customHeight="1" x14ac:dyDescent="0.3">
      <c r="D343" s="12" t="e" cm="1" vm="3">
        <f t="array" ref="D343">_xlfn.IFNA(_xlfn.IFS(V343&lt;&gt;"Pendent",SOCIETATS!$N$8,W343&lt;&gt;"Pendent",SOCIETATS!$N$8),SOCIETATS!$N$9)</f>
        <v>#VALUE!</v>
      </c>
      <c r="E343" s="26" t="e" cm="1" vm="3">
        <f t="array" ref="E343">_xlfn.IFNA(_xlfn.IFS(F343&lt;&gt;F344,SOCIETATS!$N$8,G343&lt;&gt;G344,SOCIETATS!$N$8),SOCIETATS!$N$9)</f>
        <v>#VALUE!</v>
      </c>
      <c r="F343" s="18" t="str" cm="1">
        <f t="array" ref="F343">_xlfn.IFNA(_xlfn.IFS(O343&lt;&gt;0,O343,P343&lt;&gt;0,P343,R343&lt;&gt;0,R343,Q343&lt;&gt;0,Q343,S343&lt;&gt;0,S343,T343&lt;&gt;0,T343),"FALTAN DATOS DE ESCENARIO")</f>
        <v>FALTAN DATOS DE ESCENARIO</v>
      </c>
      <c r="U343" s="15" t="str">
        <f>_xlfn.IFNA(VLOOKUP(W343,Municipis!$D$2:$F$259,2,FALSE),"Pendent")</f>
        <v>Pendent</v>
      </c>
      <c r="V343" s="15" t="str">
        <f>_xlfn.IFNA(VLOOKUP(W343,Municipis!$D$2:$F$259,3,FALSE),"Pendent")</f>
        <v>Pendent</v>
      </c>
      <c r="W343" s="15" t="str" cm="1">
        <f t="array" ref="W343">_xlfn.IFNA(_xlfn.IFS(O343&lt;&gt;0,O343,P343&lt;&gt;0,P343,Q343&lt;&gt;0,Q343,R343&lt;&gt;0,R343,S343&lt;&gt;0,S343,T343&lt;&gt;0,T343),"Pendent")</f>
        <v>Pendent</v>
      </c>
    </row>
    <row r="344" spans="4:23" ht="15" customHeight="1" x14ac:dyDescent="0.3">
      <c r="D344" s="12" t="e" cm="1" vm="3">
        <f t="array" ref="D344">_xlfn.IFNA(_xlfn.IFS(V344&lt;&gt;"Pendent",SOCIETATS!$N$8,W344&lt;&gt;"Pendent",SOCIETATS!$N$8),SOCIETATS!$N$9)</f>
        <v>#VALUE!</v>
      </c>
      <c r="E344" s="26" t="e" cm="1" vm="3">
        <f t="array" ref="E344">_xlfn.IFNA(_xlfn.IFS(F344&lt;&gt;F345,SOCIETATS!$N$8,G344&lt;&gt;G345,SOCIETATS!$N$8),SOCIETATS!$N$9)</f>
        <v>#VALUE!</v>
      </c>
      <c r="F344" s="18" t="str" cm="1">
        <f t="array" ref="F344">_xlfn.IFNA(_xlfn.IFS(O344&lt;&gt;0,O344,P344&lt;&gt;0,P344,R344&lt;&gt;0,R344,Q344&lt;&gt;0,Q344,S344&lt;&gt;0,S344,T344&lt;&gt;0,T344),"FALTAN DATOS DE ESCENARIO")</f>
        <v>FALTAN DATOS DE ESCENARIO</v>
      </c>
      <c r="U344" s="15" t="str">
        <f>_xlfn.IFNA(VLOOKUP(W344,Municipis!$D$2:$F$259,2,FALSE),"Pendent")</f>
        <v>Pendent</v>
      </c>
      <c r="V344" s="15" t="str">
        <f>_xlfn.IFNA(VLOOKUP(W344,Municipis!$D$2:$F$259,3,FALSE),"Pendent")</f>
        <v>Pendent</v>
      </c>
      <c r="W344" s="15" t="str" cm="1">
        <f t="array" ref="W344">_xlfn.IFNA(_xlfn.IFS(O344&lt;&gt;0,O344,P344&lt;&gt;0,P344,Q344&lt;&gt;0,Q344,R344&lt;&gt;0,R344,S344&lt;&gt;0,S344,T344&lt;&gt;0,T344),"Pendent")</f>
        <v>Pendent</v>
      </c>
    </row>
    <row r="345" spans="4:23" ht="15" customHeight="1" x14ac:dyDescent="0.3">
      <c r="D345" s="12" t="e" cm="1" vm="3">
        <f t="array" ref="D345">_xlfn.IFNA(_xlfn.IFS(V345&lt;&gt;"Pendent",SOCIETATS!$N$8,W345&lt;&gt;"Pendent",SOCIETATS!$N$8),SOCIETATS!$N$9)</f>
        <v>#VALUE!</v>
      </c>
      <c r="E345" s="26" t="e" cm="1" vm="3">
        <f t="array" ref="E345">_xlfn.IFNA(_xlfn.IFS(F345&lt;&gt;F346,SOCIETATS!$N$8,G345&lt;&gt;G346,SOCIETATS!$N$8),SOCIETATS!$N$9)</f>
        <v>#VALUE!</v>
      </c>
      <c r="F345" s="18" t="str" cm="1">
        <f t="array" ref="F345">_xlfn.IFNA(_xlfn.IFS(O345&lt;&gt;0,O345,P345&lt;&gt;0,P345,R345&lt;&gt;0,R345,Q345&lt;&gt;0,Q345,S345&lt;&gt;0,S345,T345&lt;&gt;0,T345),"FALTAN DATOS DE ESCENARIO")</f>
        <v>FALTAN DATOS DE ESCENARIO</v>
      </c>
      <c r="U345" s="15" t="str">
        <f>_xlfn.IFNA(VLOOKUP(W345,Municipis!$D$2:$F$259,2,FALSE),"Pendent")</f>
        <v>Pendent</v>
      </c>
      <c r="V345" s="15" t="str">
        <f>_xlfn.IFNA(VLOOKUP(W345,Municipis!$D$2:$F$259,3,FALSE),"Pendent")</f>
        <v>Pendent</v>
      </c>
      <c r="W345" s="15" t="str" cm="1">
        <f t="array" ref="W345">_xlfn.IFNA(_xlfn.IFS(O345&lt;&gt;0,O345,P345&lt;&gt;0,P345,Q345&lt;&gt;0,Q345,R345&lt;&gt;0,R345,S345&lt;&gt;0,S345,T345&lt;&gt;0,T345),"Pendent")</f>
        <v>Pendent</v>
      </c>
    </row>
    <row r="346" spans="4:23" ht="15" customHeight="1" x14ac:dyDescent="0.3">
      <c r="D346" s="12" t="e" cm="1" vm="3">
        <f t="array" ref="D346">_xlfn.IFNA(_xlfn.IFS(V346&lt;&gt;"Pendent",SOCIETATS!$N$8,W346&lt;&gt;"Pendent",SOCIETATS!$N$8),SOCIETATS!$N$9)</f>
        <v>#VALUE!</v>
      </c>
      <c r="E346" s="26" t="e" cm="1" vm="3">
        <f t="array" ref="E346">_xlfn.IFNA(_xlfn.IFS(F346&lt;&gt;F347,SOCIETATS!$N$8,G346&lt;&gt;G347,SOCIETATS!$N$8),SOCIETATS!$N$9)</f>
        <v>#VALUE!</v>
      </c>
      <c r="F346" s="18" t="str" cm="1">
        <f t="array" ref="F346">_xlfn.IFNA(_xlfn.IFS(O346&lt;&gt;0,O346,P346&lt;&gt;0,P346,R346&lt;&gt;0,R346,Q346&lt;&gt;0,Q346,S346&lt;&gt;0,S346,T346&lt;&gt;0,T346),"FALTAN DATOS DE ESCENARIO")</f>
        <v>FALTAN DATOS DE ESCENARIO</v>
      </c>
      <c r="U346" s="15" t="str">
        <f>_xlfn.IFNA(VLOOKUP(W346,Municipis!$D$2:$F$259,2,FALSE),"Pendent")</f>
        <v>Pendent</v>
      </c>
      <c r="V346" s="15" t="str">
        <f>_xlfn.IFNA(VLOOKUP(W346,Municipis!$D$2:$F$259,3,FALSE),"Pendent")</f>
        <v>Pendent</v>
      </c>
      <c r="W346" s="15" t="str" cm="1">
        <f t="array" ref="W346">_xlfn.IFNA(_xlfn.IFS(O346&lt;&gt;0,O346,P346&lt;&gt;0,P346,Q346&lt;&gt;0,Q346,R346&lt;&gt;0,R346,S346&lt;&gt;0,S346,T346&lt;&gt;0,T346),"Pendent")</f>
        <v>Pendent</v>
      </c>
    </row>
    <row r="347" spans="4:23" ht="15" customHeight="1" x14ac:dyDescent="0.3">
      <c r="D347" s="12" t="e" cm="1" vm="3">
        <f t="array" ref="D347">_xlfn.IFNA(_xlfn.IFS(V347&lt;&gt;"Pendent",SOCIETATS!$N$8,W347&lt;&gt;"Pendent",SOCIETATS!$N$8),SOCIETATS!$N$9)</f>
        <v>#VALUE!</v>
      </c>
      <c r="E347" s="26" t="e" cm="1" vm="3">
        <f t="array" ref="E347">_xlfn.IFNA(_xlfn.IFS(F347&lt;&gt;F348,SOCIETATS!$N$8,G347&lt;&gt;G348,SOCIETATS!$N$8),SOCIETATS!$N$9)</f>
        <v>#VALUE!</v>
      </c>
      <c r="F347" s="18" t="str" cm="1">
        <f t="array" ref="F347">_xlfn.IFNA(_xlfn.IFS(O347&lt;&gt;0,O347,P347&lt;&gt;0,P347,R347&lt;&gt;0,R347,Q347&lt;&gt;0,Q347,S347&lt;&gt;0,S347,T347&lt;&gt;0,T347),"FALTAN DATOS DE ESCENARIO")</f>
        <v>FALTAN DATOS DE ESCENARIO</v>
      </c>
      <c r="U347" s="15" t="str">
        <f>_xlfn.IFNA(VLOOKUP(W347,Municipis!$D$2:$F$259,2,FALSE),"Pendent")</f>
        <v>Pendent</v>
      </c>
      <c r="V347" s="15" t="str">
        <f>_xlfn.IFNA(VLOOKUP(W347,Municipis!$D$2:$F$259,3,FALSE),"Pendent")</f>
        <v>Pendent</v>
      </c>
      <c r="W347" s="15" t="str" cm="1">
        <f t="array" ref="W347">_xlfn.IFNA(_xlfn.IFS(O347&lt;&gt;0,O347,P347&lt;&gt;0,P347,Q347&lt;&gt;0,Q347,R347&lt;&gt;0,R347,S347&lt;&gt;0,S347,T347&lt;&gt;0,T347),"Pendent")</f>
        <v>Pendent</v>
      </c>
    </row>
    <row r="348" spans="4:23" ht="15" customHeight="1" x14ac:dyDescent="0.3">
      <c r="D348" s="12" t="e" cm="1" vm="3">
        <f t="array" ref="D348">_xlfn.IFNA(_xlfn.IFS(V348&lt;&gt;"Pendent",SOCIETATS!$N$8,W348&lt;&gt;"Pendent",SOCIETATS!$N$8),SOCIETATS!$N$9)</f>
        <v>#VALUE!</v>
      </c>
      <c r="E348" s="26" t="e" cm="1" vm="3">
        <f t="array" ref="E348">_xlfn.IFNA(_xlfn.IFS(F348&lt;&gt;F349,SOCIETATS!$N$8,G348&lt;&gt;G349,SOCIETATS!$N$8),SOCIETATS!$N$9)</f>
        <v>#VALUE!</v>
      </c>
      <c r="F348" s="18" t="str" cm="1">
        <f t="array" ref="F348">_xlfn.IFNA(_xlfn.IFS(O348&lt;&gt;0,O348,P348&lt;&gt;0,P348,R348&lt;&gt;0,R348,Q348&lt;&gt;0,Q348,S348&lt;&gt;0,S348,T348&lt;&gt;0,T348),"FALTAN DATOS DE ESCENARIO")</f>
        <v>FALTAN DATOS DE ESCENARIO</v>
      </c>
      <c r="U348" s="15" t="str">
        <f>_xlfn.IFNA(VLOOKUP(W348,Municipis!$D$2:$F$259,2,FALSE),"Pendent")</f>
        <v>Pendent</v>
      </c>
      <c r="V348" s="15" t="str">
        <f>_xlfn.IFNA(VLOOKUP(W348,Municipis!$D$2:$F$259,3,FALSE),"Pendent")</f>
        <v>Pendent</v>
      </c>
      <c r="W348" s="15" t="str" cm="1">
        <f t="array" ref="W348">_xlfn.IFNA(_xlfn.IFS(O348&lt;&gt;0,O348,P348&lt;&gt;0,P348,Q348&lt;&gt;0,Q348,R348&lt;&gt;0,R348,S348&lt;&gt;0,S348,T348&lt;&gt;0,T348),"Pendent")</f>
        <v>Pendent</v>
      </c>
    </row>
    <row r="349" spans="4:23" ht="15" customHeight="1" x14ac:dyDescent="0.3">
      <c r="D349" s="12" t="e" cm="1" vm="3">
        <f t="array" ref="D349">_xlfn.IFNA(_xlfn.IFS(V349&lt;&gt;"Pendent",SOCIETATS!$N$8,W349&lt;&gt;"Pendent",SOCIETATS!$N$8),SOCIETATS!$N$9)</f>
        <v>#VALUE!</v>
      </c>
      <c r="E349" s="26" t="e" cm="1" vm="3">
        <f t="array" ref="E349">_xlfn.IFNA(_xlfn.IFS(F349&lt;&gt;F350,SOCIETATS!$N$8,G349&lt;&gt;G350,SOCIETATS!$N$8),SOCIETATS!$N$9)</f>
        <v>#VALUE!</v>
      </c>
      <c r="F349" s="18" t="str" cm="1">
        <f t="array" ref="F349">_xlfn.IFNA(_xlfn.IFS(O349&lt;&gt;0,O349,P349&lt;&gt;0,P349,R349&lt;&gt;0,R349,Q349&lt;&gt;0,Q349,S349&lt;&gt;0,S349,T349&lt;&gt;0,T349),"FALTAN DATOS DE ESCENARIO")</f>
        <v>FALTAN DATOS DE ESCENARIO</v>
      </c>
      <c r="U349" s="15" t="str">
        <f>_xlfn.IFNA(VLOOKUP(W349,Municipis!$D$2:$F$259,2,FALSE),"Pendent")</f>
        <v>Pendent</v>
      </c>
      <c r="V349" s="15" t="str">
        <f>_xlfn.IFNA(VLOOKUP(W349,Municipis!$D$2:$F$259,3,FALSE),"Pendent")</f>
        <v>Pendent</v>
      </c>
      <c r="W349" s="15" t="str" cm="1">
        <f t="array" ref="W349">_xlfn.IFNA(_xlfn.IFS(O349&lt;&gt;0,O349,P349&lt;&gt;0,P349,Q349&lt;&gt;0,Q349,R349&lt;&gt;0,R349,S349&lt;&gt;0,S349,T349&lt;&gt;0,T349),"Pendent")</f>
        <v>Pendent</v>
      </c>
    </row>
    <row r="350" spans="4:23" ht="15" customHeight="1" x14ac:dyDescent="0.3">
      <c r="D350" s="12" t="e" cm="1" vm="3">
        <f t="array" ref="D350">_xlfn.IFNA(_xlfn.IFS(V350&lt;&gt;"Pendent",SOCIETATS!$N$8,W350&lt;&gt;"Pendent",SOCIETATS!$N$8),SOCIETATS!$N$9)</f>
        <v>#VALUE!</v>
      </c>
      <c r="E350" s="26" t="e" cm="1" vm="3">
        <f t="array" ref="E350">_xlfn.IFNA(_xlfn.IFS(F350&lt;&gt;F351,SOCIETATS!$N$8,G350&lt;&gt;G351,SOCIETATS!$N$8),SOCIETATS!$N$9)</f>
        <v>#VALUE!</v>
      </c>
      <c r="F350" s="18" t="str" cm="1">
        <f t="array" ref="F350">_xlfn.IFNA(_xlfn.IFS(O350&lt;&gt;0,O350,P350&lt;&gt;0,P350,R350&lt;&gt;0,R350,Q350&lt;&gt;0,Q350,S350&lt;&gt;0,S350,T350&lt;&gt;0,T350),"FALTAN DATOS DE ESCENARIO")</f>
        <v>FALTAN DATOS DE ESCENARIO</v>
      </c>
      <c r="U350" s="15" t="str">
        <f>_xlfn.IFNA(VLOOKUP(W350,Municipis!$D$2:$F$259,2,FALSE),"Pendent")</f>
        <v>Pendent</v>
      </c>
      <c r="V350" s="15" t="str">
        <f>_xlfn.IFNA(VLOOKUP(W350,Municipis!$D$2:$F$259,3,FALSE),"Pendent")</f>
        <v>Pendent</v>
      </c>
      <c r="W350" s="15" t="str" cm="1">
        <f t="array" ref="W350">_xlfn.IFNA(_xlfn.IFS(O350&lt;&gt;0,O350,P350&lt;&gt;0,P350,Q350&lt;&gt;0,Q350,R350&lt;&gt;0,R350,S350&lt;&gt;0,S350,T350&lt;&gt;0,T350),"Pendent")</f>
        <v>Pendent</v>
      </c>
    </row>
    <row r="351" spans="4:23" ht="15" customHeight="1" x14ac:dyDescent="0.3">
      <c r="D351" s="12" t="e" cm="1" vm="3">
        <f t="array" ref="D351">_xlfn.IFNA(_xlfn.IFS(V351&lt;&gt;"Pendent",SOCIETATS!$N$8,W351&lt;&gt;"Pendent",SOCIETATS!$N$8),SOCIETATS!$N$9)</f>
        <v>#VALUE!</v>
      </c>
      <c r="E351" s="26" t="e" cm="1" vm="3">
        <f t="array" ref="E351">_xlfn.IFNA(_xlfn.IFS(F351&lt;&gt;F352,SOCIETATS!$N$8,G351&lt;&gt;G352,SOCIETATS!$N$8),SOCIETATS!$N$9)</f>
        <v>#VALUE!</v>
      </c>
      <c r="F351" s="18" t="str" cm="1">
        <f t="array" ref="F351">_xlfn.IFNA(_xlfn.IFS(O351&lt;&gt;0,O351,P351&lt;&gt;0,P351,R351&lt;&gt;0,R351,Q351&lt;&gt;0,Q351,S351&lt;&gt;0,S351,T351&lt;&gt;0,T351),"FALTAN DATOS DE ESCENARIO")</f>
        <v>FALTAN DATOS DE ESCENARIO</v>
      </c>
      <c r="U351" s="15" t="str">
        <f>_xlfn.IFNA(VLOOKUP(W351,Municipis!$D$2:$F$259,2,FALSE),"Pendent")</f>
        <v>Pendent</v>
      </c>
      <c r="V351" s="15" t="str">
        <f>_xlfn.IFNA(VLOOKUP(W351,Municipis!$D$2:$F$259,3,FALSE),"Pendent")</f>
        <v>Pendent</v>
      </c>
      <c r="W351" s="15" t="str" cm="1">
        <f t="array" ref="W351">_xlfn.IFNA(_xlfn.IFS(O351&lt;&gt;0,O351,P351&lt;&gt;0,P351,Q351&lt;&gt;0,Q351,R351&lt;&gt;0,R351,S351&lt;&gt;0,S351,T351&lt;&gt;0,T351),"Pendent")</f>
        <v>Pendent</v>
      </c>
    </row>
    <row r="352" spans="4:23" ht="15" customHeight="1" x14ac:dyDescent="0.3">
      <c r="D352" s="12" t="e" cm="1" vm="3">
        <f t="array" ref="D352">_xlfn.IFNA(_xlfn.IFS(V352&lt;&gt;"Pendent",SOCIETATS!$N$8,W352&lt;&gt;"Pendent",SOCIETATS!$N$8),SOCIETATS!$N$9)</f>
        <v>#VALUE!</v>
      </c>
      <c r="E352" s="26" t="e" cm="1" vm="3">
        <f t="array" ref="E352">_xlfn.IFNA(_xlfn.IFS(F352&lt;&gt;F353,SOCIETATS!$N$8,G352&lt;&gt;G353,SOCIETATS!$N$8),SOCIETATS!$N$9)</f>
        <v>#VALUE!</v>
      </c>
      <c r="F352" s="18" t="str" cm="1">
        <f t="array" ref="F352">_xlfn.IFNA(_xlfn.IFS(O352&lt;&gt;0,O352,P352&lt;&gt;0,P352,R352&lt;&gt;0,R352,Q352&lt;&gt;0,Q352,S352&lt;&gt;0,S352,T352&lt;&gt;0,T352),"FALTAN DATOS DE ESCENARIO")</f>
        <v>FALTAN DATOS DE ESCENARIO</v>
      </c>
      <c r="U352" s="15" t="str">
        <f>_xlfn.IFNA(VLOOKUP(W352,Municipis!$D$2:$F$259,2,FALSE),"Pendent")</f>
        <v>Pendent</v>
      </c>
      <c r="V352" s="15" t="str">
        <f>_xlfn.IFNA(VLOOKUP(W352,Municipis!$D$2:$F$259,3,FALSE),"Pendent")</f>
        <v>Pendent</v>
      </c>
      <c r="W352" s="15" t="str" cm="1">
        <f t="array" ref="W352">_xlfn.IFNA(_xlfn.IFS(O352&lt;&gt;0,O352,P352&lt;&gt;0,P352,Q352&lt;&gt;0,Q352,R352&lt;&gt;0,R352,S352&lt;&gt;0,S352,T352&lt;&gt;0,T352),"Pendent")</f>
        <v>Pendent</v>
      </c>
    </row>
    <row r="353" spans="4:23" ht="15" customHeight="1" x14ac:dyDescent="0.3">
      <c r="D353" s="12" t="e" cm="1" vm="3">
        <f t="array" ref="D353">_xlfn.IFNA(_xlfn.IFS(V353&lt;&gt;"Pendent",SOCIETATS!$N$8,W353&lt;&gt;"Pendent",SOCIETATS!$N$8),SOCIETATS!$N$9)</f>
        <v>#VALUE!</v>
      </c>
      <c r="E353" s="26" t="e" cm="1" vm="3">
        <f t="array" ref="E353">_xlfn.IFNA(_xlfn.IFS(F353&lt;&gt;F354,SOCIETATS!$N$8,G353&lt;&gt;G354,SOCIETATS!$N$8),SOCIETATS!$N$9)</f>
        <v>#VALUE!</v>
      </c>
      <c r="F353" s="18" t="str" cm="1">
        <f t="array" ref="F353">_xlfn.IFNA(_xlfn.IFS(O353&lt;&gt;0,O353,P353&lt;&gt;0,P353,R353&lt;&gt;0,R353,Q353&lt;&gt;0,Q353,S353&lt;&gt;0,S353,T353&lt;&gt;0,T353),"FALTAN DATOS DE ESCENARIO")</f>
        <v>FALTAN DATOS DE ESCENARIO</v>
      </c>
      <c r="U353" s="15" t="str">
        <f>_xlfn.IFNA(VLOOKUP(W353,Municipis!$D$2:$F$259,2,FALSE),"Pendent")</f>
        <v>Pendent</v>
      </c>
      <c r="V353" s="15" t="str">
        <f>_xlfn.IFNA(VLOOKUP(W353,Municipis!$D$2:$F$259,3,FALSE),"Pendent")</f>
        <v>Pendent</v>
      </c>
      <c r="W353" s="15" t="str" cm="1">
        <f t="array" ref="W353">_xlfn.IFNA(_xlfn.IFS(O353&lt;&gt;0,O353,P353&lt;&gt;0,P353,Q353&lt;&gt;0,Q353,R353&lt;&gt;0,R353,S353&lt;&gt;0,S353,T353&lt;&gt;0,T353),"Pendent")</f>
        <v>Pendent</v>
      </c>
    </row>
    <row r="354" spans="4:23" ht="15" customHeight="1" x14ac:dyDescent="0.3">
      <c r="D354" s="12" t="e" cm="1" vm="3">
        <f t="array" ref="D354">_xlfn.IFNA(_xlfn.IFS(V354&lt;&gt;"Pendent",SOCIETATS!$N$8,W354&lt;&gt;"Pendent",SOCIETATS!$N$8),SOCIETATS!$N$9)</f>
        <v>#VALUE!</v>
      </c>
      <c r="E354" s="26" t="e" cm="1" vm="3">
        <f t="array" ref="E354">_xlfn.IFNA(_xlfn.IFS(F354&lt;&gt;F355,SOCIETATS!$N$8,G354&lt;&gt;G355,SOCIETATS!$N$8),SOCIETATS!$N$9)</f>
        <v>#VALUE!</v>
      </c>
      <c r="F354" s="18" t="str" cm="1">
        <f t="array" ref="F354">_xlfn.IFNA(_xlfn.IFS(O354&lt;&gt;0,O354,P354&lt;&gt;0,P354,R354&lt;&gt;0,R354,Q354&lt;&gt;0,Q354,S354&lt;&gt;0,S354,T354&lt;&gt;0,T354),"FALTAN DATOS DE ESCENARIO")</f>
        <v>FALTAN DATOS DE ESCENARIO</v>
      </c>
      <c r="U354" s="15" t="str">
        <f>_xlfn.IFNA(VLOOKUP(W354,Municipis!$D$2:$F$259,2,FALSE),"Pendent")</f>
        <v>Pendent</v>
      </c>
      <c r="V354" s="15" t="str">
        <f>_xlfn.IFNA(VLOOKUP(W354,Municipis!$D$2:$F$259,3,FALSE),"Pendent")</f>
        <v>Pendent</v>
      </c>
      <c r="W354" s="15" t="str" cm="1">
        <f t="array" ref="W354">_xlfn.IFNA(_xlfn.IFS(O354&lt;&gt;0,O354,P354&lt;&gt;0,P354,Q354&lt;&gt;0,Q354,R354&lt;&gt;0,R354,S354&lt;&gt;0,S354,T354&lt;&gt;0,T354),"Pendent")</f>
        <v>Pendent</v>
      </c>
    </row>
    <row r="355" spans="4:23" ht="15" customHeight="1" x14ac:dyDescent="0.3">
      <c r="D355" s="12" t="e" cm="1" vm="3">
        <f t="array" ref="D355">_xlfn.IFNA(_xlfn.IFS(V355&lt;&gt;"Pendent",SOCIETATS!$N$8,W355&lt;&gt;"Pendent",SOCIETATS!$N$8),SOCIETATS!$N$9)</f>
        <v>#VALUE!</v>
      </c>
      <c r="E355" s="26" t="e" cm="1" vm="3">
        <f t="array" ref="E355">_xlfn.IFNA(_xlfn.IFS(F355&lt;&gt;F356,SOCIETATS!$N$8,G355&lt;&gt;G356,SOCIETATS!$N$8),SOCIETATS!$N$9)</f>
        <v>#VALUE!</v>
      </c>
      <c r="F355" s="18" t="str" cm="1">
        <f t="array" ref="F355">_xlfn.IFNA(_xlfn.IFS(O355&lt;&gt;0,O355,P355&lt;&gt;0,P355,R355&lt;&gt;0,R355,Q355&lt;&gt;0,Q355,S355&lt;&gt;0,S355,T355&lt;&gt;0,T355),"FALTAN DATOS DE ESCENARIO")</f>
        <v>FALTAN DATOS DE ESCENARIO</v>
      </c>
      <c r="U355" s="15" t="str">
        <f>_xlfn.IFNA(VLOOKUP(W355,Municipis!$D$2:$F$259,2,FALSE),"Pendent")</f>
        <v>Pendent</v>
      </c>
      <c r="V355" s="15" t="str">
        <f>_xlfn.IFNA(VLOOKUP(W355,Municipis!$D$2:$F$259,3,FALSE),"Pendent")</f>
        <v>Pendent</v>
      </c>
      <c r="W355" s="15" t="str" cm="1">
        <f t="array" ref="W355">_xlfn.IFNA(_xlfn.IFS(O355&lt;&gt;0,O355,P355&lt;&gt;0,P355,Q355&lt;&gt;0,Q355,R355&lt;&gt;0,R355,S355&lt;&gt;0,S355,T355&lt;&gt;0,T355),"Pendent")</f>
        <v>Pendent</v>
      </c>
    </row>
    <row r="356" spans="4:23" ht="15" customHeight="1" x14ac:dyDescent="0.3">
      <c r="D356" s="12" t="e" cm="1" vm="3">
        <f t="array" ref="D356">_xlfn.IFNA(_xlfn.IFS(V356&lt;&gt;"Pendent",SOCIETATS!$N$8,W356&lt;&gt;"Pendent",SOCIETATS!$N$8),SOCIETATS!$N$9)</f>
        <v>#VALUE!</v>
      </c>
      <c r="E356" s="26" t="e" cm="1" vm="3">
        <f t="array" ref="E356">_xlfn.IFNA(_xlfn.IFS(F356&lt;&gt;F357,SOCIETATS!$N$8,G356&lt;&gt;G357,SOCIETATS!$N$8),SOCIETATS!$N$9)</f>
        <v>#VALUE!</v>
      </c>
      <c r="F356" s="18" t="str" cm="1">
        <f t="array" ref="F356">_xlfn.IFNA(_xlfn.IFS(O356&lt;&gt;0,O356,P356&lt;&gt;0,P356,R356&lt;&gt;0,R356,Q356&lt;&gt;0,Q356,S356&lt;&gt;0,S356,T356&lt;&gt;0,T356),"FALTAN DATOS DE ESCENARIO")</f>
        <v>FALTAN DATOS DE ESCENARIO</v>
      </c>
      <c r="U356" s="15" t="str">
        <f>_xlfn.IFNA(VLOOKUP(W356,Municipis!$D$2:$F$259,2,FALSE),"Pendent")</f>
        <v>Pendent</v>
      </c>
      <c r="V356" s="15" t="str">
        <f>_xlfn.IFNA(VLOOKUP(W356,Municipis!$D$2:$F$259,3,FALSE),"Pendent")</f>
        <v>Pendent</v>
      </c>
      <c r="W356" s="15" t="str" cm="1">
        <f t="array" ref="W356">_xlfn.IFNA(_xlfn.IFS(O356&lt;&gt;0,O356,P356&lt;&gt;0,P356,Q356&lt;&gt;0,Q356,R356&lt;&gt;0,R356,S356&lt;&gt;0,S356,T356&lt;&gt;0,T356),"Pendent")</f>
        <v>Pendent</v>
      </c>
    </row>
    <row r="357" spans="4:23" ht="15" customHeight="1" x14ac:dyDescent="0.3">
      <c r="D357" s="12" t="e" cm="1" vm="3">
        <f t="array" ref="D357">_xlfn.IFNA(_xlfn.IFS(V357&lt;&gt;"Pendent",SOCIETATS!$N$8,W357&lt;&gt;"Pendent",SOCIETATS!$N$8),SOCIETATS!$N$9)</f>
        <v>#VALUE!</v>
      </c>
      <c r="E357" s="26" t="e" cm="1" vm="3">
        <f t="array" ref="E357">_xlfn.IFNA(_xlfn.IFS(F357&lt;&gt;F358,SOCIETATS!$N$8,G357&lt;&gt;G358,SOCIETATS!$N$8),SOCIETATS!$N$9)</f>
        <v>#VALUE!</v>
      </c>
      <c r="F357" s="18" t="str" cm="1">
        <f t="array" ref="F357">_xlfn.IFNA(_xlfn.IFS(O357&lt;&gt;0,O357,P357&lt;&gt;0,P357,R357&lt;&gt;0,R357,Q357&lt;&gt;0,Q357,S357&lt;&gt;0,S357,T357&lt;&gt;0,T357),"FALTAN DATOS DE ESCENARIO")</f>
        <v>FALTAN DATOS DE ESCENARIO</v>
      </c>
      <c r="U357" s="15" t="str">
        <f>_xlfn.IFNA(VLOOKUP(W357,Municipis!$D$2:$F$259,2,FALSE),"Pendent")</f>
        <v>Pendent</v>
      </c>
      <c r="V357" s="15" t="str">
        <f>_xlfn.IFNA(VLOOKUP(W357,Municipis!$D$2:$F$259,3,FALSE),"Pendent")</f>
        <v>Pendent</v>
      </c>
      <c r="W357" s="15" t="str" cm="1">
        <f t="array" ref="W357">_xlfn.IFNA(_xlfn.IFS(O357&lt;&gt;0,O357,P357&lt;&gt;0,P357,Q357&lt;&gt;0,Q357,R357&lt;&gt;0,R357,S357&lt;&gt;0,S357,T357&lt;&gt;0,T357),"Pendent")</f>
        <v>Pendent</v>
      </c>
    </row>
    <row r="358" spans="4:23" ht="15" customHeight="1" x14ac:dyDescent="0.3">
      <c r="D358" s="12" t="e" cm="1" vm="3">
        <f t="array" ref="D358">_xlfn.IFNA(_xlfn.IFS(V358&lt;&gt;"Pendent",SOCIETATS!$N$8,W358&lt;&gt;"Pendent",SOCIETATS!$N$8),SOCIETATS!$N$9)</f>
        <v>#VALUE!</v>
      </c>
      <c r="E358" s="26" t="e" cm="1" vm="3">
        <f t="array" ref="E358">_xlfn.IFNA(_xlfn.IFS(F358&lt;&gt;F359,SOCIETATS!$N$8,G358&lt;&gt;G359,SOCIETATS!$N$8),SOCIETATS!$N$9)</f>
        <v>#VALUE!</v>
      </c>
      <c r="F358" s="18" t="str" cm="1">
        <f t="array" ref="F358">_xlfn.IFNA(_xlfn.IFS(O358&lt;&gt;0,O358,P358&lt;&gt;0,P358,R358&lt;&gt;0,R358,Q358&lt;&gt;0,Q358,S358&lt;&gt;0,S358,T358&lt;&gt;0,T358),"FALTAN DATOS DE ESCENARIO")</f>
        <v>FALTAN DATOS DE ESCENARIO</v>
      </c>
      <c r="U358" s="15" t="str">
        <f>_xlfn.IFNA(VLOOKUP(W358,Municipis!$D$2:$F$259,2,FALSE),"Pendent")</f>
        <v>Pendent</v>
      </c>
      <c r="V358" s="15" t="str">
        <f>_xlfn.IFNA(VLOOKUP(W358,Municipis!$D$2:$F$259,3,FALSE),"Pendent")</f>
        <v>Pendent</v>
      </c>
      <c r="W358" s="15" t="str" cm="1">
        <f t="array" ref="W358">_xlfn.IFNA(_xlfn.IFS(O358&lt;&gt;0,O358,P358&lt;&gt;0,P358,Q358&lt;&gt;0,Q358,R358&lt;&gt;0,R358,S358&lt;&gt;0,S358,T358&lt;&gt;0,T358),"Pendent")</f>
        <v>Pendent</v>
      </c>
    </row>
    <row r="359" spans="4:23" ht="15" customHeight="1" x14ac:dyDescent="0.3">
      <c r="D359" s="12" t="e" cm="1" vm="3">
        <f t="array" ref="D359">_xlfn.IFNA(_xlfn.IFS(V359&lt;&gt;"Pendent",SOCIETATS!$N$8,W359&lt;&gt;"Pendent",SOCIETATS!$N$8),SOCIETATS!$N$9)</f>
        <v>#VALUE!</v>
      </c>
      <c r="E359" s="26" t="e" cm="1" vm="3">
        <f t="array" ref="E359">_xlfn.IFNA(_xlfn.IFS(F359&lt;&gt;F360,SOCIETATS!$N$8,G359&lt;&gt;G360,SOCIETATS!$N$8),SOCIETATS!$N$9)</f>
        <v>#VALUE!</v>
      </c>
      <c r="F359" s="18" t="str" cm="1">
        <f t="array" ref="F359">_xlfn.IFNA(_xlfn.IFS(O359&lt;&gt;0,O359,P359&lt;&gt;0,P359,R359&lt;&gt;0,R359,Q359&lt;&gt;0,Q359,S359&lt;&gt;0,S359,T359&lt;&gt;0,T359),"FALTAN DATOS DE ESCENARIO")</f>
        <v>FALTAN DATOS DE ESCENARIO</v>
      </c>
      <c r="U359" s="15" t="str">
        <f>_xlfn.IFNA(VLOOKUP(W359,Municipis!$D$2:$F$259,2,FALSE),"Pendent")</f>
        <v>Pendent</v>
      </c>
      <c r="V359" s="15" t="str">
        <f>_xlfn.IFNA(VLOOKUP(W359,Municipis!$D$2:$F$259,3,FALSE),"Pendent")</f>
        <v>Pendent</v>
      </c>
      <c r="W359" s="15" t="str" cm="1">
        <f t="array" ref="W359">_xlfn.IFNA(_xlfn.IFS(O359&lt;&gt;0,O359,P359&lt;&gt;0,P359,Q359&lt;&gt;0,Q359,R359&lt;&gt;0,R359,S359&lt;&gt;0,S359,T359&lt;&gt;0,T359),"Pendent")</f>
        <v>Pendent</v>
      </c>
    </row>
    <row r="360" spans="4:23" ht="15" customHeight="1" x14ac:dyDescent="0.3">
      <c r="D360" s="12" t="e" cm="1" vm="3">
        <f t="array" ref="D360">_xlfn.IFNA(_xlfn.IFS(V360&lt;&gt;"Pendent",SOCIETATS!$N$8,W360&lt;&gt;"Pendent",SOCIETATS!$N$8),SOCIETATS!$N$9)</f>
        <v>#VALUE!</v>
      </c>
      <c r="E360" s="26" t="e" cm="1" vm="3">
        <f t="array" ref="E360">_xlfn.IFNA(_xlfn.IFS(F360&lt;&gt;F361,SOCIETATS!$N$8,G360&lt;&gt;G361,SOCIETATS!$N$8),SOCIETATS!$N$9)</f>
        <v>#VALUE!</v>
      </c>
      <c r="F360" s="18" t="str" cm="1">
        <f t="array" ref="F360">_xlfn.IFNA(_xlfn.IFS(O360&lt;&gt;0,O360,P360&lt;&gt;0,P360,R360&lt;&gt;0,R360,Q360&lt;&gt;0,Q360,S360&lt;&gt;0,S360,T360&lt;&gt;0,T360),"FALTAN DATOS DE ESCENARIO")</f>
        <v>FALTAN DATOS DE ESCENARIO</v>
      </c>
      <c r="U360" s="15" t="str">
        <f>_xlfn.IFNA(VLOOKUP(W360,Municipis!$D$2:$F$259,2,FALSE),"Pendent")</f>
        <v>Pendent</v>
      </c>
      <c r="V360" s="15" t="str">
        <f>_xlfn.IFNA(VLOOKUP(W360,Municipis!$D$2:$F$259,3,FALSE),"Pendent")</f>
        <v>Pendent</v>
      </c>
      <c r="W360" s="15" t="str" cm="1">
        <f t="array" ref="W360">_xlfn.IFNA(_xlfn.IFS(O360&lt;&gt;0,O360,P360&lt;&gt;0,P360,Q360&lt;&gt;0,Q360,R360&lt;&gt;0,R360,S360&lt;&gt;0,S360,T360&lt;&gt;0,T360),"Pendent")</f>
        <v>Pendent</v>
      </c>
    </row>
    <row r="361" spans="4:23" ht="15" customHeight="1" x14ac:dyDescent="0.3">
      <c r="D361" s="12" t="e" cm="1" vm="3">
        <f t="array" ref="D361">_xlfn.IFNA(_xlfn.IFS(V361&lt;&gt;"Pendent",SOCIETATS!$N$8,W361&lt;&gt;"Pendent",SOCIETATS!$N$8),SOCIETATS!$N$9)</f>
        <v>#VALUE!</v>
      </c>
      <c r="E361" s="26" t="e" cm="1" vm="3">
        <f t="array" ref="E361">_xlfn.IFNA(_xlfn.IFS(F361&lt;&gt;F362,SOCIETATS!$N$8,G361&lt;&gt;G362,SOCIETATS!$N$8),SOCIETATS!$N$9)</f>
        <v>#VALUE!</v>
      </c>
      <c r="F361" s="18" t="str" cm="1">
        <f t="array" ref="F361">_xlfn.IFNA(_xlfn.IFS(O361&lt;&gt;0,O361,P361&lt;&gt;0,P361,R361&lt;&gt;0,R361,Q361&lt;&gt;0,Q361,S361&lt;&gt;0,S361,T361&lt;&gt;0,T361),"FALTAN DATOS DE ESCENARIO")</f>
        <v>FALTAN DATOS DE ESCENARIO</v>
      </c>
      <c r="U361" s="15" t="str">
        <f>_xlfn.IFNA(VLOOKUP(W361,Municipis!$D$2:$F$259,2,FALSE),"Pendent")</f>
        <v>Pendent</v>
      </c>
      <c r="V361" s="15" t="str">
        <f>_xlfn.IFNA(VLOOKUP(W361,Municipis!$D$2:$F$259,3,FALSE),"Pendent")</f>
        <v>Pendent</v>
      </c>
      <c r="W361" s="15" t="str" cm="1">
        <f t="array" ref="W361">_xlfn.IFNA(_xlfn.IFS(O361&lt;&gt;0,O361,P361&lt;&gt;0,P361,Q361&lt;&gt;0,Q361,R361&lt;&gt;0,R361,S361&lt;&gt;0,S361,T361&lt;&gt;0,T361),"Pendent")</f>
        <v>Pendent</v>
      </c>
    </row>
    <row r="362" spans="4:23" ht="15" customHeight="1" x14ac:dyDescent="0.3">
      <c r="D362" s="12" t="e" cm="1" vm="3">
        <f t="array" ref="D362">_xlfn.IFNA(_xlfn.IFS(V362&lt;&gt;"Pendent",SOCIETATS!$N$8,W362&lt;&gt;"Pendent",SOCIETATS!$N$8),SOCIETATS!$N$9)</f>
        <v>#VALUE!</v>
      </c>
      <c r="E362" s="26" t="e" cm="1" vm="1">
        <f t="array" ref="E362">_xlfn.IFNA(_xlfn.IFS(F362&lt;&gt;F363,SOCIETATS!$N$8,G362&lt;&gt;G363,SOCIETATS!$N$8),SOCIETATS!$N$9)</f>
        <v>#VALUE!</v>
      </c>
      <c r="F362" s="18" t="str" cm="1">
        <f t="array" ref="F362">_xlfn.IFNA(_xlfn.IFS(O362&lt;&gt;0,O362,P362&lt;&gt;0,P362,R362&lt;&gt;0,R362,Q362&lt;&gt;0,Q362,S362&lt;&gt;0,S362,T362&lt;&gt;0,T362),"FALTAN DATOS DE ESCENARIO")</f>
        <v>FALTAN DATOS DE ESCENARIO</v>
      </c>
      <c r="U362" s="15" t="str">
        <f>_xlfn.IFNA(VLOOKUP(W362,Municipis!$D$2:$F$259,2,FALSE),"Pendent")</f>
        <v>Pendent</v>
      </c>
      <c r="V362" s="15" t="str">
        <f>_xlfn.IFNA(VLOOKUP(W362,Municipis!$D$2:$F$259,3,FALSE),"Pendent")</f>
        <v>Pendent</v>
      </c>
      <c r="W362" s="15" t="str" cm="1">
        <f t="array" ref="W362">_xlfn.IFNA(_xlfn.IFS(O362&lt;&gt;0,O362,P362&lt;&gt;0,P362,Q362&lt;&gt;0,Q362,R362&lt;&gt;0,R362,S362&lt;&gt;0,S362,T362&lt;&gt;0,T362),"Pendent")</f>
        <v>Pendent</v>
      </c>
    </row>
    <row r="363" spans="4:23" ht="15" customHeight="1" x14ac:dyDescent="0.3">
      <c r="D363" s="12" t="e" cm="1" vm="3">
        <f t="array" ref="D363">_xlfn.IFNA(_xlfn.IFS(V363&lt;&gt;"Pendent",SOCIETATS!$N$8,W363&lt;&gt;"Pendent",SOCIETATS!$N$8),SOCIETATS!$N$9)</f>
        <v>#VALUE!</v>
      </c>
      <c r="E363" s="26" t="e" cm="1" vm="3">
        <f t="array" ref="E363">_xlfn.IFNA(_xlfn.IFS(F363&lt;&gt;F364,SOCIETATS!$N$8,G363&lt;&gt;G364,SOCIETATS!$N$8),SOCIETATS!$N$9)</f>
        <v>#VALUE!</v>
      </c>
      <c r="U363" s="15" t="str">
        <f>_xlfn.IFNA(VLOOKUP(W363,Municipis!$D$2:$F$259,2,FALSE),"Pendent")</f>
        <v>Pendent</v>
      </c>
      <c r="V363" s="15" t="str">
        <f>_xlfn.IFNA(VLOOKUP(W363,Municipis!$D$2:$F$259,3,FALSE),"Pendent")</f>
        <v>Pendent</v>
      </c>
      <c r="W363" s="15" t="str" cm="1">
        <f t="array" ref="W363">_xlfn.IFNA(_xlfn.IFS(O363&lt;&gt;0,O363,P363&lt;&gt;0,P363,Q363&lt;&gt;0,Q363,R363&lt;&gt;0,R363,S363&lt;&gt;0,S363,T363&lt;&gt;0,T363),"Pendent")</f>
        <v>Pendent</v>
      </c>
    </row>
    <row r="364" spans="4:23" ht="15" customHeight="1" x14ac:dyDescent="0.3">
      <c r="D364" s="12" t="e" cm="1" vm="3">
        <f t="array" ref="D364">_xlfn.IFNA(_xlfn.IFS(V364&lt;&gt;"Pendent",SOCIETATS!$N$8,W364&lt;&gt;"Pendent",SOCIETATS!$N$8),SOCIETATS!$N$9)</f>
        <v>#VALUE!</v>
      </c>
      <c r="E364" s="26" t="e" cm="1" vm="3">
        <f t="array" ref="E364">_xlfn.IFNA(_xlfn.IFS(F364&lt;&gt;F365,SOCIETATS!$N$8,G364&lt;&gt;G365,SOCIETATS!$N$8),SOCIETATS!$N$9)</f>
        <v>#VALUE!</v>
      </c>
      <c r="U364" s="15" t="str">
        <f>_xlfn.IFNA(VLOOKUP(W364,Municipis!$D$2:$F$259,2,FALSE),"Pendent")</f>
        <v>Pendent</v>
      </c>
      <c r="V364" s="15" t="str">
        <f>_xlfn.IFNA(VLOOKUP(W364,Municipis!$D$2:$F$259,3,FALSE),"Pendent")</f>
        <v>Pendent</v>
      </c>
      <c r="W364" s="15" t="str" cm="1">
        <f t="array" ref="W364">_xlfn.IFNA(_xlfn.IFS(O364&lt;&gt;0,O364,P364&lt;&gt;0,P364,Q364&lt;&gt;0,Q364,R364&lt;&gt;0,R364,S364&lt;&gt;0,S364,T364&lt;&gt;0,T364),"Pendent")</f>
        <v>Pendent</v>
      </c>
    </row>
    <row r="365" spans="4:23" ht="15" customHeight="1" x14ac:dyDescent="0.3">
      <c r="D365" s="12" t="e" cm="1" vm="3">
        <f t="array" ref="D365">_xlfn.IFNA(_xlfn.IFS(V365&lt;&gt;"Pendent",SOCIETATS!$N$8,W365&lt;&gt;"Pendent",SOCIETATS!$N$8),SOCIETATS!$N$9)</f>
        <v>#VALUE!</v>
      </c>
      <c r="E365" s="26" t="e" cm="1" vm="3">
        <f t="array" ref="E365">_xlfn.IFNA(_xlfn.IFS(F365&lt;&gt;F366,SOCIETATS!$N$8,G365&lt;&gt;G366,SOCIETATS!$N$8),SOCIETATS!$N$9)</f>
        <v>#VALUE!</v>
      </c>
      <c r="U365" s="15" t="str">
        <f>_xlfn.IFNA(VLOOKUP(W365,Municipis!$D$2:$F$259,2,FALSE),"Pendent")</f>
        <v>Pendent</v>
      </c>
      <c r="V365" s="15" t="str">
        <f>_xlfn.IFNA(VLOOKUP(W365,Municipis!$D$2:$F$259,3,FALSE),"Pendent")</f>
        <v>Pendent</v>
      </c>
      <c r="W365" s="15" t="str" cm="1">
        <f t="array" ref="W365">_xlfn.IFNA(_xlfn.IFS(O365&lt;&gt;0,O365,P365&lt;&gt;0,P365,Q365&lt;&gt;0,Q365,R365&lt;&gt;0,R365,S365&lt;&gt;0,S365,T365&lt;&gt;0,T365),"Pendent")</f>
        <v>Pendent</v>
      </c>
    </row>
    <row r="366" spans="4:23" ht="15" customHeight="1" x14ac:dyDescent="0.3">
      <c r="D366" s="12" t="e" cm="1" vm="3">
        <f t="array" ref="D366">_xlfn.IFNA(_xlfn.IFS(V366&lt;&gt;"Pendent",SOCIETATS!$N$8,W366&lt;&gt;"Pendent",SOCIETATS!$N$8),SOCIETATS!$N$9)</f>
        <v>#VALUE!</v>
      </c>
      <c r="E366" s="26" t="e" cm="1" vm="3">
        <f t="array" ref="E366">_xlfn.IFNA(_xlfn.IFS(F366&lt;&gt;F367,SOCIETATS!$N$8,G366&lt;&gt;G367,SOCIETATS!$N$8),SOCIETATS!$N$9)</f>
        <v>#VALUE!</v>
      </c>
      <c r="U366" s="15" t="str">
        <f>_xlfn.IFNA(VLOOKUP(W366,Municipis!$D$2:$F$259,2,FALSE),"Pendent")</f>
        <v>Pendent</v>
      </c>
      <c r="V366" s="15" t="str">
        <f>_xlfn.IFNA(VLOOKUP(W366,Municipis!$D$2:$F$259,3,FALSE),"Pendent")</f>
        <v>Pendent</v>
      </c>
      <c r="W366" s="15" t="str" cm="1">
        <f t="array" ref="W366">_xlfn.IFNA(_xlfn.IFS(O366&lt;&gt;0,O366,P366&lt;&gt;0,P366,Q366&lt;&gt;0,Q366,R366&lt;&gt;0,R366,S366&lt;&gt;0,S366,T366&lt;&gt;0,T366),"Pendent")</f>
        <v>Pendent</v>
      </c>
    </row>
    <row r="367" spans="4:23" ht="15" customHeight="1" x14ac:dyDescent="0.3">
      <c r="D367" s="12" t="e" cm="1" vm="3">
        <f t="array" ref="D367">_xlfn.IFNA(_xlfn.IFS(V367&lt;&gt;"Pendent",SOCIETATS!$N$8,W367&lt;&gt;"Pendent",SOCIETATS!$N$8),SOCIETATS!$N$9)</f>
        <v>#VALUE!</v>
      </c>
      <c r="E367" s="26" t="e" cm="1" vm="3">
        <f t="array" ref="E367">_xlfn.IFNA(_xlfn.IFS(F367&lt;&gt;F368,SOCIETATS!$N$8,G367&lt;&gt;G368,SOCIETATS!$N$8),SOCIETATS!$N$9)</f>
        <v>#VALUE!</v>
      </c>
      <c r="U367" s="15" t="str">
        <f>_xlfn.IFNA(VLOOKUP(W367,Municipis!$D$2:$F$259,2,FALSE),"Pendent")</f>
        <v>Pendent</v>
      </c>
      <c r="V367" s="15" t="str">
        <f>_xlfn.IFNA(VLOOKUP(W367,Municipis!$D$2:$F$259,3,FALSE),"Pendent")</f>
        <v>Pendent</v>
      </c>
      <c r="W367" s="15" t="str" cm="1">
        <f t="array" ref="W367">_xlfn.IFNA(_xlfn.IFS(O367&lt;&gt;0,O367,P367&lt;&gt;0,P367,Q367&lt;&gt;0,Q367,R367&lt;&gt;0,R367,S367&lt;&gt;0,S367,T367&lt;&gt;0,T367),"Pendent")</f>
        <v>Pendent</v>
      </c>
    </row>
    <row r="368" spans="4:23" ht="15" customHeight="1" x14ac:dyDescent="0.3">
      <c r="D368" s="12" t="e" cm="1" vm="3">
        <f t="array" ref="D368">_xlfn.IFNA(_xlfn.IFS(V368&lt;&gt;"Pendent",SOCIETATS!$N$8,W368&lt;&gt;"Pendent",SOCIETATS!$N$8),SOCIETATS!$N$9)</f>
        <v>#VALUE!</v>
      </c>
      <c r="E368" s="26" t="e" cm="1" vm="3">
        <f t="array" ref="E368">_xlfn.IFNA(_xlfn.IFS(F368&lt;&gt;F369,SOCIETATS!$N$8,G368&lt;&gt;G369,SOCIETATS!$N$8),SOCIETATS!$N$9)</f>
        <v>#VALUE!</v>
      </c>
      <c r="U368" s="15" t="str">
        <f>_xlfn.IFNA(VLOOKUP(W368,Municipis!$D$2:$F$259,2,FALSE),"Pendent")</f>
        <v>Pendent</v>
      </c>
      <c r="V368" s="15" t="str">
        <f>_xlfn.IFNA(VLOOKUP(W368,Municipis!$D$2:$F$259,3,FALSE),"Pendent")</f>
        <v>Pendent</v>
      </c>
      <c r="W368" s="15" t="str" cm="1">
        <f t="array" ref="W368">_xlfn.IFNA(_xlfn.IFS(O368&lt;&gt;0,O368,P368&lt;&gt;0,P368,Q368&lt;&gt;0,Q368,R368&lt;&gt;0,R368,S368&lt;&gt;0,S368,T368&lt;&gt;0,T368),"Pendent")</f>
        <v>Pendent</v>
      </c>
    </row>
    <row r="369" spans="4:23" ht="15" customHeight="1" x14ac:dyDescent="0.3">
      <c r="D369" s="12" t="e" cm="1" vm="3">
        <f t="array" ref="D369">_xlfn.IFNA(_xlfn.IFS(V369&lt;&gt;"Pendent",SOCIETATS!$N$8,W369&lt;&gt;"Pendent",SOCIETATS!$N$8),SOCIETATS!$N$9)</f>
        <v>#VALUE!</v>
      </c>
      <c r="E369" s="26" t="e" cm="1" vm="3">
        <f t="array" ref="E369">_xlfn.IFNA(_xlfn.IFS(F369&lt;&gt;F370,SOCIETATS!$N$8,G369&lt;&gt;G370,SOCIETATS!$N$8),SOCIETATS!$N$9)</f>
        <v>#VALUE!</v>
      </c>
      <c r="U369" s="15" t="str">
        <f>_xlfn.IFNA(VLOOKUP(W369,Municipis!$D$2:$F$259,2,FALSE),"Pendent")</f>
        <v>Pendent</v>
      </c>
      <c r="V369" s="15" t="str">
        <f>_xlfn.IFNA(VLOOKUP(W369,Municipis!$D$2:$F$259,3,FALSE),"Pendent")</f>
        <v>Pendent</v>
      </c>
      <c r="W369" s="15" t="str" cm="1">
        <f t="array" ref="W369">_xlfn.IFNA(_xlfn.IFS(O369&lt;&gt;0,O369,P369&lt;&gt;0,P369,Q369&lt;&gt;0,Q369,R369&lt;&gt;0,R369,S369&lt;&gt;0,S369,T369&lt;&gt;0,T369),"Pendent")</f>
        <v>Pendent</v>
      </c>
    </row>
    <row r="370" spans="4:23" ht="15" customHeight="1" x14ac:dyDescent="0.3">
      <c r="D370" s="12" t="e" cm="1" vm="3">
        <f t="array" ref="D370">_xlfn.IFNA(_xlfn.IFS(V370&lt;&gt;"Pendent",SOCIETATS!$N$8,W370&lt;&gt;"Pendent",SOCIETATS!$N$8),SOCIETATS!$N$9)</f>
        <v>#VALUE!</v>
      </c>
      <c r="E370" s="26" t="e" cm="1" vm="3">
        <f t="array" ref="E370">_xlfn.IFNA(_xlfn.IFS(F370&lt;&gt;F371,SOCIETATS!$N$8,G370&lt;&gt;G371,SOCIETATS!$N$8),SOCIETATS!$N$9)</f>
        <v>#VALUE!</v>
      </c>
      <c r="U370" s="15" t="str">
        <f>_xlfn.IFNA(VLOOKUP(W370,Municipis!$D$2:$F$259,2,FALSE),"Pendent")</f>
        <v>Pendent</v>
      </c>
      <c r="V370" s="15" t="str">
        <f>_xlfn.IFNA(VLOOKUP(W370,Municipis!$D$2:$F$259,3,FALSE),"Pendent")</f>
        <v>Pendent</v>
      </c>
      <c r="W370" s="15" t="str" cm="1">
        <f t="array" ref="W370">_xlfn.IFNA(_xlfn.IFS(O370&lt;&gt;0,O370,P370&lt;&gt;0,P370,Q370&lt;&gt;0,Q370,R370&lt;&gt;0,R370,S370&lt;&gt;0,S370,T370&lt;&gt;0,T370),"Pendent")</f>
        <v>Pendent</v>
      </c>
    </row>
    <row r="371" spans="4:23" ht="15" customHeight="1" x14ac:dyDescent="0.3">
      <c r="D371" s="12" t="e" cm="1" vm="3">
        <f t="array" ref="D371">_xlfn.IFNA(_xlfn.IFS(V371&lt;&gt;"Pendent",SOCIETATS!$N$8,W371&lt;&gt;"Pendent",SOCIETATS!$N$8),SOCIETATS!$N$9)</f>
        <v>#VALUE!</v>
      </c>
      <c r="E371" s="26" t="e" cm="1" vm="3">
        <f t="array" ref="E371">_xlfn.IFNA(_xlfn.IFS(F371&lt;&gt;F372,SOCIETATS!$N$8,G371&lt;&gt;G372,SOCIETATS!$N$8),SOCIETATS!$N$9)</f>
        <v>#VALUE!</v>
      </c>
      <c r="U371" s="15" t="str">
        <f>_xlfn.IFNA(VLOOKUP(W371,Municipis!$D$2:$F$259,2,FALSE),"Pendent")</f>
        <v>Pendent</v>
      </c>
      <c r="V371" s="15" t="str">
        <f>_xlfn.IFNA(VLOOKUP(W371,Municipis!$D$2:$F$259,3,FALSE),"Pendent")</f>
        <v>Pendent</v>
      </c>
      <c r="W371" s="15" t="str" cm="1">
        <f t="array" ref="W371">_xlfn.IFNA(_xlfn.IFS(O371&lt;&gt;0,O371,P371&lt;&gt;0,P371,Q371&lt;&gt;0,Q371,R371&lt;&gt;0,R371,S371&lt;&gt;0,S371,T371&lt;&gt;0,T371),"Pendent")</f>
        <v>Pendent</v>
      </c>
    </row>
    <row r="372" spans="4:23" ht="15" customHeight="1" x14ac:dyDescent="0.3">
      <c r="D372" s="12" t="e" cm="1" vm="3">
        <f t="array" ref="D372">_xlfn.IFNA(_xlfn.IFS(V372&lt;&gt;"Pendent",SOCIETATS!$N$8,W372&lt;&gt;"Pendent",SOCIETATS!$N$8),SOCIETATS!$N$9)</f>
        <v>#VALUE!</v>
      </c>
      <c r="E372" s="26" t="e" cm="1" vm="3">
        <f t="array" ref="E372">_xlfn.IFNA(_xlfn.IFS(F372&lt;&gt;F373,SOCIETATS!$N$8,G372&lt;&gt;G373,SOCIETATS!$N$8),SOCIETATS!$N$9)</f>
        <v>#VALUE!</v>
      </c>
      <c r="U372" s="15" t="str">
        <f>_xlfn.IFNA(VLOOKUP(W372,Municipis!$D$2:$F$259,2,FALSE),"Pendent")</f>
        <v>Pendent</v>
      </c>
      <c r="V372" s="15" t="str">
        <f>_xlfn.IFNA(VLOOKUP(W372,Municipis!$D$2:$F$259,3,FALSE),"Pendent")</f>
        <v>Pendent</v>
      </c>
      <c r="W372" s="15" t="str" cm="1">
        <f t="array" ref="W372">_xlfn.IFNA(_xlfn.IFS(O372&lt;&gt;0,O372,P372&lt;&gt;0,P372,Q372&lt;&gt;0,Q372,R372&lt;&gt;0,R372,S372&lt;&gt;0,S372,T372&lt;&gt;0,T372),"Pendent")</f>
        <v>Pendent</v>
      </c>
    </row>
    <row r="373" spans="4:23" ht="15" customHeight="1" x14ac:dyDescent="0.3">
      <c r="D373" s="12" t="e" cm="1" vm="3">
        <f t="array" ref="D373">_xlfn.IFNA(_xlfn.IFS(V373&lt;&gt;"Pendent",SOCIETATS!$N$8,W373&lt;&gt;"Pendent",SOCIETATS!$N$8),SOCIETATS!$N$9)</f>
        <v>#VALUE!</v>
      </c>
      <c r="E373" s="26" t="e" cm="1" vm="3">
        <f t="array" ref="E373">_xlfn.IFNA(_xlfn.IFS(F373&lt;&gt;F374,SOCIETATS!$N$8,G373&lt;&gt;G374,SOCIETATS!$N$8),SOCIETATS!$N$9)</f>
        <v>#VALUE!</v>
      </c>
      <c r="U373" s="15" t="str">
        <f>_xlfn.IFNA(VLOOKUP(W373,Municipis!$D$2:$F$259,2,FALSE),"Pendent")</f>
        <v>Pendent</v>
      </c>
      <c r="V373" s="15" t="str">
        <f>_xlfn.IFNA(VLOOKUP(W373,Municipis!$D$2:$F$259,3,FALSE),"Pendent")</f>
        <v>Pendent</v>
      </c>
      <c r="W373" s="15" t="str" cm="1">
        <f t="array" ref="W373">_xlfn.IFNA(_xlfn.IFS(O373&lt;&gt;0,O373,P373&lt;&gt;0,P373,Q373&lt;&gt;0,Q373,R373&lt;&gt;0,R373,S373&lt;&gt;0,S373,T373&lt;&gt;0,T373),"Pendent")</f>
        <v>Pendent</v>
      </c>
    </row>
    <row r="374" spans="4:23" ht="15" customHeight="1" x14ac:dyDescent="0.3">
      <c r="D374" s="12" t="e" cm="1" vm="3">
        <f t="array" ref="D374">_xlfn.IFNA(_xlfn.IFS(V374&lt;&gt;"Pendent",SOCIETATS!$N$8,W374&lt;&gt;"Pendent",SOCIETATS!$N$8),SOCIETATS!$N$9)</f>
        <v>#VALUE!</v>
      </c>
      <c r="E374" s="26" t="e" cm="1" vm="3">
        <f t="array" ref="E374">_xlfn.IFNA(_xlfn.IFS(F374&lt;&gt;F375,SOCIETATS!$N$8,G374&lt;&gt;G375,SOCIETATS!$N$8),SOCIETATS!$N$9)</f>
        <v>#VALUE!</v>
      </c>
      <c r="U374" s="15" t="str">
        <f>_xlfn.IFNA(VLOOKUP(W374,Municipis!$D$2:$F$259,2,FALSE),"Pendent")</f>
        <v>Pendent</v>
      </c>
      <c r="V374" s="15" t="str">
        <f>_xlfn.IFNA(VLOOKUP(W374,Municipis!$D$2:$F$259,3,FALSE),"Pendent")</f>
        <v>Pendent</v>
      </c>
      <c r="W374" s="15" t="str" cm="1">
        <f t="array" ref="W374">_xlfn.IFNA(_xlfn.IFS(O374&lt;&gt;0,O374,P374&lt;&gt;0,P374,Q374&lt;&gt;0,Q374,R374&lt;&gt;0,R374,S374&lt;&gt;0,S374,T374&lt;&gt;0,T374),"Pendent")</f>
        <v>Pendent</v>
      </c>
    </row>
    <row r="375" spans="4:23" ht="15" customHeight="1" x14ac:dyDescent="0.3">
      <c r="D375" s="12" t="e" cm="1" vm="3">
        <f t="array" ref="D375">_xlfn.IFNA(_xlfn.IFS(V375&lt;&gt;"Pendent",SOCIETATS!$N$8,W375&lt;&gt;"Pendent",SOCIETATS!$N$8),SOCIETATS!$N$9)</f>
        <v>#VALUE!</v>
      </c>
      <c r="E375" s="26" t="e" cm="1" vm="3">
        <f t="array" ref="E375">_xlfn.IFNA(_xlfn.IFS(F375&lt;&gt;F376,SOCIETATS!$N$8,G375&lt;&gt;G376,SOCIETATS!$N$8),SOCIETATS!$N$9)</f>
        <v>#VALUE!</v>
      </c>
      <c r="U375" s="15" t="str">
        <f>_xlfn.IFNA(VLOOKUP(W375,Municipis!$D$2:$F$259,2,FALSE),"Pendent")</f>
        <v>Pendent</v>
      </c>
      <c r="V375" s="15" t="str">
        <f>_xlfn.IFNA(VLOOKUP(W375,Municipis!$D$2:$F$259,3,FALSE),"Pendent")</f>
        <v>Pendent</v>
      </c>
      <c r="W375" s="15" t="str" cm="1">
        <f t="array" ref="W375">_xlfn.IFNA(_xlfn.IFS(O375&lt;&gt;0,O375,P375&lt;&gt;0,P375,Q375&lt;&gt;0,Q375,R375&lt;&gt;0,R375,S375&lt;&gt;0,S375,T375&lt;&gt;0,T375),"Pendent")</f>
        <v>Pendent</v>
      </c>
    </row>
    <row r="376" spans="4:23" ht="15" customHeight="1" x14ac:dyDescent="0.3">
      <c r="D376" s="12" t="e" cm="1" vm="3">
        <f t="array" ref="D376">_xlfn.IFNA(_xlfn.IFS(V376&lt;&gt;"Pendent",SOCIETATS!$N$8,W376&lt;&gt;"Pendent",SOCIETATS!$N$8),SOCIETATS!$N$9)</f>
        <v>#VALUE!</v>
      </c>
      <c r="E376" s="26" t="e" cm="1" vm="3">
        <f t="array" ref="E376">_xlfn.IFNA(_xlfn.IFS(F376&lt;&gt;F377,SOCIETATS!$N$8,G376&lt;&gt;G377,SOCIETATS!$N$8),SOCIETATS!$N$9)</f>
        <v>#VALUE!</v>
      </c>
      <c r="U376" s="15" t="str">
        <f>_xlfn.IFNA(VLOOKUP(W376,Municipis!$D$2:$F$259,2,FALSE),"Pendent")</f>
        <v>Pendent</v>
      </c>
      <c r="V376" s="15" t="str">
        <f>_xlfn.IFNA(VLOOKUP(W376,Municipis!$D$2:$F$259,3,FALSE),"Pendent")</f>
        <v>Pendent</v>
      </c>
      <c r="W376" s="15" t="str" cm="1">
        <f t="array" ref="W376">_xlfn.IFNA(_xlfn.IFS(O376&lt;&gt;0,O376,P376&lt;&gt;0,P376,Q376&lt;&gt;0,Q376,R376&lt;&gt;0,R376,S376&lt;&gt;0,S376,T376&lt;&gt;0,T376),"Pendent")</f>
        <v>Pendent</v>
      </c>
    </row>
    <row r="377" spans="4:23" ht="15" customHeight="1" x14ac:dyDescent="0.3">
      <c r="D377" s="12" t="e" cm="1" vm="3">
        <f t="array" ref="D377">_xlfn.IFNA(_xlfn.IFS(V377&lt;&gt;"Pendent",SOCIETATS!$N$8,W377&lt;&gt;"Pendent",SOCIETATS!$N$8),SOCIETATS!$N$9)</f>
        <v>#VALUE!</v>
      </c>
      <c r="E377" s="26" t="e" cm="1" vm="3">
        <f t="array" ref="E377">_xlfn.IFNA(_xlfn.IFS(F377&lt;&gt;F378,SOCIETATS!$N$8,G377&lt;&gt;G378,SOCIETATS!$N$8),SOCIETATS!$N$9)</f>
        <v>#VALUE!</v>
      </c>
      <c r="U377" s="15" t="str">
        <f>_xlfn.IFNA(VLOOKUP(W377,Municipis!$D$2:$F$259,2,FALSE),"Pendent")</f>
        <v>Pendent</v>
      </c>
      <c r="V377" s="15" t="str">
        <f>_xlfn.IFNA(VLOOKUP(W377,Municipis!$D$2:$F$259,3,FALSE),"Pendent")</f>
        <v>Pendent</v>
      </c>
      <c r="W377" s="15" t="str" cm="1">
        <f t="array" ref="W377">_xlfn.IFNA(_xlfn.IFS(O377&lt;&gt;0,O377,P377&lt;&gt;0,P377,Q377&lt;&gt;0,Q377,R377&lt;&gt;0,R377,S377&lt;&gt;0,S377,T377&lt;&gt;0,T377),"Pendent")</f>
        <v>Pendent</v>
      </c>
    </row>
    <row r="378" spans="4:23" ht="15" customHeight="1" x14ac:dyDescent="0.3">
      <c r="D378" s="12" t="e" cm="1" vm="3">
        <f t="array" ref="D378">_xlfn.IFNA(_xlfn.IFS(V378&lt;&gt;"Pendent",SOCIETATS!$N$8,W378&lt;&gt;"Pendent",SOCIETATS!$N$8),SOCIETATS!$N$9)</f>
        <v>#VALUE!</v>
      </c>
      <c r="E378" s="26" t="e" cm="1" vm="3">
        <f t="array" ref="E378">_xlfn.IFNA(_xlfn.IFS(F378&lt;&gt;F379,SOCIETATS!$N$8,G378&lt;&gt;G379,SOCIETATS!$N$8),SOCIETATS!$N$9)</f>
        <v>#VALUE!</v>
      </c>
      <c r="U378" s="15" t="str">
        <f>_xlfn.IFNA(VLOOKUP(W378,Municipis!$D$2:$F$259,2,FALSE),"Pendent")</f>
        <v>Pendent</v>
      </c>
      <c r="V378" s="15" t="str">
        <f>_xlfn.IFNA(VLOOKUP(W378,Municipis!$D$2:$F$259,3,FALSE),"Pendent")</f>
        <v>Pendent</v>
      </c>
      <c r="W378" s="15" t="str" cm="1">
        <f t="array" ref="W378">_xlfn.IFNA(_xlfn.IFS(O378&lt;&gt;0,O378,P378&lt;&gt;0,P378,Q378&lt;&gt;0,Q378,R378&lt;&gt;0,R378,S378&lt;&gt;0,S378,T378&lt;&gt;0,T378),"Pendent")</f>
        <v>Pendent</v>
      </c>
    </row>
    <row r="379" spans="4:23" ht="15" customHeight="1" x14ac:dyDescent="0.3">
      <c r="D379" s="12" t="e" cm="1" vm="3">
        <f t="array" ref="D379">_xlfn.IFNA(_xlfn.IFS(V379&lt;&gt;"Pendent",SOCIETATS!$N$8,W379&lt;&gt;"Pendent",SOCIETATS!$N$8),SOCIETATS!$N$9)</f>
        <v>#VALUE!</v>
      </c>
      <c r="E379" s="26" t="e" cm="1" vm="3">
        <f t="array" ref="E379">_xlfn.IFNA(_xlfn.IFS(F379&lt;&gt;F380,SOCIETATS!$N$8,G379&lt;&gt;G380,SOCIETATS!$N$8),SOCIETATS!$N$9)</f>
        <v>#VALUE!</v>
      </c>
      <c r="U379" s="15" t="str">
        <f>_xlfn.IFNA(VLOOKUP(W379,Municipis!$D$2:$F$259,2,FALSE),"Pendent")</f>
        <v>Pendent</v>
      </c>
      <c r="V379" s="15" t="str">
        <f>_xlfn.IFNA(VLOOKUP(W379,Municipis!$D$2:$F$259,3,FALSE),"Pendent")</f>
        <v>Pendent</v>
      </c>
      <c r="W379" s="15" t="str" cm="1">
        <f t="array" ref="W379">_xlfn.IFNA(_xlfn.IFS(O379&lt;&gt;0,O379,P379&lt;&gt;0,P379,Q379&lt;&gt;0,Q379,R379&lt;&gt;0,R379,S379&lt;&gt;0,S379,T379&lt;&gt;0,T379),"Pendent")</f>
        <v>Pendent</v>
      </c>
    </row>
    <row r="380" spans="4:23" ht="15" customHeight="1" x14ac:dyDescent="0.3">
      <c r="D380" s="12" t="e" cm="1" vm="3">
        <f t="array" ref="D380">_xlfn.IFNA(_xlfn.IFS(V380&lt;&gt;"Pendent",SOCIETATS!$N$8,W380&lt;&gt;"Pendent",SOCIETATS!$N$8),SOCIETATS!$N$9)</f>
        <v>#VALUE!</v>
      </c>
      <c r="E380" s="26" t="e" cm="1" vm="3">
        <f t="array" ref="E380">_xlfn.IFNA(_xlfn.IFS(F380&lt;&gt;F381,SOCIETATS!$N$8,G380&lt;&gt;G381,SOCIETATS!$N$8),SOCIETATS!$N$9)</f>
        <v>#VALUE!</v>
      </c>
      <c r="U380" s="15" t="str">
        <f>_xlfn.IFNA(VLOOKUP(W380,Municipis!$D$2:$F$259,2,FALSE),"Pendent")</f>
        <v>Pendent</v>
      </c>
      <c r="V380" s="15" t="str">
        <f>_xlfn.IFNA(VLOOKUP(W380,Municipis!$D$2:$F$259,3,FALSE),"Pendent")</f>
        <v>Pendent</v>
      </c>
      <c r="W380" s="15" t="str" cm="1">
        <f t="array" ref="W380">_xlfn.IFNA(_xlfn.IFS(O380&lt;&gt;0,O380,P380&lt;&gt;0,P380,Q380&lt;&gt;0,Q380,R380&lt;&gt;0,R380,S380&lt;&gt;0,S380,T380&lt;&gt;0,T380),"Pendent")</f>
        <v>Pendent</v>
      </c>
    </row>
    <row r="381" spans="4:23" ht="15" customHeight="1" x14ac:dyDescent="0.3">
      <c r="D381" s="12" t="e" cm="1" vm="3">
        <f t="array" ref="D381">_xlfn.IFNA(_xlfn.IFS(V381&lt;&gt;"Pendent",SOCIETATS!$N$8,W381&lt;&gt;"Pendent",SOCIETATS!$N$8),SOCIETATS!$N$9)</f>
        <v>#VALUE!</v>
      </c>
      <c r="E381" s="26" t="e" cm="1" vm="3">
        <f t="array" ref="E381">_xlfn.IFNA(_xlfn.IFS(F381&lt;&gt;F382,SOCIETATS!$N$8,G381&lt;&gt;G382,SOCIETATS!$N$8),SOCIETATS!$N$9)</f>
        <v>#VALUE!</v>
      </c>
      <c r="U381" s="15" t="str">
        <f>_xlfn.IFNA(VLOOKUP(W381,Municipis!$D$2:$F$259,2,FALSE),"Pendent")</f>
        <v>Pendent</v>
      </c>
      <c r="V381" s="15" t="str">
        <f>_xlfn.IFNA(VLOOKUP(W381,Municipis!$D$2:$F$259,3,FALSE),"Pendent")</f>
        <v>Pendent</v>
      </c>
      <c r="W381" s="15" t="str" cm="1">
        <f t="array" ref="W381">_xlfn.IFNA(_xlfn.IFS(O381&lt;&gt;0,O381,P381&lt;&gt;0,P381,Q381&lt;&gt;0,Q381,R381&lt;&gt;0,R381,S381&lt;&gt;0,S381,T381&lt;&gt;0,T381),"Pendent")</f>
        <v>Pendent</v>
      </c>
    </row>
    <row r="382" spans="4:23" ht="15" customHeight="1" x14ac:dyDescent="0.3">
      <c r="D382" s="12" t="e" cm="1" vm="3">
        <f t="array" ref="D382">_xlfn.IFNA(_xlfn.IFS(V382&lt;&gt;"Pendent",SOCIETATS!$N$8,W382&lt;&gt;"Pendent",SOCIETATS!$N$8),SOCIETATS!$N$9)</f>
        <v>#VALUE!</v>
      </c>
      <c r="E382" s="26" t="e" cm="1" vm="3">
        <f t="array" ref="E382">_xlfn.IFNA(_xlfn.IFS(F382&lt;&gt;F383,SOCIETATS!$N$8,G382&lt;&gt;G383,SOCIETATS!$N$8),SOCIETATS!$N$9)</f>
        <v>#VALUE!</v>
      </c>
      <c r="U382" s="15" t="str">
        <f>_xlfn.IFNA(VLOOKUP(W382,Municipis!$D$2:$F$259,2,FALSE),"Pendent")</f>
        <v>Pendent</v>
      </c>
      <c r="V382" s="15" t="str">
        <f>_xlfn.IFNA(VLOOKUP(W382,Municipis!$D$2:$F$259,3,FALSE),"Pendent")</f>
        <v>Pendent</v>
      </c>
      <c r="W382" s="15" t="str" cm="1">
        <f t="array" ref="W382">_xlfn.IFNA(_xlfn.IFS(O382&lt;&gt;0,O382,P382&lt;&gt;0,P382,Q382&lt;&gt;0,Q382,R382&lt;&gt;0,R382,S382&lt;&gt;0,S382,T382&lt;&gt;0,T382),"Pendent")</f>
        <v>Pendent</v>
      </c>
    </row>
    <row r="383" spans="4:23" ht="15" customHeight="1" x14ac:dyDescent="0.3">
      <c r="D383" s="12" t="e" cm="1" vm="3">
        <f t="array" ref="D383">_xlfn.IFNA(_xlfn.IFS(V383&lt;&gt;"Pendent",SOCIETATS!$N$8,W383&lt;&gt;"Pendent",SOCIETATS!$N$8),SOCIETATS!$N$9)</f>
        <v>#VALUE!</v>
      </c>
      <c r="E383" s="26" t="e" cm="1" vm="3">
        <f t="array" ref="E383">_xlfn.IFNA(_xlfn.IFS(F383&lt;&gt;F384,SOCIETATS!$N$8,G383&lt;&gt;G384,SOCIETATS!$N$8),SOCIETATS!$N$9)</f>
        <v>#VALUE!</v>
      </c>
      <c r="U383" s="15" t="str">
        <f>_xlfn.IFNA(VLOOKUP(W383,Municipis!$D$2:$F$259,2,FALSE),"Pendent")</f>
        <v>Pendent</v>
      </c>
      <c r="V383" s="15" t="str">
        <f>_xlfn.IFNA(VLOOKUP(W383,Municipis!$D$2:$F$259,3,FALSE),"Pendent")</f>
        <v>Pendent</v>
      </c>
      <c r="W383" s="15" t="str" cm="1">
        <f t="array" ref="W383">_xlfn.IFNA(_xlfn.IFS(O383&lt;&gt;0,O383,P383&lt;&gt;0,P383,Q383&lt;&gt;0,Q383,R383&lt;&gt;0,R383,S383&lt;&gt;0,S383,T383&lt;&gt;0,T383),"Pendent")</f>
        <v>Pendent</v>
      </c>
    </row>
    <row r="384" spans="4:23" ht="15" customHeight="1" x14ac:dyDescent="0.3">
      <c r="D384" s="12" t="e" cm="1" vm="3">
        <f t="array" ref="D384">_xlfn.IFNA(_xlfn.IFS(V384&lt;&gt;"Pendent",SOCIETATS!$N$8,W384&lt;&gt;"Pendent",SOCIETATS!$N$8),SOCIETATS!$N$9)</f>
        <v>#VALUE!</v>
      </c>
      <c r="E384" s="26" t="e" cm="1" vm="3">
        <f t="array" ref="E384">_xlfn.IFNA(_xlfn.IFS(F384&lt;&gt;F385,SOCIETATS!$N$8,G384&lt;&gt;G385,SOCIETATS!$N$8),SOCIETATS!$N$9)</f>
        <v>#VALUE!</v>
      </c>
      <c r="U384" s="15" t="str">
        <f>_xlfn.IFNA(VLOOKUP(W384,Municipis!$D$2:$F$259,2,FALSE),"Pendent")</f>
        <v>Pendent</v>
      </c>
      <c r="V384" s="15" t="str">
        <f>_xlfn.IFNA(VLOOKUP(W384,Municipis!$D$2:$F$259,3,FALSE),"Pendent")</f>
        <v>Pendent</v>
      </c>
      <c r="W384" s="15" t="str" cm="1">
        <f t="array" ref="W384">_xlfn.IFNA(_xlfn.IFS(O384&lt;&gt;0,O384,P384&lt;&gt;0,P384,Q384&lt;&gt;0,Q384,R384&lt;&gt;0,R384,S384&lt;&gt;0,S384,T384&lt;&gt;0,T384),"Pendent")</f>
        <v>Pendent</v>
      </c>
    </row>
    <row r="385" spans="4:23" ht="15" customHeight="1" x14ac:dyDescent="0.3">
      <c r="D385" s="12" t="e" cm="1" vm="3">
        <f t="array" ref="D385">_xlfn.IFNA(_xlfn.IFS(V385&lt;&gt;"Pendent",SOCIETATS!$N$8,W385&lt;&gt;"Pendent",SOCIETATS!$N$8),SOCIETATS!$N$9)</f>
        <v>#VALUE!</v>
      </c>
      <c r="E385" s="26" t="e" cm="1" vm="3">
        <f t="array" ref="E385">_xlfn.IFNA(_xlfn.IFS(F385&lt;&gt;F386,SOCIETATS!$N$8,G385&lt;&gt;G386,SOCIETATS!$N$8),SOCIETATS!$N$9)</f>
        <v>#VALUE!</v>
      </c>
      <c r="U385" s="15" t="str">
        <f>_xlfn.IFNA(VLOOKUP(W385,Municipis!$D$2:$F$259,2,FALSE),"Pendent")</f>
        <v>Pendent</v>
      </c>
      <c r="V385" s="15" t="str">
        <f>_xlfn.IFNA(VLOOKUP(W385,Municipis!$D$2:$F$259,3,FALSE),"Pendent")</f>
        <v>Pendent</v>
      </c>
      <c r="W385" s="15" t="str" cm="1">
        <f t="array" ref="W385">_xlfn.IFNA(_xlfn.IFS(O385&lt;&gt;0,O385,P385&lt;&gt;0,P385,Q385&lt;&gt;0,Q385,R385&lt;&gt;0,R385,S385&lt;&gt;0,S385,T385&lt;&gt;0,T385),"Pendent")</f>
        <v>Pendent</v>
      </c>
    </row>
    <row r="386" spans="4:23" ht="15" customHeight="1" x14ac:dyDescent="0.3">
      <c r="D386" s="12" t="e" cm="1" vm="3">
        <f t="array" ref="D386">_xlfn.IFNA(_xlfn.IFS(V386&lt;&gt;"Pendent",SOCIETATS!$N$8,W386&lt;&gt;"Pendent",SOCIETATS!$N$8),SOCIETATS!$N$9)</f>
        <v>#VALUE!</v>
      </c>
      <c r="E386" s="26" t="e" cm="1" vm="3">
        <f t="array" ref="E386">_xlfn.IFNA(_xlfn.IFS(F386&lt;&gt;F387,SOCIETATS!$N$8,G386&lt;&gt;G387,SOCIETATS!$N$8),SOCIETATS!$N$9)</f>
        <v>#VALUE!</v>
      </c>
      <c r="U386" s="15" t="str">
        <f>_xlfn.IFNA(VLOOKUP(W386,Municipis!$D$2:$F$259,2,FALSE),"Pendent")</f>
        <v>Pendent</v>
      </c>
      <c r="V386" s="15" t="str">
        <f>_xlfn.IFNA(VLOOKUP(W386,Municipis!$D$2:$F$259,3,FALSE),"Pendent")</f>
        <v>Pendent</v>
      </c>
      <c r="W386" s="15" t="str" cm="1">
        <f t="array" ref="W386">_xlfn.IFNA(_xlfn.IFS(O386&lt;&gt;0,O386,P386&lt;&gt;0,P386,Q386&lt;&gt;0,Q386,R386&lt;&gt;0,R386,S386&lt;&gt;0,S386,T386&lt;&gt;0,T386),"Pendent")</f>
        <v>Pendent</v>
      </c>
    </row>
    <row r="387" spans="4:23" ht="15" customHeight="1" x14ac:dyDescent="0.3">
      <c r="D387" s="12" t="e" cm="1" vm="3">
        <f t="array" ref="D387">_xlfn.IFNA(_xlfn.IFS(V387&lt;&gt;"Pendent",SOCIETATS!$N$8,W387&lt;&gt;"Pendent",SOCIETATS!$N$8),SOCIETATS!$N$9)</f>
        <v>#VALUE!</v>
      </c>
      <c r="E387" s="26" t="e" cm="1" vm="3">
        <f t="array" ref="E387">_xlfn.IFNA(_xlfn.IFS(F387&lt;&gt;F388,SOCIETATS!$N$8,G387&lt;&gt;G388,SOCIETATS!$N$8),SOCIETATS!$N$9)</f>
        <v>#VALUE!</v>
      </c>
      <c r="U387" s="15" t="str">
        <f>_xlfn.IFNA(VLOOKUP(W387,Municipis!$D$2:$F$259,2,FALSE),"Pendent")</f>
        <v>Pendent</v>
      </c>
      <c r="V387" s="15" t="str">
        <f>_xlfn.IFNA(VLOOKUP(W387,Municipis!$D$2:$F$259,3,FALSE),"Pendent")</f>
        <v>Pendent</v>
      </c>
      <c r="W387" s="15" t="str" cm="1">
        <f t="array" ref="W387">_xlfn.IFNA(_xlfn.IFS(O387&lt;&gt;0,O387,P387&lt;&gt;0,P387,Q387&lt;&gt;0,Q387,R387&lt;&gt;0,R387,S387&lt;&gt;0,S387,T387&lt;&gt;0,T387),"Pendent")</f>
        <v>Pendent</v>
      </c>
    </row>
    <row r="388" spans="4:23" ht="15" customHeight="1" x14ac:dyDescent="0.3">
      <c r="D388" s="12" t="e" cm="1" vm="3">
        <f t="array" ref="D388">_xlfn.IFNA(_xlfn.IFS(V388&lt;&gt;"Pendent",SOCIETATS!$N$8,W388&lt;&gt;"Pendent",SOCIETATS!$N$8),SOCIETATS!$N$9)</f>
        <v>#VALUE!</v>
      </c>
      <c r="E388" s="26" t="e" cm="1" vm="3">
        <f t="array" ref="E388">_xlfn.IFNA(_xlfn.IFS(F388&lt;&gt;F389,SOCIETATS!$N$8,G388&lt;&gt;G389,SOCIETATS!$N$8),SOCIETATS!$N$9)</f>
        <v>#VALUE!</v>
      </c>
      <c r="U388" s="15" t="str">
        <f>_xlfn.IFNA(VLOOKUP(W388,Municipis!$D$2:$F$259,2,FALSE),"Pendent")</f>
        <v>Pendent</v>
      </c>
      <c r="V388" s="15" t="str">
        <f>_xlfn.IFNA(VLOOKUP(W388,Municipis!$D$2:$F$259,3,FALSE),"Pendent")</f>
        <v>Pendent</v>
      </c>
      <c r="W388" s="15" t="str" cm="1">
        <f t="array" ref="W388">_xlfn.IFNA(_xlfn.IFS(O388&lt;&gt;0,O388,P388&lt;&gt;0,P388,Q388&lt;&gt;0,Q388,R388&lt;&gt;0,R388,S388&lt;&gt;0,S388,T388&lt;&gt;0,T388),"Pendent")</f>
        <v>Pendent</v>
      </c>
    </row>
    <row r="389" spans="4:23" ht="15" customHeight="1" x14ac:dyDescent="0.3">
      <c r="D389" s="12" t="e" cm="1" vm="3">
        <f t="array" ref="D389">_xlfn.IFNA(_xlfn.IFS(V389&lt;&gt;"Pendent",SOCIETATS!$N$8,W389&lt;&gt;"Pendent",SOCIETATS!$N$8),SOCIETATS!$N$9)</f>
        <v>#VALUE!</v>
      </c>
      <c r="E389" s="26" t="e" cm="1" vm="3">
        <f t="array" ref="E389">_xlfn.IFNA(_xlfn.IFS(F389&lt;&gt;F390,SOCIETATS!$N$8,G389&lt;&gt;G390,SOCIETATS!$N$8),SOCIETATS!$N$9)</f>
        <v>#VALUE!</v>
      </c>
      <c r="U389" s="15" t="str">
        <f>_xlfn.IFNA(VLOOKUP(W389,Municipis!$D$2:$F$259,2,FALSE),"Pendent")</f>
        <v>Pendent</v>
      </c>
      <c r="V389" s="15" t="str">
        <f>_xlfn.IFNA(VLOOKUP(W389,Municipis!$D$2:$F$259,3,FALSE),"Pendent")</f>
        <v>Pendent</v>
      </c>
      <c r="W389" s="15" t="str" cm="1">
        <f t="array" ref="W389">_xlfn.IFNA(_xlfn.IFS(O389&lt;&gt;0,O389,P389&lt;&gt;0,P389,Q389&lt;&gt;0,Q389,R389&lt;&gt;0,R389,S389&lt;&gt;0,S389,T389&lt;&gt;0,T389),"Pendent")</f>
        <v>Pendent</v>
      </c>
    </row>
    <row r="390" spans="4:23" ht="15" customHeight="1" x14ac:dyDescent="0.3">
      <c r="D390" s="12" t="e" cm="1" vm="3">
        <f t="array" ref="D390">_xlfn.IFNA(_xlfn.IFS(V390&lt;&gt;"Pendent",SOCIETATS!$N$8,W390&lt;&gt;"Pendent",SOCIETATS!$N$8),SOCIETATS!$N$9)</f>
        <v>#VALUE!</v>
      </c>
      <c r="E390" s="26" t="e" cm="1" vm="3">
        <f t="array" ref="E390">_xlfn.IFNA(_xlfn.IFS(F390&lt;&gt;F391,SOCIETATS!$N$8,G390&lt;&gt;G391,SOCIETATS!$N$8),SOCIETATS!$N$9)</f>
        <v>#VALUE!</v>
      </c>
      <c r="U390" s="15" t="str">
        <f>_xlfn.IFNA(VLOOKUP(W390,Municipis!$D$2:$F$259,2,FALSE),"Pendent")</f>
        <v>Pendent</v>
      </c>
      <c r="V390" s="15" t="str">
        <f>_xlfn.IFNA(VLOOKUP(W390,Municipis!$D$2:$F$259,3,FALSE),"Pendent")</f>
        <v>Pendent</v>
      </c>
      <c r="W390" s="15" t="str" cm="1">
        <f t="array" ref="W390">_xlfn.IFNA(_xlfn.IFS(O390&lt;&gt;0,O390,P390&lt;&gt;0,P390,Q390&lt;&gt;0,Q390,R390&lt;&gt;0,R390,S390&lt;&gt;0,S390,T390&lt;&gt;0,T390),"Pendent")</f>
        <v>Pendent</v>
      </c>
    </row>
    <row r="391" spans="4:23" ht="15" customHeight="1" x14ac:dyDescent="0.3">
      <c r="D391" s="12" t="e" cm="1" vm="3">
        <f t="array" ref="D391">_xlfn.IFNA(_xlfn.IFS(V391&lt;&gt;"Pendent",SOCIETATS!$N$8,W391&lt;&gt;"Pendent",SOCIETATS!$N$8),SOCIETATS!$N$9)</f>
        <v>#VALUE!</v>
      </c>
      <c r="E391" s="26" t="e" cm="1" vm="3">
        <f t="array" ref="E391">_xlfn.IFNA(_xlfn.IFS(F391&lt;&gt;F392,SOCIETATS!$N$8,G391&lt;&gt;G392,SOCIETATS!$N$8),SOCIETATS!$N$9)</f>
        <v>#VALUE!</v>
      </c>
      <c r="U391" s="15" t="str">
        <f>_xlfn.IFNA(VLOOKUP(W391,Municipis!$D$2:$F$259,2,FALSE),"Pendent")</f>
        <v>Pendent</v>
      </c>
      <c r="V391" s="15" t="str">
        <f>_xlfn.IFNA(VLOOKUP(W391,Municipis!$D$2:$F$259,3,FALSE),"Pendent")</f>
        <v>Pendent</v>
      </c>
      <c r="W391" s="15" t="str" cm="1">
        <f t="array" ref="W391">_xlfn.IFNA(_xlfn.IFS(O391&lt;&gt;0,O391,P391&lt;&gt;0,P391,Q391&lt;&gt;0,Q391,R391&lt;&gt;0,R391,S391&lt;&gt;0,S391,T391&lt;&gt;0,T391),"Pendent")</f>
        <v>Pendent</v>
      </c>
    </row>
    <row r="392" spans="4:23" ht="15" customHeight="1" x14ac:dyDescent="0.3">
      <c r="D392" s="12" t="e" cm="1" vm="3">
        <f t="array" ref="D392">_xlfn.IFNA(_xlfn.IFS(V392&lt;&gt;"Pendent",SOCIETATS!$N$8,W392&lt;&gt;"Pendent",SOCIETATS!$N$8),SOCIETATS!$N$9)</f>
        <v>#VALUE!</v>
      </c>
      <c r="E392" s="26" t="e" cm="1" vm="3">
        <f t="array" ref="E392">_xlfn.IFNA(_xlfn.IFS(F392&lt;&gt;F393,SOCIETATS!$N$8,G392&lt;&gt;G393,SOCIETATS!$N$8),SOCIETATS!$N$9)</f>
        <v>#VALUE!</v>
      </c>
      <c r="U392" s="15" t="str">
        <f>_xlfn.IFNA(VLOOKUP(W392,Municipis!$D$2:$F$259,2,FALSE),"Pendent")</f>
        <v>Pendent</v>
      </c>
      <c r="V392" s="15" t="str">
        <f>_xlfn.IFNA(VLOOKUP(W392,Municipis!$D$2:$F$259,3,FALSE),"Pendent")</f>
        <v>Pendent</v>
      </c>
      <c r="W392" s="15" t="str" cm="1">
        <f t="array" ref="W392">_xlfn.IFNA(_xlfn.IFS(O392&lt;&gt;0,O392,P392&lt;&gt;0,P392,Q392&lt;&gt;0,Q392,R392&lt;&gt;0,R392,S392&lt;&gt;0,S392,T392&lt;&gt;0,T392),"Pendent")</f>
        <v>Pendent</v>
      </c>
    </row>
    <row r="393" spans="4:23" ht="15" customHeight="1" x14ac:dyDescent="0.3">
      <c r="D393" s="12" t="e" cm="1" vm="3">
        <f t="array" ref="D393">_xlfn.IFNA(_xlfn.IFS(V393&lt;&gt;"Pendent",SOCIETATS!$N$8,W393&lt;&gt;"Pendent",SOCIETATS!$N$8),SOCIETATS!$N$9)</f>
        <v>#VALUE!</v>
      </c>
      <c r="E393" s="26" t="e" cm="1" vm="3">
        <f t="array" ref="E393">_xlfn.IFNA(_xlfn.IFS(F393&lt;&gt;F394,SOCIETATS!$N$8,G393&lt;&gt;G394,SOCIETATS!$N$8),SOCIETATS!$N$9)</f>
        <v>#VALUE!</v>
      </c>
      <c r="U393" s="15" t="str">
        <f>_xlfn.IFNA(VLOOKUP(W393,Municipis!$D$2:$F$259,2,FALSE),"Pendent")</f>
        <v>Pendent</v>
      </c>
      <c r="V393" s="15" t="str">
        <f>_xlfn.IFNA(VLOOKUP(W393,Municipis!$D$2:$F$259,3,FALSE),"Pendent")</f>
        <v>Pendent</v>
      </c>
      <c r="W393" s="15" t="str" cm="1">
        <f t="array" ref="W393">_xlfn.IFNA(_xlfn.IFS(O393&lt;&gt;0,O393,P393&lt;&gt;0,P393,Q393&lt;&gt;0,Q393,R393&lt;&gt;0,R393,S393&lt;&gt;0,S393,T393&lt;&gt;0,T393),"Pendent")</f>
        <v>Pendent</v>
      </c>
    </row>
    <row r="394" spans="4:23" ht="15" customHeight="1" x14ac:dyDescent="0.3">
      <c r="D394" s="12" t="e" cm="1" vm="3">
        <f t="array" ref="D394">_xlfn.IFNA(_xlfn.IFS(V394&lt;&gt;"Pendent",SOCIETATS!$N$8,W394&lt;&gt;"Pendent",SOCIETATS!$N$8),SOCIETATS!$N$9)</f>
        <v>#VALUE!</v>
      </c>
      <c r="E394" s="26" t="e" cm="1" vm="3">
        <f t="array" ref="E394">_xlfn.IFNA(_xlfn.IFS(F394&lt;&gt;F395,SOCIETATS!$N$8,G394&lt;&gt;G395,SOCIETATS!$N$8),SOCIETATS!$N$9)</f>
        <v>#VALUE!</v>
      </c>
      <c r="U394" s="15" t="str">
        <f>_xlfn.IFNA(VLOOKUP(W394,Municipis!$D$2:$F$259,2,FALSE),"Pendent")</f>
        <v>Pendent</v>
      </c>
      <c r="V394" s="15" t="str">
        <f>_xlfn.IFNA(VLOOKUP(W394,Municipis!$D$2:$F$259,3,FALSE),"Pendent")</f>
        <v>Pendent</v>
      </c>
      <c r="W394" s="15" t="str" cm="1">
        <f t="array" ref="W394">_xlfn.IFNA(_xlfn.IFS(O394&lt;&gt;0,O394,P394&lt;&gt;0,P394,Q394&lt;&gt;0,Q394,R394&lt;&gt;0,R394,S394&lt;&gt;0,S394,T394&lt;&gt;0,T394),"Pendent")</f>
        <v>Pendent</v>
      </c>
    </row>
    <row r="395" spans="4:23" ht="15" customHeight="1" x14ac:dyDescent="0.3">
      <c r="D395" s="12" t="e" cm="1" vm="3">
        <f t="array" ref="D395">_xlfn.IFNA(_xlfn.IFS(V395&lt;&gt;"Pendent",SOCIETATS!$N$8,W395&lt;&gt;"Pendent",SOCIETATS!$N$8),SOCIETATS!$N$9)</f>
        <v>#VALUE!</v>
      </c>
      <c r="E395" s="26" t="e" cm="1" vm="3">
        <f t="array" ref="E395">_xlfn.IFNA(_xlfn.IFS(F395&lt;&gt;F396,SOCIETATS!$N$8,G395&lt;&gt;G396,SOCIETATS!$N$8),SOCIETATS!$N$9)</f>
        <v>#VALUE!</v>
      </c>
      <c r="U395" s="15" t="str">
        <f>_xlfn.IFNA(VLOOKUP(W395,Municipis!$D$2:$F$259,2,FALSE),"Pendent")</f>
        <v>Pendent</v>
      </c>
      <c r="V395" s="15" t="str">
        <f>_xlfn.IFNA(VLOOKUP(W395,Municipis!$D$2:$F$259,3,FALSE),"Pendent")</f>
        <v>Pendent</v>
      </c>
      <c r="W395" s="15" t="str" cm="1">
        <f t="array" ref="W395">_xlfn.IFNA(_xlfn.IFS(O395&lt;&gt;0,O395,P395&lt;&gt;0,P395,Q395&lt;&gt;0,Q395,R395&lt;&gt;0,R395,S395&lt;&gt;0,S395,T395&lt;&gt;0,T395),"Pendent")</f>
        <v>Pendent</v>
      </c>
    </row>
    <row r="396" spans="4:23" ht="15" customHeight="1" x14ac:dyDescent="0.3">
      <c r="D396" s="12" t="e" cm="1" vm="3">
        <f t="array" ref="D396">_xlfn.IFNA(_xlfn.IFS(V396&lt;&gt;"Pendent",SOCIETATS!$N$8,W396&lt;&gt;"Pendent",SOCIETATS!$N$8),SOCIETATS!$N$9)</f>
        <v>#VALUE!</v>
      </c>
      <c r="E396" s="26" t="e" cm="1" vm="3">
        <f t="array" ref="E396">_xlfn.IFNA(_xlfn.IFS(F396&lt;&gt;F397,SOCIETATS!$N$8,G396&lt;&gt;G397,SOCIETATS!$N$8),SOCIETATS!$N$9)</f>
        <v>#VALUE!</v>
      </c>
      <c r="U396" s="15" t="str">
        <f>_xlfn.IFNA(VLOOKUP(W396,Municipis!$D$2:$F$259,2,FALSE),"Pendent")</f>
        <v>Pendent</v>
      </c>
      <c r="V396" s="15" t="str">
        <f>_xlfn.IFNA(VLOOKUP(W396,Municipis!$D$2:$F$259,3,FALSE),"Pendent")</f>
        <v>Pendent</v>
      </c>
      <c r="W396" s="15" t="str" cm="1">
        <f t="array" ref="W396">_xlfn.IFNA(_xlfn.IFS(O396&lt;&gt;0,O396,P396&lt;&gt;0,P396,Q396&lt;&gt;0,Q396,R396&lt;&gt;0,R396,S396&lt;&gt;0,S396,T396&lt;&gt;0,T396),"Pendent")</f>
        <v>Pendent</v>
      </c>
    </row>
    <row r="397" spans="4:23" ht="15" customHeight="1" x14ac:dyDescent="0.3">
      <c r="D397" s="12" t="e" cm="1" vm="3">
        <f t="array" ref="D397">_xlfn.IFNA(_xlfn.IFS(V397&lt;&gt;"Pendent",SOCIETATS!$N$8,W397&lt;&gt;"Pendent",SOCIETATS!$N$8),SOCIETATS!$N$9)</f>
        <v>#VALUE!</v>
      </c>
      <c r="E397" s="26" t="e" cm="1" vm="3">
        <f t="array" ref="E397">_xlfn.IFNA(_xlfn.IFS(F397&lt;&gt;F398,SOCIETATS!$N$8,G397&lt;&gt;G398,SOCIETATS!$N$8),SOCIETATS!$N$9)</f>
        <v>#VALUE!</v>
      </c>
      <c r="U397" s="15" t="str">
        <f>_xlfn.IFNA(VLOOKUP(W397,Municipis!$D$2:$F$259,2,FALSE),"Pendent")</f>
        <v>Pendent</v>
      </c>
      <c r="V397" s="15" t="str">
        <f>_xlfn.IFNA(VLOOKUP(W397,Municipis!$D$2:$F$259,3,FALSE),"Pendent")</f>
        <v>Pendent</v>
      </c>
      <c r="W397" s="15" t="str" cm="1">
        <f t="array" ref="W397">_xlfn.IFNA(_xlfn.IFS(O397&lt;&gt;0,O397,P397&lt;&gt;0,P397,Q397&lt;&gt;0,Q397,R397&lt;&gt;0,R397,S397&lt;&gt;0,S397,T397&lt;&gt;0,T397),"Pendent")</f>
        <v>Pendent</v>
      </c>
    </row>
    <row r="398" spans="4:23" ht="15" customHeight="1" x14ac:dyDescent="0.3">
      <c r="D398" s="12" t="e" cm="1" vm="3">
        <f t="array" ref="D398">_xlfn.IFNA(_xlfn.IFS(V398&lt;&gt;"Pendent",SOCIETATS!$N$8,W398&lt;&gt;"Pendent",SOCIETATS!$N$8),SOCIETATS!$N$9)</f>
        <v>#VALUE!</v>
      </c>
      <c r="E398" s="26" t="e" cm="1" vm="3">
        <f t="array" ref="E398">_xlfn.IFNA(_xlfn.IFS(F398&lt;&gt;F399,SOCIETATS!$N$8,G398&lt;&gt;G399,SOCIETATS!$N$8),SOCIETATS!$N$9)</f>
        <v>#VALUE!</v>
      </c>
      <c r="U398" s="15" t="str">
        <f>_xlfn.IFNA(VLOOKUP(W398,Municipis!$D$2:$F$259,2,FALSE),"Pendent")</f>
        <v>Pendent</v>
      </c>
      <c r="V398" s="15" t="str">
        <f>_xlfn.IFNA(VLOOKUP(W398,Municipis!$D$2:$F$259,3,FALSE),"Pendent")</f>
        <v>Pendent</v>
      </c>
      <c r="W398" s="15" t="str" cm="1">
        <f t="array" ref="W398">_xlfn.IFNA(_xlfn.IFS(O398&lt;&gt;0,O398,P398&lt;&gt;0,P398,Q398&lt;&gt;0,Q398,R398&lt;&gt;0,R398,S398&lt;&gt;0,S398,T398&lt;&gt;0,T398),"Pendent")</f>
        <v>Pendent</v>
      </c>
    </row>
    <row r="399" spans="4:23" ht="15" customHeight="1" x14ac:dyDescent="0.3">
      <c r="D399" s="12" t="e" cm="1" vm="3">
        <f t="array" ref="D399">_xlfn.IFNA(_xlfn.IFS(V399&lt;&gt;"Pendent",SOCIETATS!$N$8,W399&lt;&gt;"Pendent",SOCIETATS!$N$8),SOCIETATS!$N$9)</f>
        <v>#VALUE!</v>
      </c>
      <c r="E399" s="26" t="e" cm="1" vm="3">
        <f t="array" ref="E399">_xlfn.IFNA(_xlfn.IFS(F399&lt;&gt;F400,SOCIETATS!$N$8,G399&lt;&gt;G400,SOCIETATS!$N$8),SOCIETATS!$N$9)</f>
        <v>#VALUE!</v>
      </c>
      <c r="U399" s="15" t="str">
        <f>_xlfn.IFNA(VLOOKUP(W399,Municipis!$D$2:$F$259,2,FALSE),"Pendent")</f>
        <v>Pendent</v>
      </c>
      <c r="V399" s="15" t="str">
        <f>_xlfn.IFNA(VLOOKUP(W399,Municipis!$D$2:$F$259,3,FALSE),"Pendent")</f>
        <v>Pendent</v>
      </c>
      <c r="W399" s="15" t="str" cm="1">
        <f t="array" ref="W399">_xlfn.IFNA(_xlfn.IFS(O399&lt;&gt;0,O399,P399&lt;&gt;0,P399,Q399&lt;&gt;0,Q399,R399&lt;&gt;0,R399,S399&lt;&gt;0,S399,T399&lt;&gt;0,T399),"Pendent")</f>
        <v>Pendent</v>
      </c>
    </row>
    <row r="400" spans="4:23" ht="15" customHeight="1" x14ac:dyDescent="0.3">
      <c r="D400" s="12" t="e" cm="1" vm="3">
        <f t="array" ref="D400">_xlfn.IFNA(_xlfn.IFS(V400&lt;&gt;"Pendent",SOCIETATS!$N$8,W400&lt;&gt;"Pendent",SOCIETATS!$N$8),SOCIETATS!$N$9)</f>
        <v>#VALUE!</v>
      </c>
      <c r="E400" s="26" t="e" cm="1" vm="3">
        <f t="array" ref="E400">_xlfn.IFNA(_xlfn.IFS(F400&lt;&gt;F401,SOCIETATS!$N$8,G400&lt;&gt;G401,SOCIETATS!$N$8),SOCIETATS!$N$9)</f>
        <v>#VALUE!</v>
      </c>
      <c r="U400" s="15" t="str">
        <f>_xlfn.IFNA(VLOOKUP(W400,Municipis!$D$2:$F$259,2,FALSE),"Pendent")</f>
        <v>Pendent</v>
      </c>
      <c r="V400" s="15" t="str">
        <f>_xlfn.IFNA(VLOOKUP(W400,Municipis!$D$2:$F$259,3,FALSE),"Pendent")</f>
        <v>Pendent</v>
      </c>
      <c r="W400" s="15" t="str" cm="1">
        <f t="array" ref="W400">_xlfn.IFNA(_xlfn.IFS(O400&lt;&gt;0,O400,P400&lt;&gt;0,P400,Q400&lt;&gt;0,Q400,R400&lt;&gt;0,R400,S400&lt;&gt;0,S400,T400&lt;&gt;0,T400),"Pendent")</f>
        <v>Pendent</v>
      </c>
    </row>
    <row r="401" spans="4:23" ht="15" customHeight="1" x14ac:dyDescent="0.3">
      <c r="D401" s="12" t="e" cm="1" vm="3">
        <f t="array" ref="D401">_xlfn.IFNA(_xlfn.IFS(V401&lt;&gt;"Pendent",SOCIETATS!$N$8,W401&lt;&gt;"Pendent",SOCIETATS!$N$8),SOCIETATS!$N$9)</f>
        <v>#VALUE!</v>
      </c>
      <c r="E401" s="26" t="e" cm="1" vm="3">
        <f t="array" ref="E401">_xlfn.IFNA(_xlfn.IFS(F401&lt;&gt;F402,SOCIETATS!$N$8,G401&lt;&gt;G402,SOCIETATS!$N$8),SOCIETATS!$N$9)</f>
        <v>#VALUE!</v>
      </c>
      <c r="U401" s="15" t="str">
        <f>_xlfn.IFNA(VLOOKUP(W401,Municipis!$D$2:$F$259,2,FALSE),"Pendent")</f>
        <v>Pendent</v>
      </c>
      <c r="V401" s="15" t="str">
        <f>_xlfn.IFNA(VLOOKUP(W401,Municipis!$D$2:$F$259,3,FALSE),"Pendent")</f>
        <v>Pendent</v>
      </c>
      <c r="W401" s="15" t="str" cm="1">
        <f t="array" ref="W401">_xlfn.IFNA(_xlfn.IFS(O401&lt;&gt;0,O401,P401&lt;&gt;0,P401,Q401&lt;&gt;0,Q401,R401&lt;&gt;0,R401,S401&lt;&gt;0,S401,T401&lt;&gt;0,T401),"Pendent")</f>
        <v>Pendent</v>
      </c>
    </row>
    <row r="402" spans="4:23" ht="15" customHeight="1" x14ac:dyDescent="0.3">
      <c r="D402" s="12" t="e" cm="1" vm="3">
        <f t="array" ref="D402">_xlfn.IFNA(_xlfn.IFS(V402&lt;&gt;"Pendent",SOCIETATS!$N$8,W402&lt;&gt;"Pendent",SOCIETATS!$N$8),SOCIETATS!$N$9)</f>
        <v>#VALUE!</v>
      </c>
      <c r="E402" s="26" t="e" cm="1" vm="3">
        <f t="array" ref="E402">_xlfn.IFNA(_xlfn.IFS(F402&lt;&gt;F403,SOCIETATS!$N$8,G402&lt;&gt;G403,SOCIETATS!$N$8),SOCIETATS!$N$9)</f>
        <v>#VALUE!</v>
      </c>
      <c r="U402" s="15" t="str">
        <f>_xlfn.IFNA(VLOOKUP(W402,Municipis!$D$2:$F$259,2,FALSE),"Pendent")</f>
        <v>Pendent</v>
      </c>
      <c r="V402" s="15" t="str">
        <f>_xlfn.IFNA(VLOOKUP(W402,Municipis!$D$2:$F$259,3,FALSE),"Pendent")</f>
        <v>Pendent</v>
      </c>
      <c r="W402" s="15" t="str" cm="1">
        <f t="array" ref="W402">_xlfn.IFNA(_xlfn.IFS(O402&lt;&gt;0,O402,P402&lt;&gt;0,P402,Q402&lt;&gt;0,Q402,R402&lt;&gt;0,R402,S402&lt;&gt;0,S402,T402&lt;&gt;0,T402),"Pendent")</f>
        <v>Pendent</v>
      </c>
    </row>
    <row r="403" spans="4:23" ht="15" customHeight="1" x14ac:dyDescent="0.3">
      <c r="D403" s="12" t="e" cm="1" vm="3">
        <f t="array" ref="D403">_xlfn.IFNA(_xlfn.IFS(V403&lt;&gt;"Pendent",SOCIETATS!$N$8,W403&lt;&gt;"Pendent",SOCIETATS!$N$8),SOCIETATS!$N$9)</f>
        <v>#VALUE!</v>
      </c>
      <c r="E403" s="26" t="e" cm="1" vm="3">
        <f t="array" ref="E403">_xlfn.IFNA(_xlfn.IFS(F403&lt;&gt;F404,SOCIETATS!$N$8,G403&lt;&gt;G404,SOCIETATS!$N$8),SOCIETATS!$N$9)</f>
        <v>#VALUE!</v>
      </c>
      <c r="U403" s="15" t="str">
        <f>_xlfn.IFNA(VLOOKUP(W403,Municipis!$D$2:$F$259,2,FALSE),"Pendent")</f>
        <v>Pendent</v>
      </c>
      <c r="V403" s="15" t="str">
        <f>_xlfn.IFNA(VLOOKUP(W403,Municipis!$D$2:$F$259,3,FALSE),"Pendent")</f>
        <v>Pendent</v>
      </c>
      <c r="W403" s="15" t="str" cm="1">
        <f t="array" ref="W403">_xlfn.IFNA(_xlfn.IFS(O403&lt;&gt;0,O403,P403&lt;&gt;0,P403,Q403&lt;&gt;0,Q403,R403&lt;&gt;0,R403,S403&lt;&gt;0,S403,T403&lt;&gt;0,T403),"Pendent")</f>
        <v>Pendent</v>
      </c>
    </row>
    <row r="404" spans="4:23" ht="15" customHeight="1" x14ac:dyDescent="0.3">
      <c r="D404" s="12" t="e" cm="1" vm="3">
        <f t="array" ref="D404">_xlfn.IFNA(_xlfn.IFS(V404&lt;&gt;"Pendent",SOCIETATS!$N$8,W404&lt;&gt;"Pendent",SOCIETATS!$N$8),SOCIETATS!$N$9)</f>
        <v>#VALUE!</v>
      </c>
      <c r="E404" s="26" t="e" cm="1" vm="3">
        <f t="array" ref="E404">_xlfn.IFNA(_xlfn.IFS(F404&lt;&gt;F405,SOCIETATS!$N$8,G404&lt;&gt;G405,SOCIETATS!$N$8),SOCIETATS!$N$9)</f>
        <v>#VALUE!</v>
      </c>
      <c r="U404" s="15" t="str">
        <f>_xlfn.IFNA(VLOOKUP(W404,Municipis!$D$2:$F$259,2,FALSE),"Pendent")</f>
        <v>Pendent</v>
      </c>
      <c r="V404" s="15" t="str">
        <f>_xlfn.IFNA(VLOOKUP(W404,Municipis!$D$2:$F$259,3,FALSE),"Pendent")</f>
        <v>Pendent</v>
      </c>
      <c r="W404" s="15" t="str" cm="1">
        <f t="array" ref="W404">_xlfn.IFNA(_xlfn.IFS(O404&lt;&gt;0,O404,P404&lt;&gt;0,P404,Q404&lt;&gt;0,Q404,R404&lt;&gt;0,R404,S404&lt;&gt;0,S404,T404&lt;&gt;0,T404),"Pendent")</f>
        <v>Pendent</v>
      </c>
    </row>
    <row r="405" spans="4:23" ht="15" customHeight="1" x14ac:dyDescent="0.3">
      <c r="D405" s="12" t="e" cm="1" vm="3">
        <f t="array" ref="D405">_xlfn.IFNA(_xlfn.IFS(V405&lt;&gt;"Pendent",SOCIETATS!$N$8,W405&lt;&gt;"Pendent",SOCIETATS!$N$8),SOCIETATS!$N$9)</f>
        <v>#VALUE!</v>
      </c>
      <c r="E405" s="26" t="e" cm="1" vm="3">
        <f t="array" ref="E405">_xlfn.IFNA(_xlfn.IFS(F405&lt;&gt;F406,SOCIETATS!$N$8,G405&lt;&gt;G406,SOCIETATS!$N$8),SOCIETATS!$N$9)</f>
        <v>#VALUE!</v>
      </c>
      <c r="U405" s="15" t="str">
        <f>_xlfn.IFNA(VLOOKUP(W405,Municipis!$D$2:$F$259,2,FALSE),"Pendent")</f>
        <v>Pendent</v>
      </c>
      <c r="V405" s="15" t="str">
        <f>_xlfn.IFNA(VLOOKUP(W405,Municipis!$D$2:$F$259,3,FALSE),"Pendent")</f>
        <v>Pendent</v>
      </c>
      <c r="W405" s="15" t="str" cm="1">
        <f t="array" ref="W405">_xlfn.IFNA(_xlfn.IFS(O405&lt;&gt;0,O405,P405&lt;&gt;0,P405,Q405&lt;&gt;0,Q405,R405&lt;&gt;0,R405,S405&lt;&gt;0,S405,T405&lt;&gt;0,T405),"Pendent")</f>
        <v>Pendent</v>
      </c>
    </row>
    <row r="406" spans="4:23" ht="15" customHeight="1" x14ac:dyDescent="0.3">
      <c r="D406" s="12" t="e" cm="1" vm="3">
        <f t="array" ref="D406">_xlfn.IFNA(_xlfn.IFS(V406&lt;&gt;"Pendent",SOCIETATS!$N$8,W406&lt;&gt;"Pendent",SOCIETATS!$N$8),SOCIETATS!$N$9)</f>
        <v>#VALUE!</v>
      </c>
      <c r="E406" s="26" t="e" cm="1" vm="3">
        <f t="array" ref="E406">_xlfn.IFNA(_xlfn.IFS(F406&lt;&gt;F407,SOCIETATS!$N$8,G406&lt;&gt;G407,SOCIETATS!$N$8),SOCIETATS!$N$9)</f>
        <v>#VALUE!</v>
      </c>
      <c r="U406" s="15" t="str">
        <f>_xlfn.IFNA(VLOOKUP(W406,Municipis!$D$2:$F$259,2,FALSE),"Pendent")</f>
        <v>Pendent</v>
      </c>
      <c r="V406" s="15" t="str">
        <f>_xlfn.IFNA(VLOOKUP(W406,Municipis!$D$2:$F$259,3,FALSE),"Pendent")</f>
        <v>Pendent</v>
      </c>
      <c r="W406" s="15" t="str" cm="1">
        <f t="array" ref="W406">_xlfn.IFNA(_xlfn.IFS(O406&lt;&gt;0,O406,P406&lt;&gt;0,P406,Q406&lt;&gt;0,Q406,R406&lt;&gt;0,R406,S406&lt;&gt;0,S406,T406&lt;&gt;0,T406),"Pendent")</f>
        <v>Pendent</v>
      </c>
    </row>
    <row r="407" spans="4:23" ht="15" customHeight="1" x14ac:dyDescent="0.3">
      <c r="D407" s="12" t="e" cm="1" vm="3">
        <f t="array" ref="D407">_xlfn.IFNA(_xlfn.IFS(V407&lt;&gt;"Pendent",SOCIETATS!$N$8,W407&lt;&gt;"Pendent",SOCIETATS!$N$8),SOCIETATS!$N$9)</f>
        <v>#VALUE!</v>
      </c>
      <c r="E407" s="26" t="e" cm="1" vm="3">
        <f t="array" ref="E407">_xlfn.IFNA(_xlfn.IFS(F407&lt;&gt;F408,SOCIETATS!$N$8,G407&lt;&gt;G408,SOCIETATS!$N$8),SOCIETATS!$N$9)</f>
        <v>#VALUE!</v>
      </c>
      <c r="U407" s="15" t="str">
        <f>_xlfn.IFNA(VLOOKUP(W407,Municipis!$D$2:$F$259,2,FALSE),"Pendent")</f>
        <v>Pendent</v>
      </c>
      <c r="V407" s="15" t="str">
        <f>_xlfn.IFNA(VLOOKUP(W407,Municipis!$D$2:$F$259,3,FALSE),"Pendent")</f>
        <v>Pendent</v>
      </c>
      <c r="W407" s="15" t="str" cm="1">
        <f t="array" ref="W407">_xlfn.IFNA(_xlfn.IFS(O407&lt;&gt;0,O407,P407&lt;&gt;0,P407,Q407&lt;&gt;0,Q407,R407&lt;&gt;0,R407,S407&lt;&gt;0,S407,T407&lt;&gt;0,T407),"Pendent")</f>
        <v>Pendent</v>
      </c>
    </row>
    <row r="408" spans="4:23" ht="15" customHeight="1" x14ac:dyDescent="0.3">
      <c r="D408" s="12" t="e" cm="1" vm="3">
        <f t="array" ref="D408">_xlfn.IFNA(_xlfn.IFS(V408&lt;&gt;"Pendent",SOCIETATS!$N$8,W408&lt;&gt;"Pendent",SOCIETATS!$N$8),SOCIETATS!$N$9)</f>
        <v>#VALUE!</v>
      </c>
      <c r="E408" s="26" t="e" cm="1" vm="3">
        <f t="array" ref="E408">_xlfn.IFNA(_xlfn.IFS(F408&lt;&gt;F409,SOCIETATS!$N$8,G408&lt;&gt;G409,SOCIETATS!$N$8),SOCIETATS!$N$9)</f>
        <v>#VALUE!</v>
      </c>
      <c r="U408" s="15" t="str">
        <f>_xlfn.IFNA(VLOOKUP(W408,Municipis!$D$2:$F$259,2,FALSE),"Pendent")</f>
        <v>Pendent</v>
      </c>
      <c r="V408" s="15" t="str">
        <f>_xlfn.IFNA(VLOOKUP(W408,Municipis!$D$2:$F$259,3,FALSE),"Pendent")</f>
        <v>Pendent</v>
      </c>
      <c r="W408" s="15" t="str" cm="1">
        <f t="array" ref="W408">_xlfn.IFNA(_xlfn.IFS(O408&lt;&gt;0,O408,P408&lt;&gt;0,P408,Q408&lt;&gt;0,Q408,R408&lt;&gt;0,R408,S408&lt;&gt;0,S408,T408&lt;&gt;0,T408),"Pendent")</f>
        <v>Pendent</v>
      </c>
    </row>
    <row r="409" spans="4:23" ht="15" customHeight="1" x14ac:dyDescent="0.3">
      <c r="D409" s="12" t="e" cm="1" vm="3">
        <f t="array" ref="D409">_xlfn.IFNA(_xlfn.IFS(V409&lt;&gt;"Pendent",SOCIETATS!$N$8,W409&lt;&gt;"Pendent",SOCIETATS!$N$8),SOCIETATS!$N$9)</f>
        <v>#VALUE!</v>
      </c>
      <c r="E409" s="26" t="e" cm="1" vm="3">
        <f t="array" ref="E409">_xlfn.IFNA(_xlfn.IFS(F409&lt;&gt;F410,SOCIETATS!$N$8,G409&lt;&gt;G410,SOCIETATS!$N$8),SOCIETATS!$N$9)</f>
        <v>#VALUE!</v>
      </c>
      <c r="U409" s="15" t="str">
        <f>_xlfn.IFNA(VLOOKUP(W409,Municipis!$D$2:$F$259,2,FALSE),"Pendent")</f>
        <v>Pendent</v>
      </c>
      <c r="V409" s="15" t="str">
        <f>_xlfn.IFNA(VLOOKUP(W409,Municipis!$D$2:$F$259,3,FALSE),"Pendent")</f>
        <v>Pendent</v>
      </c>
      <c r="W409" s="15" t="str" cm="1">
        <f t="array" ref="W409">_xlfn.IFNA(_xlfn.IFS(O409&lt;&gt;0,O409,P409&lt;&gt;0,P409,Q409&lt;&gt;0,Q409,R409&lt;&gt;0,R409,S409&lt;&gt;0,S409,T409&lt;&gt;0,T409),"Pendent")</f>
        <v>Pendent</v>
      </c>
    </row>
    <row r="410" spans="4:23" ht="15" customHeight="1" x14ac:dyDescent="0.3">
      <c r="D410" s="12" t="e" cm="1" vm="3">
        <f t="array" ref="D410">_xlfn.IFNA(_xlfn.IFS(V410&lt;&gt;"Pendent",SOCIETATS!$N$8,W410&lt;&gt;"Pendent",SOCIETATS!$N$8),SOCIETATS!$N$9)</f>
        <v>#VALUE!</v>
      </c>
      <c r="E410" s="26" t="e" cm="1" vm="3">
        <f t="array" ref="E410">_xlfn.IFNA(_xlfn.IFS(F410&lt;&gt;F411,SOCIETATS!$N$8,G410&lt;&gt;G411,SOCIETATS!$N$8),SOCIETATS!$N$9)</f>
        <v>#VALUE!</v>
      </c>
      <c r="U410" s="15" t="str">
        <f>_xlfn.IFNA(VLOOKUP(W410,Municipis!$D$2:$F$259,2,FALSE),"Pendent")</f>
        <v>Pendent</v>
      </c>
      <c r="V410" s="15" t="str">
        <f>_xlfn.IFNA(VLOOKUP(W410,Municipis!$D$2:$F$259,3,FALSE),"Pendent")</f>
        <v>Pendent</v>
      </c>
      <c r="W410" s="15" t="str" cm="1">
        <f t="array" ref="W410">_xlfn.IFNA(_xlfn.IFS(O410&lt;&gt;0,O410,P410&lt;&gt;0,P410,Q410&lt;&gt;0,Q410,R410&lt;&gt;0,R410,S410&lt;&gt;0,S410,T410&lt;&gt;0,T410),"Pendent")</f>
        <v>Pendent</v>
      </c>
    </row>
    <row r="411" spans="4:23" ht="15" customHeight="1" x14ac:dyDescent="0.3">
      <c r="D411" s="12" t="e" cm="1" vm="3">
        <f t="array" ref="D411">_xlfn.IFNA(_xlfn.IFS(V411&lt;&gt;"Pendent",SOCIETATS!$N$8,W411&lt;&gt;"Pendent",SOCIETATS!$N$8),SOCIETATS!$N$9)</f>
        <v>#VALUE!</v>
      </c>
      <c r="E411" s="26" t="e" cm="1" vm="3">
        <f t="array" ref="E411">_xlfn.IFNA(_xlfn.IFS(F411&lt;&gt;F412,SOCIETATS!$N$8,G411&lt;&gt;G412,SOCIETATS!$N$8),SOCIETATS!$N$9)</f>
        <v>#VALUE!</v>
      </c>
      <c r="U411" s="15" t="str">
        <f>_xlfn.IFNA(VLOOKUP(W411,Municipis!$D$2:$F$259,2,FALSE),"Pendent")</f>
        <v>Pendent</v>
      </c>
      <c r="V411" s="15" t="str">
        <f>_xlfn.IFNA(VLOOKUP(W411,Municipis!$D$2:$F$259,3,FALSE),"Pendent")</f>
        <v>Pendent</v>
      </c>
      <c r="W411" s="15" t="str" cm="1">
        <f t="array" ref="W411">_xlfn.IFNA(_xlfn.IFS(O411&lt;&gt;0,O411,P411&lt;&gt;0,P411,Q411&lt;&gt;0,Q411,R411&lt;&gt;0,R411,S411&lt;&gt;0,S411,T411&lt;&gt;0,T411),"Pendent")</f>
        <v>Pendent</v>
      </c>
    </row>
    <row r="412" spans="4:23" ht="15" customHeight="1" x14ac:dyDescent="0.3">
      <c r="D412" s="12" t="e" cm="1" vm="3">
        <f t="array" ref="D412">_xlfn.IFNA(_xlfn.IFS(V412&lt;&gt;"Pendent",SOCIETATS!$N$8,W412&lt;&gt;"Pendent",SOCIETATS!$N$8),SOCIETATS!$N$9)</f>
        <v>#VALUE!</v>
      </c>
      <c r="E412" s="26" t="e" cm="1" vm="3">
        <f t="array" ref="E412">_xlfn.IFNA(_xlfn.IFS(F412&lt;&gt;F413,SOCIETATS!$N$8,G412&lt;&gt;G413,SOCIETATS!$N$8),SOCIETATS!$N$9)</f>
        <v>#VALUE!</v>
      </c>
      <c r="U412" s="15" t="str">
        <f>_xlfn.IFNA(VLOOKUP(W412,Municipis!$D$2:$F$259,2,FALSE),"Pendent")</f>
        <v>Pendent</v>
      </c>
      <c r="V412" s="15" t="str">
        <f>_xlfn.IFNA(VLOOKUP(W412,Municipis!$D$2:$F$259,3,FALSE),"Pendent")</f>
        <v>Pendent</v>
      </c>
      <c r="W412" s="15" t="str" cm="1">
        <f t="array" ref="W412">_xlfn.IFNA(_xlfn.IFS(O412&lt;&gt;0,O412,P412&lt;&gt;0,P412,Q412&lt;&gt;0,Q412,R412&lt;&gt;0,R412,S412&lt;&gt;0,S412,T412&lt;&gt;0,T412),"Pendent")</f>
        <v>Pendent</v>
      </c>
    </row>
    <row r="413" spans="4:23" ht="15" customHeight="1" x14ac:dyDescent="0.3">
      <c r="D413" s="12" t="e" cm="1" vm="3">
        <f t="array" ref="D413">_xlfn.IFNA(_xlfn.IFS(V413&lt;&gt;"Pendent",SOCIETATS!$N$8,W413&lt;&gt;"Pendent",SOCIETATS!$N$8),SOCIETATS!$N$9)</f>
        <v>#VALUE!</v>
      </c>
      <c r="E413" s="26" t="e" cm="1" vm="3">
        <f t="array" ref="E413">_xlfn.IFNA(_xlfn.IFS(F413&lt;&gt;F414,SOCIETATS!$N$8,G413&lt;&gt;G414,SOCIETATS!$N$8),SOCIETATS!$N$9)</f>
        <v>#VALUE!</v>
      </c>
      <c r="U413" s="15" t="str">
        <f>_xlfn.IFNA(VLOOKUP(W413,Municipis!$D$2:$F$259,2,FALSE),"Pendent")</f>
        <v>Pendent</v>
      </c>
      <c r="V413" s="15" t="str">
        <f>_xlfn.IFNA(VLOOKUP(W413,Municipis!$D$2:$F$259,3,FALSE),"Pendent")</f>
        <v>Pendent</v>
      </c>
      <c r="W413" s="15" t="str" cm="1">
        <f t="array" ref="W413">_xlfn.IFNA(_xlfn.IFS(O413&lt;&gt;0,O413,P413&lt;&gt;0,P413,Q413&lt;&gt;0,Q413,R413&lt;&gt;0,R413,S413&lt;&gt;0,S413,T413&lt;&gt;0,T413),"Pendent")</f>
        <v>Pendent</v>
      </c>
    </row>
    <row r="414" spans="4:23" ht="15" customHeight="1" x14ac:dyDescent="0.3">
      <c r="D414" s="12" t="e" cm="1" vm="3">
        <f t="array" ref="D414">_xlfn.IFNA(_xlfn.IFS(V414&lt;&gt;"Pendent",SOCIETATS!$N$8,W414&lt;&gt;"Pendent",SOCIETATS!$N$8),SOCIETATS!$N$9)</f>
        <v>#VALUE!</v>
      </c>
      <c r="E414" s="26" t="e" cm="1" vm="3">
        <f t="array" ref="E414">_xlfn.IFNA(_xlfn.IFS(F414&lt;&gt;F415,SOCIETATS!$N$8,G414&lt;&gt;G415,SOCIETATS!$N$8),SOCIETATS!$N$9)</f>
        <v>#VALUE!</v>
      </c>
      <c r="U414" s="15" t="str">
        <f>_xlfn.IFNA(VLOOKUP(W414,Municipis!$D$2:$F$259,2,FALSE),"Pendent")</f>
        <v>Pendent</v>
      </c>
      <c r="V414" s="15" t="str">
        <f>_xlfn.IFNA(VLOOKUP(W414,Municipis!$D$2:$F$259,3,FALSE),"Pendent")</f>
        <v>Pendent</v>
      </c>
      <c r="W414" s="15" t="str" cm="1">
        <f t="array" ref="W414">_xlfn.IFNA(_xlfn.IFS(O414&lt;&gt;0,O414,P414&lt;&gt;0,P414,Q414&lt;&gt;0,Q414,R414&lt;&gt;0,R414,S414&lt;&gt;0,S414,T414&lt;&gt;0,T414),"Pendent")</f>
        <v>Pendent</v>
      </c>
    </row>
    <row r="415" spans="4:23" ht="15" customHeight="1" x14ac:dyDescent="0.3">
      <c r="D415" s="12" t="e" cm="1" vm="3">
        <f t="array" ref="D415">_xlfn.IFNA(_xlfn.IFS(V415&lt;&gt;"Pendent",SOCIETATS!$N$8,W415&lt;&gt;"Pendent",SOCIETATS!$N$8),SOCIETATS!$N$9)</f>
        <v>#VALUE!</v>
      </c>
      <c r="E415" s="26" t="e" cm="1" vm="3">
        <f t="array" ref="E415">_xlfn.IFNA(_xlfn.IFS(F415&lt;&gt;F416,SOCIETATS!$N$8,G415&lt;&gt;G416,SOCIETATS!$N$8),SOCIETATS!$N$9)</f>
        <v>#VALUE!</v>
      </c>
      <c r="U415" s="15" t="str">
        <f>_xlfn.IFNA(VLOOKUP(W415,Municipis!$D$2:$F$259,2,FALSE),"Pendent")</f>
        <v>Pendent</v>
      </c>
      <c r="V415" s="15" t="str">
        <f>_xlfn.IFNA(VLOOKUP(W415,Municipis!$D$2:$F$259,3,FALSE),"Pendent")</f>
        <v>Pendent</v>
      </c>
      <c r="W415" s="15" t="str" cm="1">
        <f t="array" ref="W415">_xlfn.IFNA(_xlfn.IFS(O415&lt;&gt;0,O415,P415&lt;&gt;0,P415,Q415&lt;&gt;0,Q415,R415&lt;&gt;0,R415,S415&lt;&gt;0,S415,T415&lt;&gt;0,T415),"Pendent")</f>
        <v>Pendent</v>
      </c>
    </row>
    <row r="416" spans="4:23" ht="15" customHeight="1" x14ac:dyDescent="0.3">
      <c r="D416" s="12" t="e" cm="1" vm="3">
        <f t="array" ref="D416">_xlfn.IFNA(_xlfn.IFS(V416&lt;&gt;"Pendent",SOCIETATS!$N$8,W416&lt;&gt;"Pendent",SOCIETATS!$N$8),SOCIETATS!$N$9)</f>
        <v>#VALUE!</v>
      </c>
      <c r="E416" s="26" t="e" cm="1" vm="3">
        <f t="array" ref="E416">_xlfn.IFNA(_xlfn.IFS(F416&lt;&gt;F417,SOCIETATS!$N$8,G416&lt;&gt;G417,SOCIETATS!$N$8),SOCIETATS!$N$9)</f>
        <v>#VALUE!</v>
      </c>
      <c r="U416" s="15" t="str">
        <f>_xlfn.IFNA(VLOOKUP(W416,Municipis!$D$2:$F$259,2,FALSE),"Pendent")</f>
        <v>Pendent</v>
      </c>
      <c r="V416" s="15" t="str">
        <f>_xlfn.IFNA(VLOOKUP(W416,Municipis!$D$2:$F$259,3,FALSE),"Pendent")</f>
        <v>Pendent</v>
      </c>
      <c r="W416" s="15" t="str" cm="1">
        <f t="array" ref="W416">_xlfn.IFNA(_xlfn.IFS(O416&lt;&gt;0,O416,P416&lt;&gt;0,P416,Q416&lt;&gt;0,Q416,R416&lt;&gt;0,R416,S416&lt;&gt;0,S416,T416&lt;&gt;0,T416),"Pendent")</f>
        <v>Pendent</v>
      </c>
    </row>
    <row r="417" spans="4:23" ht="15" customHeight="1" x14ac:dyDescent="0.3">
      <c r="D417" s="12" t="e" cm="1" vm="3">
        <f t="array" ref="D417">_xlfn.IFNA(_xlfn.IFS(V417&lt;&gt;"Pendent",SOCIETATS!$N$8,W417&lt;&gt;"Pendent",SOCIETATS!$N$8),SOCIETATS!$N$9)</f>
        <v>#VALUE!</v>
      </c>
      <c r="E417" s="26" t="e" cm="1" vm="3">
        <f t="array" ref="E417">_xlfn.IFNA(_xlfn.IFS(F417&lt;&gt;F418,SOCIETATS!$N$8,G417&lt;&gt;G418,SOCIETATS!$N$8),SOCIETATS!$N$9)</f>
        <v>#VALUE!</v>
      </c>
      <c r="U417" s="15" t="str">
        <f>_xlfn.IFNA(VLOOKUP(W417,Municipis!$D$2:$F$259,2,FALSE),"Pendent")</f>
        <v>Pendent</v>
      </c>
      <c r="V417" s="15" t="str">
        <f>_xlfn.IFNA(VLOOKUP(W417,Municipis!$D$2:$F$259,3,FALSE),"Pendent")</f>
        <v>Pendent</v>
      </c>
      <c r="W417" s="15" t="str" cm="1">
        <f t="array" ref="W417">_xlfn.IFNA(_xlfn.IFS(O417&lt;&gt;0,O417,P417&lt;&gt;0,P417,Q417&lt;&gt;0,Q417,R417&lt;&gt;0,R417,S417&lt;&gt;0,S417,T417&lt;&gt;0,T417),"Pendent")</f>
        <v>Pendent</v>
      </c>
    </row>
    <row r="418" spans="4:23" ht="15" customHeight="1" x14ac:dyDescent="0.3">
      <c r="D418" s="12" t="e" cm="1" vm="3">
        <f t="array" ref="D418">_xlfn.IFNA(_xlfn.IFS(V418&lt;&gt;"Pendent",SOCIETATS!$N$8,W418&lt;&gt;"Pendent",SOCIETATS!$N$8),SOCIETATS!$N$9)</f>
        <v>#VALUE!</v>
      </c>
      <c r="E418" s="26" t="e" cm="1" vm="3">
        <f t="array" ref="E418">_xlfn.IFNA(_xlfn.IFS(F418&lt;&gt;F419,SOCIETATS!$N$8,G418&lt;&gt;G419,SOCIETATS!$N$8),SOCIETATS!$N$9)</f>
        <v>#VALUE!</v>
      </c>
      <c r="U418" s="15" t="str">
        <f>_xlfn.IFNA(VLOOKUP(W418,Municipis!$D$2:$F$259,2,FALSE),"Pendent")</f>
        <v>Pendent</v>
      </c>
      <c r="V418" s="15" t="str">
        <f>_xlfn.IFNA(VLOOKUP(W418,Municipis!$D$2:$F$259,3,FALSE),"Pendent")</f>
        <v>Pendent</v>
      </c>
      <c r="W418" s="15" t="str" cm="1">
        <f t="array" ref="W418">_xlfn.IFNA(_xlfn.IFS(O418&lt;&gt;0,O418,P418&lt;&gt;0,P418,Q418&lt;&gt;0,Q418,R418&lt;&gt;0,R418,S418&lt;&gt;0,S418,T418&lt;&gt;0,T418),"Pendent")</f>
        <v>Pendent</v>
      </c>
    </row>
    <row r="419" spans="4:23" ht="15" customHeight="1" x14ac:dyDescent="0.3">
      <c r="D419" s="12" t="e" cm="1" vm="3">
        <f t="array" ref="D419">_xlfn.IFNA(_xlfn.IFS(V419&lt;&gt;"Pendent",SOCIETATS!$N$8,W419&lt;&gt;"Pendent",SOCIETATS!$N$8),SOCIETATS!$N$9)</f>
        <v>#VALUE!</v>
      </c>
      <c r="E419" s="26" t="e" cm="1" vm="3">
        <f t="array" ref="E419">_xlfn.IFNA(_xlfn.IFS(F419&lt;&gt;F420,SOCIETATS!$N$8,G419&lt;&gt;G420,SOCIETATS!$N$8),SOCIETATS!$N$9)</f>
        <v>#VALUE!</v>
      </c>
      <c r="U419" s="15" t="str">
        <f>_xlfn.IFNA(VLOOKUP(W419,Municipis!$D$2:$F$259,2,FALSE),"Pendent")</f>
        <v>Pendent</v>
      </c>
      <c r="V419" s="15" t="str">
        <f>_xlfn.IFNA(VLOOKUP(W419,Municipis!$D$2:$F$259,3,FALSE),"Pendent")</f>
        <v>Pendent</v>
      </c>
      <c r="W419" s="15" t="str" cm="1">
        <f t="array" ref="W419">_xlfn.IFNA(_xlfn.IFS(O419&lt;&gt;0,O419,P419&lt;&gt;0,P419,Q419&lt;&gt;0,Q419,R419&lt;&gt;0,R419,S419&lt;&gt;0,S419,T419&lt;&gt;0,T419),"Pendent")</f>
        <v>Pendent</v>
      </c>
    </row>
    <row r="420" spans="4:23" ht="15" customHeight="1" x14ac:dyDescent="0.3">
      <c r="D420" s="12" t="e" cm="1" vm="3">
        <f t="array" ref="D420">_xlfn.IFNA(_xlfn.IFS(V420&lt;&gt;"Pendent",SOCIETATS!$N$8,W420&lt;&gt;"Pendent",SOCIETATS!$N$8),SOCIETATS!$N$9)</f>
        <v>#VALUE!</v>
      </c>
      <c r="E420" s="26" t="e" cm="1" vm="3">
        <f t="array" ref="E420">_xlfn.IFNA(_xlfn.IFS(F420&lt;&gt;F421,SOCIETATS!$N$8,G420&lt;&gt;G421,SOCIETATS!$N$8),SOCIETATS!$N$9)</f>
        <v>#VALUE!</v>
      </c>
      <c r="U420" s="15" t="str">
        <f>_xlfn.IFNA(VLOOKUP(W420,Municipis!$D$2:$F$259,2,FALSE),"Pendent")</f>
        <v>Pendent</v>
      </c>
      <c r="V420" s="15" t="str">
        <f>_xlfn.IFNA(VLOOKUP(W420,Municipis!$D$2:$F$259,3,FALSE),"Pendent")</f>
        <v>Pendent</v>
      </c>
      <c r="W420" s="15" t="str" cm="1">
        <f t="array" ref="W420">_xlfn.IFNA(_xlfn.IFS(O420&lt;&gt;0,O420,P420&lt;&gt;0,P420,Q420&lt;&gt;0,Q420,R420&lt;&gt;0,R420,S420&lt;&gt;0,S420,T420&lt;&gt;0,T420),"Pendent")</f>
        <v>Pendent</v>
      </c>
    </row>
    <row r="421" spans="4:23" ht="15" customHeight="1" x14ac:dyDescent="0.3">
      <c r="D421" s="12" t="e" cm="1" vm="3">
        <f t="array" ref="D421">_xlfn.IFNA(_xlfn.IFS(V421&lt;&gt;"Pendent",SOCIETATS!$N$8,W421&lt;&gt;"Pendent",SOCIETATS!$N$8),SOCIETATS!$N$9)</f>
        <v>#VALUE!</v>
      </c>
      <c r="E421" s="26" t="e" cm="1" vm="3">
        <f t="array" ref="E421">_xlfn.IFNA(_xlfn.IFS(F421&lt;&gt;F422,SOCIETATS!$N$8,G421&lt;&gt;G422,SOCIETATS!$N$8),SOCIETATS!$N$9)</f>
        <v>#VALUE!</v>
      </c>
      <c r="U421" s="15" t="str">
        <f>_xlfn.IFNA(VLOOKUP(W421,Municipis!$D$2:$F$259,2,FALSE),"Pendent")</f>
        <v>Pendent</v>
      </c>
      <c r="V421" s="15" t="str">
        <f>_xlfn.IFNA(VLOOKUP(W421,Municipis!$D$2:$F$259,3,FALSE),"Pendent")</f>
        <v>Pendent</v>
      </c>
      <c r="W421" s="15" t="str" cm="1">
        <f t="array" ref="W421">_xlfn.IFNA(_xlfn.IFS(O421&lt;&gt;0,O421,P421&lt;&gt;0,P421,Q421&lt;&gt;0,Q421,R421&lt;&gt;0,R421,S421&lt;&gt;0,S421,T421&lt;&gt;0,T421),"Pendent")</f>
        <v>Pendent</v>
      </c>
    </row>
    <row r="422" spans="4:23" ht="15" customHeight="1" x14ac:dyDescent="0.3">
      <c r="D422" s="12" t="e" cm="1" vm="3">
        <f t="array" ref="D422">_xlfn.IFNA(_xlfn.IFS(V422&lt;&gt;"Pendent",SOCIETATS!$N$8,W422&lt;&gt;"Pendent",SOCIETATS!$N$8),SOCIETATS!$N$9)</f>
        <v>#VALUE!</v>
      </c>
      <c r="E422" s="26" t="e" cm="1" vm="3">
        <f t="array" ref="E422">_xlfn.IFNA(_xlfn.IFS(F422&lt;&gt;F423,SOCIETATS!$N$8,G422&lt;&gt;G423,SOCIETATS!$N$8),SOCIETATS!$N$9)</f>
        <v>#VALUE!</v>
      </c>
      <c r="U422" s="15" t="str">
        <f>_xlfn.IFNA(VLOOKUP(W422,Municipis!$D$2:$F$259,2,FALSE),"Pendent")</f>
        <v>Pendent</v>
      </c>
      <c r="V422" s="15" t="str">
        <f>_xlfn.IFNA(VLOOKUP(W422,Municipis!$D$2:$F$259,3,FALSE),"Pendent")</f>
        <v>Pendent</v>
      </c>
      <c r="W422" s="15" t="str" cm="1">
        <f t="array" ref="W422">_xlfn.IFNA(_xlfn.IFS(O422&lt;&gt;0,O422,P422&lt;&gt;0,P422,Q422&lt;&gt;0,Q422,R422&lt;&gt;0,R422,S422&lt;&gt;0,S422,T422&lt;&gt;0,T422),"Pendent")</f>
        <v>Pendent</v>
      </c>
    </row>
    <row r="423" spans="4:23" ht="15" customHeight="1" x14ac:dyDescent="0.3">
      <c r="D423" s="12" t="e" cm="1" vm="3">
        <f t="array" ref="D423">_xlfn.IFNA(_xlfn.IFS(V423&lt;&gt;"Pendent",SOCIETATS!$N$8,W423&lt;&gt;"Pendent",SOCIETATS!$N$8),SOCIETATS!$N$9)</f>
        <v>#VALUE!</v>
      </c>
      <c r="E423" s="26" t="e" cm="1" vm="3">
        <f t="array" ref="E423">_xlfn.IFNA(_xlfn.IFS(F423&lt;&gt;F424,SOCIETATS!$N$8,G423&lt;&gt;G424,SOCIETATS!$N$8),SOCIETATS!$N$9)</f>
        <v>#VALUE!</v>
      </c>
      <c r="U423" s="15" t="str">
        <f>_xlfn.IFNA(VLOOKUP(W423,Municipis!$D$2:$F$259,2,FALSE),"Pendent")</f>
        <v>Pendent</v>
      </c>
      <c r="V423" s="15" t="str">
        <f>_xlfn.IFNA(VLOOKUP(W423,Municipis!$D$2:$F$259,3,FALSE),"Pendent")</f>
        <v>Pendent</v>
      </c>
      <c r="W423" s="15" t="str" cm="1">
        <f t="array" ref="W423">_xlfn.IFNA(_xlfn.IFS(O423&lt;&gt;0,O423,P423&lt;&gt;0,P423,Q423&lt;&gt;0,Q423,R423&lt;&gt;0,R423,S423&lt;&gt;0,S423,T423&lt;&gt;0,T423),"Pendent")</f>
        <v>Pendent</v>
      </c>
    </row>
    <row r="424" spans="4:23" ht="15" customHeight="1" x14ac:dyDescent="0.3">
      <c r="D424" s="12" t="e" cm="1" vm="3">
        <f t="array" ref="D424">_xlfn.IFNA(_xlfn.IFS(V424&lt;&gt;"Pendent",SOCIETATS!$N$8,W424&lt;&gt;"Pendent",SOCIETATS!$N$8),SOCIETATS!$N$9)</f>
        <v>#VALUE!</v>
      </c>
      <c r="E424" s="26" t="e" cm="1" vm="3">
        <f t="array" ref="E424">_xlfn.IFNA(_xlfn.IFS(F424&lt;&gt;F425,SOCIETATS!$N$8,G424&lt;&gt;G425,SOCIETATS!$N$8),SOCIETATS!$N$9)</f>
        <v>#VALUE!</v>
      </c>
      <c r="U424" s="15" t="str">
        <f>_xlfn.IFNA(VLOOKUP(W424,Municipis!$D$2:$F$259,2,FALSE),"Pendent")</f>
        <v>Pendent</v>
      </c>
      <c r="V424" s="15" t="str">
        <f>_xlfn.IFNA(VLOOKUP(W424,Municipis!$D$2:$F$259,3,FALSE),"Pendent")</f>
        <v>Pendent</v>
      </c>
      <c r="W424" s="15" t="str" cm="1">
        <f t="array" ref="W424">_xlfn.IFNA(_xlfn.IFS(O424&lt;&gt;0,O424,P424&lt;&gt;0,P424,Q424&lt;&gt;0,Q424,R424&lt;&gt;0,R424,S424&lt;&gt;0,S424,T424&lt;&gt;0,T424),"Pendent")</f>
        <v>Pendent</v>
      </c>
    </row>
    <row r="425" spans="4:23" ht="15" customHeight="1" x14ac:dyDescent="0.3">
      <c r="D425" s="12" t="e" cm="1" vm="3">
        <f t="array" ref="D425">_xlfn.IFNA(_xlfn.IFS(V425&lt;&gt;"Pendent",SOCIETATS!$N$8,W425&lt;&gt;"Pendent",SOCIETATS!$N$8),SOCIETATS!$N$9)</f>
        <v>#VALUE!</v>
      </c>
      <c r="E425" s="26" t="e" cm="1" vm="3">
        <f t="array" ref="E425">_xlfn.IFNA(_xlfn.IFS(F425&lt;&gt;F426,SOCIETATS!$N$8,G425&lt;&gt;G426,SOCIETATS!$N$8),SOCIETATS!$N$9)</f>
        <v>#VALUE!</v>
      </c>
      <c r="U425" s="15" t="str">
        <f>_xlfn.IFNA(VLOOKUP(W425,Municipis!$D$2:$F$259,2,FALSE),"Pendent")</f>
        <v>Pendent</v>
      </c>
      <c r="V425" s="15" t="str">
        <f>_xlfn.IFNA(VLOOKUP(W425,Municipis!$D$2:$F$259,3,FALSE),"Pendent")</f>
        <v>Pendent</v>
      </c>
      <c r="W425" s="15" t="str" cm="1">
        <f t="array" ref="W425">_xlfn.IFNA(_xlfn.IFS(O425&lt;&gt;0,O425,P425&lt;&gt;0,P425,Q425&lt;&gt;0,Q425,R425&lt;&gt;0,R425,S425&lt;&gt;0,S425,T425&lt;&gt;0,T425),"Pendent")</f>
        <v>Pendent</v>
      </c>
    </row>
    <row r="426" spans="4:23" ht="15" customHeight="1" x14ac:dyDescent="0.3">
      <c r="D426" s="12" t="e" cm="1" vm="3">
        <f t="array" ref="D426">_xlfn.IFNA(_xlfn.IFS(V426&lt;&gt;"Pendent",SOCIETATS!$N$8,W426&lt;&gt;"Pendent",SOCIETATS!$N$8),SOCIETATS!$N$9)</f>
        <v>#VALUE!</v>
      </c>
      <c r="E426" s="26" t="e" cm="1" vm="3">
        <f t="array" ref="E426">_xlfn.IFNA(_xlfn.IFS(F426&lt;&gt;F427,SOCIETATS!$N$8,G426&lt;&gt;G427,SOCIETATS!$N$8),SOCIETATS!$N$9)</f>
        <v>#VALUE!</v>
      </c>
      <c r="U426" s="15" t="str">
        <f>_xlfn.IFNA(VLOOKUP(W426,Municipis!$D$2:$F$259,2,FALSE),"Pendent")</f>
        <v>Pendent</v>
      </c>
      <c r="V426" s="15" t="str">
        <f>_xlfn.IFNA(VLOOKUP(W426,Municipis!$D$2:$F$259,3,FALSE),"Pendent")</f>
        <v>Pendent</v>
      </c>
      <c r="W426" s="15" t="str" cm="1">
        <f t="array" ref="W426">_xlfn.IFNA(_xlfn.IFS(O426&lt;&gt;0,O426,P426&lt;&gt;0,P426,Q426&lt;&gt;0,Q426,R426&lt;&gt;0,R426,S426&lt;&gt;0,S426,T426&lt;&gt;0,T426),"Pendent")</f>
        <v>Pendent</v>
      </c>
    </row>
    <row r="427" spans="4:23" ht="15" customHeight="1" x14ac:dyDescent="0.3">
      <c r="D427" s="12" t="e" cm="1" vm="3">
        <f t="array" ref="D427">_xlfn.IFNA(_xlfn.IFS(V427&lt;&gt;"Pendent",SOCIETATS!$N$8,W427&lt;&gt;"Pendent",SOCIETATS!$N$8),SOCIETATS!$N$9)</f>
        <v>#VALUE!</v>
      </c>
      <c r="E427" s="26" t="e" cm="1" vm="3">
        <f t="array" ref="E427">_xlfn.IFNA(_xlfn.IFS(F427&lt;&gt;F428,SOCIETATS!$N$8,G427&lt;&gt;G428,SOCIETATS!$N$8),SOCIETATS!$N$9)</f>
        <v>#VALUE!</v>
      </c>
      <c r="U427" s="15" t="str">
        <f>_xlfn.IFNA(VLOOKUP(W427,Municipis!$D$2:$F$259,2,FALSE),"Pendent")</f>
        <v>Pendent</v>
      </c>
      <c r="V427" s="15" t="str">
        <f>_xlfn.IFNA(VLOOKUP(W427,Municipis!$D$2:$F$259,3,FALSE),"Pendent")</f>
        <v>Pendent</v>
      </c>
      <c r="W427" s="15" t="str" cm="1">
        <f t="array" ref="W427">_xlfn.IFNA(_xlfn.IFS(O427&lt;&gt;0,O427,P427&lt;&gt;0,P427,Q427&lt;&gt;0,Q427,R427&lt;&gt;0,R427,S427&lt;&gt;0,S427,T427&lt;&gt;0,T427),"Pendent")</f>
        <v>Pendent</v>
      </c>
    </row>
    <row r="428" spans="4:23" ht="15" customHeight="1" x14ac:dyDescent="0.3">
      <c r="D428" s="12" t="e" cm="1" vm="3">
        <f t="array" ref="D428">_xlfn.IFNA(_xlfn.IFS(V428&lt;&gt;"Pendent",SOCIETATS!$N$8,W428&lt;&gt;"Pendent",SOCIETATS!$N$8),SOCIETATS!$N$9)</f>
        <v>#VALUE!</v>
      </c>
      <c r="E428" s="26" t="e" cm="1" vm="3">
        <f t="array" ref="E428">_xlfn.IFNA(_xlfn.IFS(F428&lt;&gt;F429,SOCIETATS!$N$8,G428&lt;&gt;G429,SOCIETATS!$N$8),SOCIETATS!$N$9)</f>
        <v>#VALUE!</v>
      </c>
      <c r="U428" s="15" t="str">
        <f>_xlfn.IFNA(VLOOKUP(W428,Municipis!$D$2:$F$259,2,FALSE),"Pendent")</f>
        <v>Pendent</v>
      </c>
      <c r="V428" s="15" t="str">
        <f>_xlfn.IFNA(VLOOKUP(W428,Municipis!$D$2:$F$259,3,FALSE),"Pendent")</f>
        <v>Pendent</v>
      </c>
      <c r="W428" s="15" t="str" cm="1">
        <f t="array" ref="W428">_xlfn.IFNA(_xlfn.IFS(O428&lt;&gt;0,O428,P428&lt;&gt;0,P428,Q428&lt;&gt;0,Q428,R428&lt;&gt;0,R428,S428&lt;&gt;0,S428,T428&lt;&gt;0,T428),"Pendent")</f>
        <v>Pendent</v>
      </c>
    </row>
    <row r="429" spans="4:23" ht="15" customHeight="1" x14ac:dyDescent="0.3">
      <c r="D429" s="12" t="e" cm="1" vm="3">
        <f t="array" ref="D429">_xlfn.IFNA(_xlfn.IFS(V429&lt;&gt;"Pendent",SOCIETATS!$N$8,W429&lt;&gt;"Pendent",SOCIETATS!$N$8),SOCIETATS!$N$9)</f>
        <v>#VALUE!</v>
      </c>
      <c r="E429" s="26" t="e" cm="1" vm="3">
        <f t="array" ref="E429">_xlfn.IFNA(_xlfn.IFS(F429&lt;&gt;F430,SOCIETATS!$N$8,G429&lt;&gt;G430,SOCIETATS!$N$8),SOCIETATS!$N$9)</f>
        <v>#VALUE!</v>
      </c>
      <c r="U429" s="15" t="str">
        <f>_xlfn.IFNA(VLOOKUP(W429,Municipis!$D$2:$F$259,2,FALSE),"Pendent")</f>
        <v>Pendent</v>
      </c>
      <c r="V429" s="15" t="str">
        <f>_xlfn.IFNA(VLOOKUP(W429,Municipis!$D$2:$F$259,3,FALSE),"Pendent")</f>
        <v>Pendent</v>
      </c>
      <c r="W429" s="15" t="str" cm="1">
        <f t="array" ref="W429">_xlfn.IFNA(_xlfn.IFS(O429&lt;&gt;0,O429,P429&lt;&gt;0,P429,Q429&lt;&gt;0,Q429,R429&lt;&gt;0,R429,S429&lt;&gt;0,S429,T429&lt;&gt;0,T429),"Pendent")</f>
        <v>Pendent</v>
      </c>
    </row>
    <row r="430" spans="4:23" ht="15" customHeight="1" x14ac:dyDescent="0.3">
      <c r="D430" s="12" t="e" cm="1" vm="3">
        <f t="array" ref="D430">_xlfn.IFNA(_xlfn.IFS(V430&lt;&gt;"Pendent",SOCIETATS!$N$8,W430&lt;&gt;"Pendent",SOCIETATS!$N$8),SOCIETATS!$N$9)</f>
        <v>#VALUE!</v>
      </c>
      <c r="E430" s="26" t="e" cm="1" vm="3">
        <f t="array" ref="E430">_xlfn.IFNA(_xlfn.IFS(F430&lt;&gt;F431,SOCIETATS!$N$8,G430&lt;&gt;G431,SOCIETATS!$N$8),SOCIETATS!$N$9)</f>
        <v>#VALUE!</v>
      </c>
      <c r="U430" s="15" t="str">
        <f>_xlfn.IFNA(VLOOKUP(W430,Municipis!$D$2:$F$259,2,FALSE),"Pendent")</f>
        <v>Pendent</v>
      </c>
      <c r="V430" s="15" t="str">
        <f>_xlfn.IFNA(VLOOKUP(W430,Municipis!$D$2:$F$259,3,FALSE),"Pendent")</f>
        <v>Pendent</v>
      </c>
      <c r="W430" s="15" t="str" cm="1">
        <f t="array" ref="W430">_xlfn.IFNA(_xlfn.IFS(O430&lt;&gt;0,O430,P430&lt;&gt;0,P430,Q430&lt;&gt;0,Q430,R430&lt;&gt;0,R430,S430&lt;&gt;0,S430,T430&lt;&gt;0,T430),"Pendent")</f>
        <v>Pendent</v>
      </c>
    </row>
    <row r="431" spans="4:23" ht="15" customHeight="1" x14ac:dyDescent="0.3">
      <c r="D431" s="12" t="e" cm="1" vm="3">
        <f t="array" ref="D431">_xlfn.IFNA(_xlfn.IFS(V431&lt;&gt;"Pendent",SOCIETATS!$N$8,W431&lt;&gt;"Pendent",SOCIETATS!$N$8),SOCIETATS!$N$9)</f>
        <v>#VALUE!</v>
      </c>
      <c r="E431" s="26" t="e" cm="1" vm="3">
        <f t="array" ref="E431">_xlfn.IFNA(_xlfn.IFS(F431&lt;&gt;F432,SOCIETATS!$N$8,G431&lt;&gt;G432,SOCIETATS!$N$8),SOCIETATS!$N$9)</f>
        <v>#VALUE!</v>
      </c>
      <c r="U431" s="15" t="str">
        <f>_xlfn.IFNA(VLOOKUP(W431,Municipis!$D$2:$F$259,2,FALSE),"Pendent")</f>
        <v>Pendent</v>
      </c>
      <c r="V431" s="15" t="str">
        <f>_xlfn.IFNA(VLOOKUP(W431,Municipis!$D$2:$F$259,3,FALSE),"Pendent")</f>
        <v>Pendent</v>
      </c>
      <c r="W431" s="15" t="str" cm="1">
        <f t="array" ref="W431">_xlfn.IFNA(_xlfn.IFS(O431&lt;&gt;0,O431,P431&lt;&gt;0,P431,Q431&lt;&gt;0,Q431,R431&lt;&gt;0,R431,S431&lt;&gt;0,S431,T431&lt;&gt;0,T431),"Pendent")</f>
        <v>Pendent</v>
      </c>
    </row>
    <row r="432" spans="4:23" ht="15" customHeight="1" x14ac:dyDescent="0.3">
      <c r="D432" s="12" t="e" cm="1" vm="3">
        <f t="array" ref="D432">_xlfn.IFNA(_xlfn.IFS(V432&lt;&gt;"Pendent",SOCIETATS!$N$8,W432&lt;&gt;"Pendent",SOCIETATS!$N$8),SOCIETATS!$N$9)</f>
        <v>#VALUE!</v>
      </c>
      <c r="E432" s="26" t="e" cm="1" vm="3">
        <f t="array" ref="E432">_xlfn.IFNA(_xlfn.IFS(F432&lt;&gt;F433,SOCIETATS!$N$8,G432&lt;&gt;G433,SOCIETATS!$N$8),SOCIETATS!$N$9)</f>
        <v>#VALUE!</v>
      </c>
      <c r="U432" s="15" t="str">
        <f>_xlfn.IFNA(VLOOKUP(W432,Municipis!$D$2:$F$259,2,FALSE),"Pendent")</f>
        <v>Pendent</v>
      </c>
      <c r="V432" s="15" t="str">
        <f>_xlfn.IFNA(VLOOKUP(W432,Municipis!$D$2:$F$259,3,FALSE),"Pendent")</f>
        <v>Pendent</v>
      </c>
      <c r="W432" s="15" t="str" cm="1">
        <f t="array" ref="W432">_xlfn.IFNA(_xlfn.IFS(O432&lt;&gt;0,O432,P432&lt;&gt;0,P432,Q432&lt;&gt;0,Q432,R432&lt;&gt;0,R432,S432&lt;&gt;0,S432,T432&lt;&gt;0,T432),"Pendent")</f>
        <v>Pendent</v>
      </c>
    </row>
    <row r="433" spans="4:23" ht="15" customHeight="1" x14ac:dyDescent="0.3">
      <c r="D433" s="12" t="e" cm="1" vm="3">
        <f t="array" ref="D433">_xlfn.IFNA(_xlfn.IFS(V433&lt;&gt;"Pendent",SOCIETATS!$N$8,W433&lt;&gt;"Pendent",SOCIETATS!$N$8),SOCIETATS!$N$9)</f>
        <v>#VALUE!</v>
      </c>
      <c r="E433" s="26" t="e" cm="1" vm="3">
        <f t="array" ref="E433">_xlfn.IFNA(_xlfn.IFS(F433&lt;&gt;F434,SOCIETATS!$N$8,G433&lt;&gt;G434,SOCIETATS!$N$8),SOCIETATS!$N$9)</f>
        <v>#VALUE!</v>
      </c>
      <c r="U433" s="15" t="str">
        <f>_xlfn.IFNA(VLOOKUP(W433,Municipis!$D$2:$F$259,2,FALSE),"Pendent")</f>
        <v>Pendent</v>
      </c>
      <c r="V433" s="15" t="str">
        <f>_xlfn.IFNA(VLOOKUP(W433,Municipis!$D$2:$F$259,3,FALSE),"Pendent")</f>
        <v>Pendent</v>
      </c>
      <c r="W433" s="15" t="str" cm="1">
        <f t="array" ref="W433">_xlfn.IFNA(_xlfn.IFS(O433&lt;&gt;0,O433,P433&lt;&gt;0,P433,Q433&lt;&gt;0,Q433,R433&lt;&gt;0,R433,S433&lt;&gt;0,S433,T433&lt;&gt;0,T433),"Pendent")</f>
        <v>Pendent</v>
      </c>
    </row>
    <row r="434" spans="4:23" ht="15" customHeight="1" x14ac:dyDescent="0.3">
      <c r="D434" s="12" t="e" cm="1" vm="3">
        <f t="array" ref="D434">_xlfn.IFNA(_xlfn.IFS(V434&lt;&gt;"Pendent",SOCIETATS!$N$8,W434&lt;&gt;"Pendent",SOCIETATS!$N$8),SOCIETATS!$N$9)</f>
        <v>#VALUE!</v>
      </c>
      <c r="E434" s="26" t="e" cm="1" vm="3">
        <f t="array" ref="E434">_xlfn.IFNA(_xlfn.IFS(F434&lt;&gt;F435,SOCIETATS!$N$8,G434&lt;&gt;G435,SOCIETATS!$N$8),SOCIETATS!$N$9)</f>
        <v>#VALUE!</v>
      </c>
      <c r="U434" s="15" t="str">
        <f>_xlfn.IFNA(VLOOKUP(W434,Municipis!$D$2:$F$259,2,FALSE),"Pendent")</f>
        <v>Pendent</v>
      </c>
      <c r="V434" s="15" t="str">
        <f>_xlfn.IFNA(VLOOKUP(W434,Municipis!$D$2:$F$259,3,FALSE),"Pendent")</f>
        <v>Pendent</v>
      </c>
      <c r="W434" s="15" t="str" cm="1">
        <f t="array" ref="W434">_xlfn.IFNA(_xlfn.IFS(O434&lt;&gt;0,O434,P434&lt;&gt;0,P434,Q434&lt;&gt;0,Q434,R434&lt;&gt;0,R434,S434&lt;&gt;0,S434,T434&lt;&gt;0,T434),"Pendent")</f>
        <v>Pendent</v>
      </c>
    </row>
    <row r="435" spans="4:23" ht="15" customHeight="1" x14ac:dyDescent="0.3">
      <c r="D435" s="12" t="e" cm="1" vm="3">
        <f t="array" ref="D435">_xlfn.IFNA(_xlfn.IFS(V435&lt;&gt;"Pendent",SOCIETATS!$N$8,W435&lt;&gt;"Pendent",SOCIETATS!$N$8),SOCIETATS!$N$9)</f>
        <v>#VALUE!</v>
      </c>
      <c r="E435" s="26" t="e" cm="1" vm="3">
        <f t="array" ref="E435">_xlfn.IFNA(_xlfn.IFS(F435&lt;&gt;F436,SOCIETATS!$N$8,G435&lt;&gt;G436,SOCIETATS!$N$8),SOCIETATS!$N$9)</f>
        <v>#VALUE!</v>
      </c>
      <c r="U435" s="15" t="str">
        <f>_xlfn.IFNA(VLOOKUP(W435,Municipis!$D$2:$F$259,2,FALSE),"Pendent")</f>
        <v>Pendent</v>
      </c>
      <c r="V435" s="15" t="str">
        <f>_xlfn.IFNA(VLOOKUP(W435,Municipis!$D$2:$F$259,3,FALSE),"Pendent")</f>
        <v>Pendent</v>
      </c>
      <c r="W435" s="15" t="str" cm="1">
        <f t="array" ref="W435">_xlfn.IFNA(_xlfn.IFS(O435&lt;&gt;0,O435,P435&lt;&gt;0,P435,Q435&lt;&gt;0,Q435,R435&lt;&gt;0,R435,S435&lt;&gt;0,S435,T435&lt;&gt;0,T435),"Pendent")</f>
        <v>Pendent</v>
      </c>
    </row>
    <row r="436" spans="4:23" ht="15" customHeight="1" x14ac:dyDescent="0.3">
      <c r="D436" s="12" t="e" cm="1" vm="3">
        <f t="array" ref="D436">_xlfn.IFNA(_xlfn.IFS(V436&lt;&gt;"Pendent",SOCIETATS!$N$8,W436&lt;&gt;"Pendent",SOCIETATS!$N$8),SOCIETATS!$N$9)</f>
        <v>#VALUE!</v>
      </c>
      <c r="E436" s="26" t="e" cm="1" vm="3">
        <f t="array" ref="E436">_xlfn.IFNA(_xlfn.IFS(F436&lt;&gt;F437,SOCIETATS!$N$8,G436&lt;&gt;G437,SOCIETATS!$N$8),SOCIETATS!$N$9)</f>
        <v>#VALUE!</v>
      </c>
      <c r="U436" s="15" t="str">
        <f>_xlfn.IFNA(VLOOKUP(W436,Municipis!$D$2:$F$259,2,FALSE),"Pendent")</f>
        <v>Pendent</v>
      </c>
      <c r="V436" s="15" t="str">
        <f>_xlfn.IFNA(VLOOKUP(W436,Municipis!$D$2:$F$259,3,FALSE),"Pendent")</f>
        <v>Pendent</v>
      </c>
      <c r="W436" s="15" t="str" cm="1">
        <f t="array" ref="W436">_xlfn.IFNA(_xlfn.IFS(O436&lt;&gt;0,O436,P436&lt;&gt;0,P436,Q436&lt;&gt;0,Q436,R436&lt;&gt;0,R436,S436&lt;&gt;0,S436,T436&lt;&gt;0,T436),"Pendent")</f>
        <v>Pendent</v>
      </c>
    </row>
    <row r="437" spans="4:23" ht="15" customHeight="1" x14ac:dyDescent="0.3">
      <c r="D437" s="12" t="e" cm="1" vm="3">
        <f t="array" ref="D437">_xlfn.IFNA(_xlfn.IFS(V437&lt;&gt;"Pendent",SOCIETATS!$N$8,W437&lt;&gt;"Pendent",SOCIETATS!$N$8),SOCIETATS!$N$9)</f>
        <v>#VALUE!</v>
      </c>
      <c r="E437" s="26" t="e" cm="1" vm="3">
        <f t="array" ref="E437">_xlfn.IFNA(_xlfn.IFS(F437&lt;&gt;F438,SOCIETATS!$N$8,G437&lt;&gt;G438,SOCIETATS!$N$8),SOCIETATS!$N$9)</f>
        <v>#VALUE!</v>
      </c>
      <c r="U437" s="15" t="str">
        <f>_xlfn.IFNA(VLOOKUP(W437,Municipis!$D$2:$F$259,2,FALSE),"Pendent")</f>
        <v>Pendent</v>
      </c>
      <c r="V437" s="15" t="str">
        <f>_xlfn.IFNA(VLOOKUP(W437,Municipis!$D$2:$F$259,3,FALSE),"Pendent")</f>
        <v>Pendent</v>
      </c>
      <c r="W437" s="15" t="str" cm="1">
        <f t="array" ref="W437">_xlfn.IFNA(_xlfn.IFS(O437&lt;&gt;0,O437,P437&lt;&gt;0,P437,Q437&lt;&gt;0,Q437,R437&lt;&gt;0,R437,S437&lt;&gt;0,S437,T437&lt;&gt;0,T437),"Pendent")</f>
        <v>Pendent</v>
      </c>
    </row>
    <row r="438" spans="4:23" ht="15" customHeight="1" x14ac:dyDescent="0.3">
      <c r="D438" s="12" t="e" cm="1" vm="3">
        <f t="array" ref="D438">_xlfn.IFNA(_xlfn.IFS(V438&lt;&gt;"Pendent",SOCIETATS!$N$8,W438&lt;&gt;"Pendent",SOCIETATS!$N$8),SOCIETATS!$N$9)</f>
        <v>#VALUE!</v>
      </c>
      <c r="E438" s="26" t="e" cm="1" vm="3">
        <f t="array" ref="E438">_xlfn.IFNA(_xlfn.IFS(F438&lt;&gt;F439,SOCIETATS!$N$8,G438&lt;&gt;G439,SOCIETATS!$N$8),SOCIETATS!$N$9)</f>
        <v>#VALUE!</v>
      </c>
      <c r="U438" s="15" t="str">
        <f>_xlfn.IFNA(VLOOKUP(W438,Municipis!$D$2:$F$259,2,FALSE),"Pendent")</f>
        <v>Pendent</v>
      </c>
      <c r="V438" s="15" t="str">
        <f>_xlfn.IFNA(VLOOKUP(W438,Municipis!$D$2:$F$259,3,FALSE),"Pendent")</f>
        <v>Pendent</v>
      </c>
      <c r="W438" s="15" t="str" cm="1">
        <f t="array" ref="W438">_xlfn.IFNA(_xlfn.IFS(O438&lt;&gt;0,O438,P438&lt;&gt;0,P438,Q438&lt;&gt;0,Q438,R438&lt;&gt;0,R438,S438&lt;&gt;0,S438,T438&lt;&gt;0,T438),"Pendent")</f>
        <v>Pendent</v>
      </c>
    </row>
    <row r="439" spans="4:23" ht="15" customHeight="1" x14ac:dyDescent="0.3">
      <c r="D439" s="12" t="e" cm="1" vm="3">
        <f t="array" ref="D439">_xlfn.IFNA(_xlfn.IFS(V439&lt;&gt;"Pendent",SOCIETATS!$N$8,W439&lt;&gt;"Pendent",SOCIETATS!$N$8),SOCIETATS!$N$9)</f>
        <v>#VALUE!</v>
      </c>
      <c r="E439" s="26" t="e" cm="1" vm="3">
        <f t="array" ref="E439">_xlfn.IFNA(_xlfn.IFS(F439&lt;&gt;F440,SOCIETATS!$N$8,G439&lt;&gt;G440,SOCIETATS!$N$8),SOCIETATS!$N$9)</f>
        <v>#VALUE!</v>
      </c>
      <c r="U439" s="15" t="str">
        <f>_xlfn.IFNA(VLOOKUP(W439,Municipis!$D$2:$F$259,2,FALSE),"Pendent")</f>
        <v>Pendent</v>
      </c>
      <c r="V439" s="15" t="str">
        <f>_xlfn.IFNA(VLOOKUP(W439,Municipis!$D$2:$F$259,3,FALSE),"Pendent")</f>
        <v>Pendent</v>
      </c>
      <c r="W439" s="15" t="str" cm="1">
        <f t="array" ref="W439">_xlfn.IFNA(_xlfn.IFS(O439&lt;&gt;0,O439,P439&lt;&gt;0,P439,Q439&lt;&gt;0,Q439,R439&lt;&gt;0,R439,S439&lt;&gt;0,S439,T439&lt;&gt;0,T439),"Pendent")</f>
        <v>Pendent</v>
      </c>
    </row>
    <row r="440" spans="4:23" ht="15" customHeight="1" x14ac:dyDescent="0.3">
      <c r="D440" s="12" t="e" cm="1" vm="3">
        <f t="array" ref="D440">_xlfn.IFNA(_xlfn.IFS(V440&lt;&gt;"Pendent",SOCIETATS!$N$8,W440&lt;&gt;"Pendent",SOCIETATS!$N$8),SOCIETATS!$N$9)</f>
        <v>#VALUE!</v>
      </c>
      <c r="E440" s="26" t="e" cm="1" vm="3">
        <f t="array" ref="E440">_xlfn.IFNA(_xlfn.IFS(F440&lt;&gt;F441,SOCIETATS!$N$8,G440&lt;&gt;G441,SOCIETATS!$N$8),SOCIETATS!$N$9)</f>
        <v>#VALUE!</v>
      </c>
      <c r="U440" s="15" t="str">
        <f>_xlfn.IFNA(VLOOKUP(W440,Municipis!$D$2:$F$259,2,FALSE),"Pendent")</f>
        <v>Pendent</v>
      </c>
      <c r="V440" s="15" t="str">
        <f>_xlfn.IFNA(VLOOKUP(W440,Municipis!$D$2:$F$259,3,FALSE),"Pendent")</f>
        <v>Pendent</v>
      </c>
      <c r="W440" s="15" t="str" cm="1">
        <f t="array" ref="W440">_xlfn.IFNA(_xlfn.IFS(O440&lt;&gt;0,O440,P440&lt;&gt;0,P440,Q440&lt;&gt;0,Q440,R440&lt;&gt;0,R440,S440&lt;&gt;0,S440,T440&lt;&gt;0,T440),"Pendent")</f>
        <v>Pendent</v>
      </c>
    </row>
    <row r="441" spans="4:23" ht="15" customHeight="1" x14ac:dyDescent="0.3">
      <c r="D441" s="12" t="e" cm="1" vm="3">
        <f t="array" ref="D441">_xlfn.IFNA(_xlfn.IFS(V441&lt;&gt;"Pendent",SOCIETATS!$N$8,W441&lt;&gt;"Pendent",SOCIETATS!$N$8),SOCIETATS!$N$9)</f>
        <v>#VALUE!</v>
      </c>
      <c r="E441" s="26" t="e" cm="1" vm="3">
        <f t="array" ref="E441">_xlfn.IFNA(_xlfn.IFS(F441&lt;&gt;F442,SOCIETATS!$N$8,G441&lt;&gt;G442,SOCIETATS!$N$8),SOCIETATS!$N$9)</f>
        <v>#VALUE!</v>
      </c>
      <c r="U441" s="15" t="str">
        <f>_xlfn.IFNA(VLOOKUP(W441,Municipis!$D$2:$F$259,2,FALSE),"Pendent")</f>
        <v>Pendent</v>
      </c>
      <c r="V441" s="15" t="str">
        <f>_xlfn.IFNA(VLOOKUP(W441,Municipis!$D$2:$F$259,3,FALSE),"Pendent")</f>
        <v>Pendent</v>
      </c>
      <c r="W441" s="15" t="str" cm="1">
        <f t="array" ref="W441">_xlfn.IFNA(_xlfn.IFS(O441&lt;&gt;0,O441,P441&lt;&gt;0,P441,Q441&lt;&gt;0,Q441,R441&lt;&gt;0,R441,S441&lt;&gt;0,S441,T441&lt;&gt;0,T441),"Pendent")</f>
        <v>Pendent</v>
      </c>
    </row>
    <row r="442" spans="4:23" ht="15" customHeight="1" x14ac:dyDescent="0.3">
      <c r="D442" s="12" t="e" cm="1" vm="3">
        <f t="array" ref="D442">_xlfn.IFNA(_xlfn.IFS(V442&lt;&gt;"Pendent",SOCIETATS!$N$8,W442&lt;&gt;"Pendent",SOCIETATS!$N$8),SOCIETATS!$N$9)</f>
        <v>#VALUE!</v>
      </c>
      <c r="E442" s="26" t="e" cm="1" vm="3">
        <f t="array" ref="E442">_xlfn.IFNA(_xlfn.IFS(F442&lt;&gt;F443,SOCIETATS!$N$8,G442&lt;&gt;G443,SOCIETATS!$N$8),SOCIETATS!$N$9)</f>
        <v>#VALUE!</v>
      </c>
      <c r="U442" s="15" t="str">
        <f>_xlfn.IFNA(VLOOKUP(W442,Municipis!$D$2:$F$259,2,FALSE),"Pendent")</f>
        <v>Pendent</v>
      </c>
      <c r="V442" s="15" t="str">
        <f>_xlfn.IFNA(VLOOKUP(W442,Municipis!$D$2:$F$259,3,FALSE),"Pendent")</f>
        <v>Pendent</v>
      </c>
      <c r="W442" s="15" t="str" cm="1">
        <f t="array" ref="W442">_xlfn.IFNA(_xlfn.IFS(O442&lt;&gt;0,O442,P442&lt;&gt;0,P442,Q442&lt;&gt;0,Q442,R442&lt;&gt;0,R442,S442&lt;&gt;0,S442,T442&lt;&gt;0,T442),"Pendent")</f>
        <v>Pendent</v>
      </c>
    </row>
    <row r="443" spans="4:23" ht="15" customHeight="1" x14ac:dyDescent="0.3">
      <c r="D443" s="12" t="e" cm="1" vm="3">
        <f t="array" ref="D443">_xlfn.IFNA(_xlfn.IFS(V443&lt;&gt;"Pendent",SOCIETATS!$N$8,W443&lt;&gt;"Pendent",SOCIETATS!$N$8),SOCIETATS!$N$9)</f>
        <v>#VALUE!</v>
      </c>
      <c r="E443" s="26" t="e" cm="1" vm="3">
        <f t="array" ref="E443">_xlfn.IFNA(_xlfn.IFS(F443&lt;&gt;F444,SOCIETATS!$N$8,G443&lt;&gt;G444,SOCIETATS!$N$8),SOCIETATS!$N$9)</f>
        <v>#VALUE!</v>
      </c>
      <c r="U443" s="15" t="str">
        <f>_xlfn.IFNA(VLOOKUP(W443,Municipis!$D$2:$F$259,2,FALSE),"Pendent")</f>
        <v>Pendent</v>
      </c>
      <c r="V443" s="15" t="str">
        <f>_xlfn.IFNA(VLOOKUP(W443,Municipis!$D$2:$F$259,3,FALSE),"Pendent")</f>
        <v>Pendent</v>
      </c>
      <c r="W443" s="15" t="str" cm="1">
        <f t="array" ref="W443">_xlfn.IFNA(_xlfn.IFS(O443&lt;&gt;0,O443,P443&lt;&gt;0,P443,Q443&lt;&gt;0,Q443,R443&lt;&gt;0,R443,S443&lt;&gt;0,S443,T443&lt;&gt;0,T443),"Pendent")</f>
        <v>Pendent</v>
      </c>
    </row>
    <row r="444" spans="4:23" ht="15" customHeight="1" x14ac:dyDescent="0.3">
      <c r="D444" s="12" t="e" cm="1" vm="3">
        <f t="array" ref="D444">_xlfn.IFNA(_xlfn.IFS(V444&lt;&gt;"Pendent",SOCIETATS!$N$8,W444&lt;&gt;"Pendent",SOCIETATS!$N$8),SOCIETATS!$N$9)</f>
        <v>#VALUE!</v>
      </c>
      <c r="E444" s="26" t="e" cm="1" vm="3">
        <f t="array" ref="E444">_xlfn.IFNA(_xlfn.IFS(F444&lt;&gt;F445,SOCIETATS!$N$8,G444&lt;&gt;G445,SOCIETATS!$N$8),SOCIETATS!$N$9)</f>
        <v>#VALUE!</v>
      </c>
      <c r="U444" s="15" t="str">
        <f>_xlfn.IFNA(VLOOKUP(W444,Municipis!$D$2:$F$259,2,FALSE),"Pendent")</f>
        <v>Pendent</v>
      </c>
      <c r="V444" s="15" t="str">
        <f>_xlfn.IFNA(VLOOKUP(W444,Municipis!$D$2:$F$259,3,FALSE),"Pendent")</f>
        <v>Pendent</v>
      </c>
      <c r="W444" s="15" t="str" cm="1">
        <f t="array" ref="W444">_xlfn.IFNA(_xlfn.IFS(O444&lt;&gt;0,O444,P444&lt;&gt;0,P444,Q444&lt;&gt;0,Q444,R444&lt;&gt;0,R444,S444&lt;&gt;0,S444,T444&lt;&gt;0,T444),"Pendent")</f>
        <v>Pendent</v>
      </c>
    </row>
    <row r="445" spans="4:23" ht="15" customHeight="1" x14ac:dyDescent="0.3">
      <c r="D445" s="12" t="e" cm="1" vm="3">
        <f t="array" ref="D445">_xlfn.IFNA(_xlfn.IFS(V445&lt;&gt;"Pendent",SOCIETATS!$N$8,W445&lt;&gt;"Pendent",SOCIETATS!$N$8),SOCIETATS!$N$9)</f>
        <v>#VALUE!</v>
      </c>
      <c r="E445" s="26" t="e" cm="1" vm="3">
        <f t="array" ref="E445">_xlfn.IFNA(_xlfn.IFS(F445&lt;&gt;F446,SOCIETATS!$N$8,G445&lt;&gt;G446,SOCIETATS!$N$8),SOCIETATS!$N$9)</f>
        <v>#VALUE!</v>
      </c>
      <c r="U445" s="15" t="str">
        <f>_xlfn.IFNA(VLOOKUP(W445,Municipis!$D$2:$F$259,2,FALSE),"Pendent")</f>
        <v>Pendent</v>
      </c>
      <c r="V445" s="15" t="str">
        <f>_xlfn.IFNA(VLOOKUP(W445,Municipis!$D$2:$F$259,3,FALSE),"Pendent")</f>
        <v>Pendent</v>
      </c>
      <c r="W445" s="15" t="str" cm="1">
        <f t="array" ref="W445">_xlfn.IFNA(_xlfn.IFS(O445&lt;&gt;0,O445,P445&lt;&gt;0,P445,Q445&lt;&gt;0,Q445,R445&lt;&gt;0,R445,S445&lt;&gt;0,S445,T445&lt;&gt;0,T445),"Pendent")</f>
        <v>Pendent</v>
      </c>
    </row>
    <row r="446" spans="4:23" ht="15" customHeight="1" x14ac:dyDescent="0.3">
      <c r="D446" s="12" t="e" cm="1" vm="3">
        <f t="array" ref="D446">_xlfn.IFNA(_xlfn.IFS(V446&lt;&gt;"Pendent",SOCIETATS!$N$8,W446&lt;&gt;"Pendent",SOCIETATS!$N$8),SOCIETATS!$N$9)</f>
        <v>#VALUE!</v>
      </c>
      <c r="E446" s="26" t="e" cm="1" vm="3">
        <f t="array" ref="E446">_xlfn.IFNA(_xlfn.IFS(F446&lt;&gt;F447,SOCIETATS!$N$8,G446&lt;&gt;G447,SOCIETATS!$N$8),SOCIETATS!$N$9)</f>
        <v>#VALUE!</v>
      </c>
      <c r="U446" s="15" t="str">
        <f>_xlfn.IFNA(VLOOKUP(W446,Municipis!$D$2:$F$259,2,FALSE),"Pendent")</f>
        <v>Pendent</v>
      </c>
      <c r="V446" s="15" t="str">
        <f>_xlfn.IFNA(VLOOKUP(W446,Municipis!$D$2:$F$259,3,FALSE),"Pendent")</f>
        <v>Pendent</v>
      </c>
      <c r="W446" s="15" t="str" cm="1">
        <f t="array" ref="W446">_xlfn.IFNA(_xlfn.IFS(O446&lt;&gt;0,O446,P446&lt;&gt;0,P446,Q446&lt;&gt;0,Q446,R446&lt;&gt;0,R446,S446&lt;&gt;0,S446,T446&lt;&gt;0,T446),"Pendent")</f>
        <v>Pendent</v>
      </c>
    </row>
    <row r="447" spans="4:23" ht="15" customHeight="1" x14ac:dyDescent="0.3">
      <c r="D447" s="12" t="e" cm="1" vm="3">
        <f t="array" ref="D447">_xlfn.IFNA(_xlfn.IFS(V447&lt;&gt;"Pendent",SOCIETATS!$N$8,W447&lt;&gt;"Pendent",SOCIETATS!$N$8),SOCIETATS!$N$9)</f>
        <v>#VALUE!</v>
      </c>
      <c r="E447" s="26" t="e" cm="1" vm="3">
        <f t="array" ref="E447">_xlfn.IFNA(_xlfn.IFS(F447&lt;&gt;F448,SOCIETATS!$N$8,G447&lt;&gt;G448,SOCIETATS!$N$8),SOCIETATS!$N$9)</f>
        <v>#VALUE!</v>
      </c>
      <c r="U447" s="15" t="str">
        <f>_xlfn.IFNA(VLOOKUP(W447,Municipis!$D$2:$F$259,2,FALSE),"Pendent")</f>
        <v>Pendent</v>
      </c>
      <c r="V447" s="15" t="str">
        <f>_xlfn.IFNA(VLOOKUP(W447,Municipis!$D$2:$F$259,3,FALSE),"Pendent")</f>
        <v>Pendent</v>
      </c>
      <c r="W447" s="15" t="str" cm="1">
        <f t="array" ref="W447">_xlfn.IFNA(_xlfn.IFS(O447&lt;&gt;0,O447,P447&lt;&gt;0,P447,Q447&lt;&gt;0,Q447,R447&lt;&gt;0,R447,S447&lt;&gt;0,S447,T447&lt;&gt;0,T447),"Pendent")</f>
        <v>Pendent</v>
      </c>
    </row>
    <row r="448" spans="4:23" ht="15" customHeight="1" x14ac:dyDescent="0.3">
      <c r="D448" s="12" t="e" cm="1" vm="3">
        <f t="array" ref="D448">_xlfn.IFNA(_xlfn.IFS(V448&lt;&gt;"Pendent",SOCIETATS!$N$8,W448&lt;&gt;"Pendent",SOCIETATS!$N$8),SOCIETATS!$N$9)</f>
        <v>#VALUE!</v>
      </c>
      <c r="E448" s="26" t="e" cm="1" vm="3">
        <f t="array" ref="E448">_xlfn.IFNA(_xlfn.IFS(F448&lt;&gt;F449,SOCIETATS!$N$8,G448&lt;&gt;G449,SOCIETATS!$N$8),SOCIETATS!$N$9)</f>
        <v>#VALUE!</v>
      </c>
      <c r="U448" s="15" t="str">
        <f>_xlfn.IFNA(VLOOKUP(W448,Municipis!$D$2:$F$259,2,FALSE),"Pendent")</f>
        <v>Pendent</v>
      </c>
      <c r="V448" s="15" t="str">
        <f>_xlfn.IFNA(VLOOKUP(W448,Municipis!$D$2:$F$259,3,FALSE),"Pendent")</f>
        <v>Pendent</v>
      </c>
      <c r="W448" s="15" t="str" cm="1">
        <f t="array" ref="W448">_xlfn.IFNA(_xlfn.IFS(O448&lt;&gt;0,O448,P448&lt;&gt;0,P448,Q448&lt;&gt;0,Q448,R448&lt;&gt;0,R448,S448&lt;&gt;0,S448,T448&lt;&gt;0,T448),"Pendent")</f>
        <v>Pendent</v>
      </c>
    </row>
    <row r="449" spans="4:23" ht="15" customHeight="1" x14ac:dyDescent="0.3">
      <c r="D449" s="12" t="e" cm="1" vm="3">
        <f t="array" ref="D449">_xlfn.IFNA(_xlfn.IFS(V449&lt;&gt;"Pendent",SOCIETATS!$N$8,W449&lt;&gt;"Pendent",SOCIETATS!$N$8),SOCIETATS!$N$9)</f>
        <v>#VALUE!</v>
      </c>
      <c r="E449" s="26" t="e" cm="1" vm="3">
        <f t="array" ref="E449">_xlfn.IFNA(_xlfn.IFS(F449&lt;&gt;F450,SOCIETATS!$N$8,G449&lt;&gt;G450,SOCIETATS!$N$8),SOCIETATS!$N$9)</f>
        <v>#VALUE!</v>
      </c>
      <c r="U449" s="15" t="str">
        <f>_xlfn.IFNA(VLOOKUP(W449,Municipis!$D$2:$F$259,2,FALSE),"Pendent")</f>
        <v>Pendent</v>
      </c>
      <c r="V449" s="15" t="str">
        <f>_xlfn.IFNA(VLOOKUP(W449,Municipis!$D$2:$F$259,3,FALSE),"Pendent")</f>
        <v>Pendent</v>
      </c>
      <c r="W449" s="15" t="str" cm="1">
        <f t="array" ref="W449">_xlfn.IFNA(_xlfn.IFS(O449&lt;&gt;0,O449,P449&lt;&gt;0,P449,Q449&lt;&gt;0,Q449,R449&lt;&gt;0,R449,S449&lt;&gt;0,S449,T449&lt;&gt;0,T449),"Pendent")</f>
        <v>Pendent</v>
      </c>
    </row>
    <row r="450" spans="4:23" ht="15" customHeight="1" x14ac:dyDescent="0.3">
      <c r="D450" s="12" t="e" cm="1" vm="3">
        <f t="array" ref="D450">_xlfn.IFNA(_xlfn.IFS(V450&lt;&gt;"Pendent",SOCIETATS!$N$8,W450&lt;&gt;"Pendent",SOCIETATS!$N$8),SOCIETATS!$N$9)</f>
        <v>#VALUE!</v>
      </c>
      <c r="E450" s="26" t="e" cm="1" vm="3">
        <f t="array" ref="E450">_xlfn.IFNA(_xlfn.IFS(F450&lt;&gt;F451,SOCIETATS!$N$8,G450&lt;&gt;G451,SOCIETATS!$N$8),SOCIETATS!$N$9)</f>
        <v>#VALUE!</v>
      </c>
      <c r="U450" s="15" t="str">
        <f>_xlfn.IFNA(VLOOKUP(W450,Municipis!$D$2:$F$259,2,FALSE),"Pendent")</f>
        <v>Pendent</v>
      </c>
      <c r="V450" s="15" t="str">
        <f>_xlfn.IFNA(VLOOKUP(W450,Municipis!$D$2:$F$259,3,FALSE),"Pendent")</f>
        <v>Pendent</v>
      </c>
      <c r="W450" s="15" t="str" cm="1">
        <f t="array" ref="W450">_xlfn.IFNA(_xlfn.IFS(O450&lt;&gt;0,O450,P450&lt;&gt;0,P450,Q450&lt;&gt;0,Q450,R450&lt;&gt;0,R450,S450&lt;&gt;0,S450,T450&lt;&gt;0,T450),"Pendent")</f>
        <v>Pendent</v>
      </c>
    </row>
    <row r="451" spans="4:23" ht="15" customHeight="1" x14ac:dyDescent="0.3">
      <c r="D451" s="12" t="e" cm="1" vm="3">
        <f t="array" ref="D451">_xlfn.IFNA(_xlfn.IFS(V451&lt;&gt;"Pendent",SOCIETATS!$N$8,W451&lt;&gt;"Pendent",SOCIETATS!$N$8),SOCIETATS!$N$9)</f>
        <v>#VALUE!</v>
      </c>
      <c r="E451" s="26" t="e" cm="1" vm="3">
        <f t="array" ref="E451">_xlfn.IFNA(_xlfn.IFS(F451&lt;&gt;F452,SOCIETATS!$N$8,G451&lt;&gt;G452,SOCIETATS!$N$8),SOCIETATS!$N$9)</f>
        <v>#VALUE!</v>
      </c>
      <c r="U451" s="15" t="str">
        <f>_xlfn.IFNA(VLOOKUP(W451,Municipis!$D$2:$F$259,2,FALSE),"Pendent")</f>
        <v>Pendent</v>
      </c>
      <c r="V451" s="15" t="str">
        <f>_xlfn.IFNA(VLOOKUP(W451,Municipis!$D$2:$F$259,3,FALSE),"Pendent")</f>
        <v>Pendent</v>
      </c>
      <c r="W451" s="15" t="str" cm="1">
        <f t="array" ref="W451">_xlfn.IFNA(_xlfn.IFS(O451&lt;&gt;0,O451,P451&lt;&gt;0,P451,Q451&lt;&gt;0,Q451,R451&lt;&gt;0,R451,S451&lt;&gt;0,S451,T451&lt;&gt;0,T451),"Pendent")</f>
        <v>Pendent</v>
      </c>
    </row>
    <row r="452" spans="4:23" ht="15" customHeight="1" x14ac:dyDescent="0.3">
      <c r="D452" s="12" t="e" cm="1" vm="3">
        <f t="array" ref="D452">_xlfn.IFNA(_xlfn.IFS(V452&lt;&gt;"Pendent",SOCIETATS!$N$8,W452&lt;&gt;"Pendent",SOCIETATS!$N$8),SOCIETATS!$N$9)</f>
        <v>#VALUE!</v>
      </c>
      <c r="E452" s="26" t="e" cm="1" vm="3">
        <f t="array" ref="E452">_xlfn.IFNA(_xlfn.IFS(F452&lt;&gt;F453,SOCIETATS!$N$8,G452&lt;&gt;G453,SOCIETATS!$N$8),SOCIETATS!$N$9)</f>
        <v>#VALUE!</v>
      </c>
      <c r="U452" s="15" t="str">
        <f>_xlfn.IFNA(VLOOKUP(W452,Municipis!$D$2:$F$259,2,FALSE),"Pendent")</f>
        <v>Pendent</v>
      </c>
      <c r="V452" s="15" t="str">
        <f>_xlfn.IFNA(VLOOKUP(W452,Municipis!$D$2:$F$259,3,FALSE),"Pendent")</f>
        <v>Pendent</v>
      </c>
      <c r="W452" s="15" t="str" cm="1">
        <f t="array" ref="W452">_xlfn.IFNA(_xlfn.IFS(O452&lt;&gt;0,O452,P452&lt;&gt;0,P452,Q452&lt;&gt;0,Q452,R452&lt;&gt;0,R452,S452&lt;&gt;0,S452,T452&lt;&gt;0,T452),"Pendent")</f>
        <v>Pendent</v>
      </c>
    </row>
    <row r="453" spans="4:23" ht="15" customHeight="1" x14ac:dyDescent="0.3">
      <c r="D453" s="12" t="e" cm="1" vm="3">
        <f t="array" ref="D453">_xlfn.IFNA(_xlfn.IFS(V453&lt;&gt;"Pendent",SOCIETATS!$N$8,W453&lt;&gt;"Pendent",SOCIETATS!$N$8),SOCIETATS!$N$9)</f>
        <v>#VALUE!</v>
      </c>
      <c r="E453" s="26" t="e" cm="1" vm="3">
        <f t="array" ref="E453">_xlfn.IFNA(_xlfn.IFS(F453&lt;&gt;F454,SOCIETATS!$N$8,G453&lt;&gt;G454,SOCIETATS!$N$8),SOCIETATS!$N$9)</f>
        <v>#VALUE!</v>
      </c>
      <c r="U453" s="15" t="str">
        <f>_xlfn.IFNA(VLOOKUP(W453,Municipis!$D$2:$F$259,2,FALSE),"Pendent")</f>
        <v>Pendent</v>
      </c>
      <c r="V453" s="15" t="str">
        <f>_xlfn.IFNA(VLOOKUP(W453,Municipis!$D$2:$F$259,3,FALSE),"Pendent")</f>
        <v>Pendent</v>
      </c>
      <c r="W453" s="15" t="str" cm="1">
        <f t="array" ref="W453">_xlfn.IFNA(_xlfn.IFS(O453&lt;&gt;0,O453,P453&lt;&gt;0,P453,Q453&lt;&gt;0,Q453,R453&lt;&gt;0,R453,S453&lt;&gt;0,S453,T453&lt;&gt;0,T453),"Pendent")</f>
        <v>Pendent</v>
      </c>
    </row>
    <row r="454" spans="4:23" ht="15" customHeight="1" x14ac:dyDescent="0.3">
      <c r="D454" s="12" t="e" cm="1" vm="3">
        <f t="array" ref="D454">_xlfn.IFNA(_xlfn.IFS(V454&lt;&gt;"Pendent",SOCIETATS!$N$8,W454&lt;&gt;"Pendent",SOCIETATS!$N$8),SOCIETATS!$N$9)</f>
        <v>#VALUE!</v>
      </c>
      <c r="E454" s="26" t="e" cm="1" vm="3">
        <f t="array" ref="E454">_xlfn.IFNA(_xlfn.IFS(F454&lt;&gt;F455,SOCIETATS!$N$8,G454&lt;&gt;G455,SOCIETATS!$N$8),SOCIETATS!$N$9)</f>
        <v>#VALUE!</v>
      </c>
      <c r="U454" s="15" t="str">
        <f>_xlfn.IFNA(VLOOKUP(W454,Municipis!$D$2:$F$259,2,FALSE),"Pendent")</f>
        <v>Pendent</v>
      </c>
      <c r="V454" s="15" t="str">
        <f>_xlfn.IFNA(VLOOKUP(W454,Municipis!$D$2:$F$259,3,FALSE),"Pendent")</f>
        <v>Pendent</v>
      </c>
      <c r="W454" s="15" t="str" cm="1">
        <f t="array" ref="W454">_xlfn.IFNA(_xlfn.IFS(O454&lt;&gt;0,O454,P454&lt;&gt;0,P454,Q454&lt;&gt;0,Q454,R454&lt;&gt;0,R454,S454&lt;&gt;0,S454,T454&lt;&gt;0,T454),"Pendent")</f>
        <v>Pendent</v>
      </c>
    </row>
    <row r="455" spans="4:23" ht="15" customHeight="1" x14ac:dyDescent="0.3">
      <c r="D455" s="12" t="e" cm="1" vm="3">
        <f t="array" ref="D455">_xlfn.IFNA(_xlfn.IFS(V455&lt;&gt;"Pendent",SOCIETATS!$N$8,W455&lt;&gt;"Pendent",SOCIETATS!$N$8),SOCIETATS!$N$9)</f>
        <v>#VALUE!</v>
      </c>
      <c r="E455" s="26" t="e" cm="1" vm="3">
        <f t="array" ref="E455">_xlfn.IFNA(_xlfn.IFS(F455&lt;&gt;F456,SOCIETATS!$N$8,G455&lt;&gt;G456,SOCIETATS!$N$8),SOCIETATS!$N$9)</f>
        <v>#VALUE!</v>
      </c>
      <c r="U455" s="15" t="str">
        <f>_xlfn.IFNA(VLOOKUP(W455,Municipis!$D$2:$F$259,2,FALSE),"Pendent")</f>
        <v>Pendent</v>
      </c>
      <c r="V455" s="15" t="str">
        <f>_xlfn.IFNA(VLOOKUP(W455,Municipis!$D$2:$F$259,3,FALSE),"Pendent")</f>
        <v>Pendent</v>
      </c>
      <c r="W455" s="15" t="str" cm="1">
        <f t="array" ref="W455">_xlfn.IFNA(_xlfn.IFS(O455&lt;&gt;0,O455,P455&lt;&gt;0,P455,Q455&lt;&gt;0,Q455,R455&lt;&gt;0,R455,S455&lt;&gt;0,S455,T455&lt;&gt;0,T455),"Pendent")</f>
        <v>Pendent</v>
      </c>
    </row>
    <row r="456" spans="4:23" ht="15" customHeight="1" x14ac:dyDescent="0.3">
      <c r="D456" s="12" t="e" cm="1" vm="3">
        <f t="array" ref="D456">_xlfn.IFNA(_xlfn.IFS(V456&lt;&gt;"Pendent",SOCIETATS!$N$8,W456&lt;&gt;"Pendent",SOCIETATS!$N$8),SOCIETATS!$N$9)</f>
        <v>#VALUE!</v>
      </c>
      <c r="E456" s="26" t="e" cm="1" vm="3">
        <f t="array" ref="E456">_xlfn.IFNA(_xlfn.IFS(F456&lt;&gt;F457,SOCIETATS!$N$8,G456&lt;&gt;G457,SOCIETATS!$N$8),SOCIETATS!$N$9)</f>
        <v>#VALUE!</v>
      </c>
      <c r="U456" s="15" t="str">
        <f>_xlfn.IFNA(VLOOKUP(W456,Municipis!$D$2:$F$259,2,FALSE),"Pendent")</f>
        <v>Pendent</v>
      </c>
      <c r="V456" s="15" t="str">
        <f>_xlfn.IFNA(VLOOKUP(W456,Municipis!$D$2:$F$259,3,FALSE),"Pendent")</f>
        <v>Pendent</v>
      </c>
      <c r="W456" s="15" t="str" cm="1">
        <f t="array" ref="W456">_xlfn.IFNA(_xlfn.IFS(O456&lt;&gt;0,O456,P456&lt;&gt;0,P456,Q456&lt;&gt;0,Q456,R456&lt;&gt;0,R456,S456&lt;&gt;0,S456,T456&lt;&gt;0,T456),"Pendent")</f>
        <v>Pendent</v>
      </c>
    </row>
    <row r="457" spans="4:23" ht="15" customHeight="1" x14ac:dyDescent="0.3">
      <c r="D457" s="12" t="e" cm="1" vm="3">
        <f t="array" ref="D457">_xlfn.IFNA(_xlfn.IFS(V457&lt;&gt;"Pendent",SOCIETATS!$N$8,W457&lt;&gt;"Pendent",SOCIETATS!$N$8),SOCIETATS!$N$9)</f>
        <v>#VALUE!</v>
      </c>
      <c r="E457" s="26" t="e" cm="1" vm="3">
        <f t="array" ref="E457">_xlfn.IFNA(_xlfn.IFS(F457&lt;&gt;F458,SOCIETATS!$N$8,G457&lt;&gt;G458,SOCIETATS!$N$8),SOCIETATS!$N$9)</f>
        <v>#VALUE!</v>
      </c>
      <c r="U457" s="15" t="str">
        <f>_xlfn.IFNA(VLOOKUP(W457,Municipis!$D$2:$F$259,2,FALSE),"Pendent")</f>
        <v>Pendent</v>
      </c>
      <c r="V457" s="15" t="str">
        <f>_xlfn.IFNA(VLOOKUP(W457,Municipis!$D$2:$F$259,3,FALSE),"Pendent")</f>
        <v>Pendent</v>
      </c>
      <c r="W457" s="15" t="str" cm="1">
        <f t="array" ref="W457">_xlfn.IFNA(_xlfn.IFS(O457&lt;&gt;0,O457,P457&lt;&gt;0,P457,Q457&lt;&gt;0,Q457,R457&lt;&gt;0,R457,S457&lt;&gt;0,S457,T457&lt;&gt;0,T457),"Pendent")</f>
        <v>Pendent</v>
      </c>
    </row>
    <row r="458" spans="4:23" ht="15" customHeight="1" x14ac:dyDescent="0.3">
      <c r="D458" s="12" t="e" cm="1" vm="3">
        <f t="array" ref="D458">_xlfn.IFNA(_xlfn.IFS(V458&lt;&gt;"Pendent",SOCIETATS!$N$8,W458&lt;&gt;"Pendent",SOCIETATS!$N$8),SOCIETATS!$N$9)</f>
        <v>#VALUE!</v>
      </c>
      <c r="E458" s="26" t="e" cm="1" vm="3">
        <f t="array" ref="E458">_xlfn.IFNA(_xlfn.IFS(F458&lt;&gt;F459,SOCIETATS!$N$8,G458&lt;&gt;G459,SOCIETATS!$N$8),SOCIETATS!$N$9)</f>
        <v>#VALUE!</v>
      </c>
      <c r="U458" s="15" t="str">
        <f>_xlfn.IFNA(VLOOKUP(W458,Municipis!$D$2:$F$259,2,FALSE),"Pendent")</f>
        <v>Pendent</v>
      </c>
      <c r="V458" s="15" t="str">
        <f>_xlfn.IFNA(VLOOKUP(W458,Municipis!$D$2:$F$259,3,FALSE),"Pendent")</f>
        <v>Pendent</v>
      </c>
      <c r="W458" s="15" t="str" cm="1">
        <f t="array" ref="W458">_xlfn.IFNA(_xlfn.IFS(O458&lt;&gt;0,O458,P458&lt;&gt;0,P458,Q458&lt;&gt;0,Q458,R458&lt;&gt;0,R458,S458&lt;&gt;0,S458,T458&lt;&gt;0,T458),"Pendent")</f>
        <v>Pendent</v>
      </c>
    </row>
    <row r="459" spans="4:23" ht="15" customHeight="1" x14ac:dyDescent="0.3">
      <c r="D459" s="12" t="e" cm="1" vm="3">
        <f t="array" ref="D459">_xlfn.IFNA(_xlfn.IFS(V459&lt;&gt;"Pendent",SOCIETATS!$N$8,W459&lt;&gt;"Pendent",SOCIETATS!$N$8),SOCIETATS!$N$9)</f>
        <v>#VALUE!</v>
      </c>
      <c r="E459" s="26" t="e" cm="1" vm="3">
        <f t="array" ref="E459">_xlfn.IFNA(_xlfn.IFS(F459&lt;&gt;F460,SOCIETATS!$N$8,G459&lt;&gt;G460,SOCIETATS!$N$8),SOCIETATS!$N$9)</f>
        <v>#VALUE!</v>
      </c>
      <c r="U459" s="15" t="str">
        <f>_xlfn.IFNA(VLOOKUP(W459,Municipis!$D$2:$F$259,2,FALSE),"Pendent")</f>
        <v>Pendent</v>
      </c>
      <c r="V459" s="15" t="str">
        <f>_xlfn.IFNA(VLOOKUP(W459,Municipis!$D$2:$F$259,3,FALSE),"Pendent")</f>
        <v>Pendent</v>
      </c>
      <c r="W459" s="15" t="str" cm="1">
        <f t="array" ref="W459">_xlfn.IFNA(_xlfn.IFS(O459&lt;&gt;0,O459,P459&lt;&gt;0,P459,Q459&lt;&gt;0,Q459,R459&lt;&gt;0,R459,S459&lt;&gt;0,S459,T459&lt;&gt;0,T459),"Pendent")</f>
        <v>Pendent</v>
      </c>
    </row>
    <row r="460" spans="4:23" ht="15" customHeight="1" x14ac:dyDescent="0.3">
      <c r="D460" s="12" t="e" cm="1" vm="3">
        <f t="array" ref="D460">_xlfn.IFNA(_xlfn.IFS(V460&lt;&gt;"Pendent",SOCIETATS!$N$8,W460&lt;&gt;"Pendent",SOCIETATS!$N$8),SOCIETATS!$N$9)</f>
        <v>#VALUE!</v>
      </c>
      <c r="E460" s="26" t="e" cm="1" vm="3">
        <f t="array" ref="E460">_xlfn.IFNA(_xlfn.IFS(F460&lt;&gt;F461,SOCIETATS!$N$8,G460&lt;&gt;G461,SOCIETATS!$N$8),SOCIETATS!$N$9)</f>
        <v>#VALUE!</v>
      </c>
      <c r="U460" s="15" t="str">
        <f>_xlfn.IFNA(VLOOKUP(W460,Municipis!$D$2:$F$259,2,FALSE),"Pendent")</f>
        <v>Pendent</v>
      </c>
      <c r="V460" s="15" t="str">
        <f>_xlfn.IFNA(VLOOKUP(W460,Municipis!$D$2:$F$259,3,FALSE),"Pendent")</f>
        <v>Pendent</v>
      </c>
      <c r="W460" s="15" t="str" cm="1">
        <f t="array" ref="W460">_xlfn.IFNA(_xlfn.IFS(O460&lt;&gt;0,O460,P460&lt;&gt;0,P460,Q460&lt;&gt;0,Q460,R460&lt;&gt;0,R460,S460&lt;&gt;0,S460,T460&lt;&gt;0,T460),"Pendent")</f>
        <v>Pendent</v>
      </c>
    </row>
    <row r="461" spans="4:23" ht="15" customHeight="1" x14ac:dyDescent="0.3">
      <c r="D461" s="12" t="e" cm="1" vm="3">
        <f t="array" ref="D461">_xlfn.IFNA(_xlfn.IFS(V461&lt;&gt;"Pendent",SOCIETATS!$N$8,W461&lt;&gt;"Pendent",SOCIETATS!$N$8),SOCIETATS!$N$9)</f>
        <v>#VALUE!</v>
      </c>
      <c r="E461" s="26" t="e" cm="1" vm="3">
        <f t="array" ref="E461">_xlfn.IFNA(_xlfn.IFS(F461&lt;&gt;F462,SOCIETATS!$N$8,G461&lt;&gt;G462,SOCIETATS!$N$8),SOCIETATS!$N$9)</f>
        <v>#VALUE!</v>
      </c>
      <c r="U461" s="15" t="str">
        <f>_xlfn.IFNA(VLOOKUP(W461,Municipis!$D$2:$F$259,2,FALSE),"Pendent")</f>
        <v>Pendent</v>
      </c>
      <c r="V461" s="15" t="str">
        <f>_xlfn.IFNA(VLOOKUP(W461,Municipis!$D$2:$F$259,3,FALSE),"Pendent")</f>
        <v>Pendent</v>
      </c>
      <c r="W461" s="15" t="str" cm="1">
        <f t="array" ref="W461">_xlfn.IFNA(_xlfn.IFS(O461&lt;&gt;0,O461,P461&lt;&gt;0,P461,Q461&lt;&gt;0,Q461,R461&lt;&gt;0,R461,S461&lt;&gt;0,S461,T461&lt;&gt;0,T461),"Pendent")</f>
        <v>Pendent</v>
      </c>
    </row>
    <row r="462" spans="4:23" ht="15" customHeight="1" x14ac:dyDescent="0.3">
      <c r="D462" s="12" t="e" cm="1" vm="3">
        <f t="array" ref="D462">_xlfn.IFNA(_xlfn.IFS(V462&lt;&gt;"Pendent",SOCIETATS!$N$8,W462&lt;&gt;"Pendent",SOCIETATS!$N$8),SOCIETATS!$N$9)</f>
        <v>#VALUE!</v>
      </c>
      <c r="E462" s="26" t="e" cm="1" vm="3">
        <f t="array" ref="E462">_xlfn.IFNA(_xlfn.IFS(F462&lt;&gt;F463,SOCIETATS!$N$8,G462&lt;&gt;G463,SOCIETATS!$N$8),SOCIETATS!$N$9)</f>
        <v>#VALUE!</v>
      </c>
      <c r="U462" s="15" t="str">
        <f>_xlfn.IFNA(VLOOKUP(W462,Municipis!$D$2:$F$259,2,FALSE),"Pendent")</f>
        <v>Pendent</v>
      </c>
      <c r="V462" s="15" t="str">
        <f>_xlfn.IFNA(VLOOKUP(W462,Municipis!$D$2:$F$259,3,FALSE),"Pendent")</f>
        <v>Pendent</v>
      </c>
      <c r="W462" s="15" t="str" cm="1">
        <f t="array" ref="W462">_xlfn.IFNA(_xlfn.IFS(O462&lt;&gt;0,O462,P462&lt;&gt;0,P462,Q462&lt;&gt;0,Q462,R462&lt;&gt;0,R462,S462&lt;&gt;0,S462,T462&lt;&gt;0,T462),"Pendent")</f>
        <v>Pendent</v>
      </c>
    </row>
    <row r="463" spans="4:23" ht="15" customHeight="1" x14ac:dyDescent="0.3">
      <c r="D463" s="12" t="e" cm="1" vm="3">
        <f t="array" ref="D463">_xlfn.IFNA(_xlfn.IFS(V463&lt;&gt;"Pendent",SOCIETATS!$N$8,W463&lt;&gt;"Pendent",SOCIETATS!$N$8),SOCIETATS!$N$9)</f>
        <v>#VALUE!</v>
      </c>
      <c r="E463" s="26" t="e" cm="1" vm="3">
        <f t="array" ref="E463">_xlfn.IFNA(_xlfn.IFS(F463&lt;&gt;F464,SOCIETATS!$N$8,G463&lt;&gt;G464,SOCIETATS!$N$8),SOCIETATS!$N$9)</f>
        <v>#VALUE!</v>
      </c>
      <c r="U463" s="15" t="str">
        <f>_xlfn.IFNA(VLOOKUP(W463,Municipis!$D$2:$F$259,2,FALSE),"Pendent")</f>
        <v>Pendent</v>
      </c>
      <c r="V463" s="15" t="str">
        <f>_xlfn.IFNA(VLOOKUP(W463,Municipis!$D$2:$F$259,3,FALSE),"Pendent")</f>
        <v>Pendent</v>
      </c>
      <c r="W463" s="15" t="str" cm="1">
        <f t="array" ref="W463">_xlfn.IFNA(_xlfn.IFS(O463&lt;&gt;0,O463,P463&lt;&gt;0,P463,Q463&lt;&gt;0,Q463,R463&lt;&gt;0,R463,S463&lt;&gt;0,S463,T463&lt;&gt;0,T463),"Pendent")</f>
        <v>Pendent</v>
      </c>
    </row>
    <row r="464" spans="4:23" ht="15" customHeight="1" x14ac:dyDescent="0.3">
      <c r="D464" s="12" t="e" cm="1" vm="3">
        <f t="array" ref="D464">_xlfn.IFNA(_xlfn.IFS(V464&lt;&gt;"Pendent",SOCIETATS!$N$8,W464&lt;&gt;"Pendent",SOCIETATS!$N$8),SOCIETATS!$N$9)</f>
        <v>#VALUE!</v>
      </c>
      <c r="E464" s="26" t="e" cm="1" vm="3">
        <f t="array" ref="E464">_xlfn.IFNA(_xlfn.IFS(F464&lt;&gt;F465,SOCIETATS!$N$8,G464&lt;&gt;G465,SOCIETATS!$N$8),SOCIETATS!$N$9)</f>
        <v>#VALUE!</v>
      </c>
      <c r="U464" s="15" t="str">
        <f>_xlfn.IFNA(VLOOKUP(W464,Municipis!$D$2:$F$259,2,FALSE),"Pendent")</f>
        <v>Pendent</v>
      </c>
      <c r="V464" s="15" t="str">
        <f>_xlfn.IFNA(VLOOKUP(W464,Municipis!$D$2:$F$259,3,FALSE),"Pendent")</f>
        <v>Pendent</v>
      </c>
      <c r="W464" s="15" t="str" cm="1">
        <f t="array" ref="W464">_xlfn.IFNA(_xlfn.IFS(O464&lt;&gt;0,O464,P464&lt;&gt;0,P464,Q464&lt;&gt;0,Q464,R464&lt;&gt;0,R464,S464&lt;&gt;0,S464,T464&lt;&gt;0,T464),"Pendent")</f>
        <v>Pendent</v>
      </c>
    </row>
    <row r="465" spans="4:23" ht="15" customHeight="1" x14ac:dyDescent="0.3">
      <c r="D465" s="12" t="e" cm="1" vm="3">
        <f t="array" ref="D465">_xlfn.IFNA(_xlfn.IFS(V465&lt;&gt;"Pendent",SOCIETATS!$N$8,W465&lt;&gt;"Pendent",SOCIETATS!$N$8),SOCIETATS!$N$9)</f>
        <v>#VALUE!</v>
      </c>
      <c r="E465" s="26" t="e" cm="1" vm="3">
        <f t="array" ref="E465">_xlfn.IFNA(_xlfn.IFS(F465&lt;&gt;F466,SOCIETATS!$N$8,G465&lt;&gt;G466,SOCIETATS!$N$8),SOCIETATS!$N$9)</f>
        <v>#VALUE!</v>
      </c>
      <c r="U465" s="15" t="str">
        <f>_xlfn.IFNA(VLOOKUP(W465,Municipis!$D$2:$F$259,2,FALSE),"Pendent")</f>
        <v>Pendent</v>
      </c>
      <c r="V465" s="15" t="str">
        <f>_xlfn.IFNA(VLOOKUP(W465,Municipis!$D$2:$F$259,3,FALSE),"Pendent")</f>
        <v>Pendent</v>
      </c>
      <c r="W465" s="15" t="str" cm="1">
        <f t="array" ref="W465">_xlfn.IFNA(_xlfn.IFS(O465&lt;&gt;0,O465,P465&lt;&gt;0,P465,Q465&lt;&gt;0,Q465,R465&lt;&gt;0,R465,S465&lt;&gt;0,S465,T465&lt;&gt;0,T465),"Pendent")</f>
        <v>Pendent</v>
      </c>
    </row>
    <row r="466" spans="4:23" ht="15" customHeight="1" x14ac:dyDescent="0.3">
      <c r="D466" s="12" t="e" cm="1" vm="3">
        <f t="array" ref="D466">_xlfn.IFNA(_xlfn.IFS(V466&lt;&gt;"Pendent",SOCIETATS!$N$8,W466&lt;&gt;"Pendent",SOCIETATS!$N$8),SOCIETATS!$N$9)</f>
        <v>#VALUE!</v>
      </c>
      <c r="E466" s="26" t="e" cm="1" vm="3">
        <f t="array" ref="E466">_xlfn.IFNA(_xlfn.IFS(F466&lt;&gt;F467,SOCIETATS!$N$8,G466&lt;&gt;G467,SOCIETATS!$N$8),SOCIETATS!$N$9)</f>
        <v>#VALUE!</v>
      </c>
      <c r="U466" s="15" t="str">
        <f>_xlfn.IFNA(VLOOKUP(W466,Municipis!$D$2:$F$259,2,FALSE),"Pendent")</f>
        <v>Pendent</v>
      </c>
      <c r="V466" s="15" t="str">
        <f>_xlfn.IFNA(VLOOKUP(W466,Municipis!$D$2:$F$259,3,FALSE),"Pendent")</f>
        <v>Pendent</v>
      </c>
      <c r="W466" s="15" t="str" cm="1">
        <f t="array" ref="W466">_xlfn.IFNA(_xlfn.IFS(O466&lt;&gt;0,O466,P466&lt;&gt;0,P466,Q466&lt;&gt;0,Q466,R466&lt;&gt;0,R466,S466&lt;&gt;0,S466,T466&lt;&gt;0,T466),"Pendent")</f>
        <v>Pendent</v>
      </c>
    </row>
    <row r="467" spans="4:23" ht="15" customHeight="1" x14ac:dyDescent="0.3">
      <c r="D467" s="12" t="e" cm="1" vm="3">
        <f t="array" ref="D467">_xlfn.IFNA(_xlfn.IFS(V467&lt;&gt;"Pendent",SOCIETATS!$N$8,W467&lt;&gt;"Pendent",SOCIETATS!$N$8),SOCIETATS!$N$9)</f>
        <v>#VALUE!</v>
      </c>
      <c r="E467" s="26" t="e" cm="1" vm="3">
        <f t="array" ref="E467">_xlfn.IFNA(_xlfn.IFS(F467&lt;&gt;F468,SOCIETATS!$N$8,G467&lt;&gt;G468,SOCIETATS!$N$8),SOCIETATS!$N$9)</f>
        <v>#VALUE!</v>
      </c>
      <c r="U467" s="15" t="str">
        <f>_xlfn.IFNA(VLOOKUP(W467,Municipis!$D$2:$F$259,2,FALSE),"Pendent")</f>
        <v>Pendent</v>
      </c>
      <c r="V467" s="15" t="str">
        <f>_xlfn.IFNA(VLOOKUP(W467,Municipis!$D$2:$F$259,3,FALSE),"Pendent")</f>
        <v>Pendent</v>
      </c>
      <c r="W467" s="15" t="str" cm="1">
        <f t="array" ref="W467">_xlfn.IFNA(_xlfn.IFS(O467&lt;&gt;0,O467,P467&lt;&gt;0,P467,Q467&lt;&gt;0,Q467,R467&lt;&gt;0,R467,S467&lt;&gt;0,S467,T467&lt;&gt;0,T467),"Pendent")</f>
        <v>Pendent</v>
      </c>
    </row>
    <row r="468" spans="4:23" ht="15" customHeight="1" x14ac:dyDescent="0.3">
      <c r="D468" s="12" t="e" cm="1" vm="3">
        <f t="array" ref="D468">_xlfn.IFNA(_xlfn.IFS(V468&lt;&gt;"Pendent",SOCIETATS!$N$8,W468&lt;&gt;"Pendent",SOCIETATS!$N$8),SOCIETATS!$N$9)</f>
        <v>#VALUE!</v>
      </c>
      <c r="E468" s="26" t="e" cm="1" vm="3">
        <f t="array" ref="E468">_xlfn.IFNA(_xlfn.IFS(F468&lt;&gt;F469,SOCIETATS!$N$8,G468&lt;&gt;G469,SOCIETATS!$N$8),SOCIETATS!$N$9)</f>
        <v>#VALUE!</v>
      </c>
      <c r="U468" s="15" t="str">
        <f>_xlfn.IFNA(VLOOKUP(W468,Municipis!$D$2:$F$259,2,FALSE),"Pendent")</f>
        <v>Pendent</v>
      </c>
      <c r="V468" s="15" t="str">
        <f>_xlfn.IFNA(VLOOKUP(W468,Municipis!$D$2:$F$259,3,FALSE),"Pendent")</f>
        <v>Pendent</v>
      </c>
      <c r="W468" s="15" t="str" cm="1">
        <f t="array" ref="W468">_xlfn.IFNA(_xlfn.IFS(O468&lt;&gt;0,O468,P468&lt;&gt;0,P468,Q468&lt;&gt;0,Q468,R468&lt;&gt;0,R468,S468&lt;&gt;0,S468,T468&lt;&gt;0,T468),"Pendent")</f>
        <v>Pendent</v>
      </c>
    </row>
    <row r="469" spans="4:23" ht="15" customHeight="1" x14ac:dyDescent="0.3">
      <c r="D469" s="12" t="e" cm="1" vm="3">
        <f t="array" ref="D469">_xlfn.IFNA(_xlfn.IFS(V469&lt;&gt;"Pendent",SOCIETATS!$N$8,W469&lt;&gt;"Pendent",SOCIETATS!$N$8),SOCIETATS!$N$9)</f>
        <v>#VALUE!</v>
      </c>
      <c r="E469" s="26" t="e" cm="1" vm="3">
        <f t="array" ref="E469">_xlfn.IFNA(_xlfn.IFS(F469&lt;&gt;F470,SOCIETATS!$N$8,G469&lt;&gt;G470,SOCIETATS!$N$8),SOCIETATS!$N$9)</f>
        <v>#VALUE!</v>
      </c>
      <c r="U469" s="15" t="str">
        <f>_xlfn.IFNA(VLOOKUP(W469,Municipis!$D$2:$F$259,2,FALSE),"Pendent")</f>
        <v>Pendent</v>
      </c>
      <c r="V469" s="15" t="str">
        <f>_xlfn.IFNA(VLOOKUP(W469,Municipis!$D$2:$F$259,3,FALSE),"Pendent")</f>
        <v>Pendent</v>
      </c>
      <c r="W469" s="15" t="str" cm="1">
        <f t="array" ref="W469">_xlfn.IFNA(_xlfn.IFS(O469&lt;&gt;0,O469,P469&lt;&gt;0,P469,Q469&lt;&gt;0,Q469,R469&lt;&gt;0,R469,S469&lt;&gt;0,S469,T469&lt;&gt;0,T469),"Pendent")</f>
        <v>Pendent</v>
      </c>
    </row>
    <row r="470" spans="4:23" ht="15" customHeight="1" x14ac:dyDescent="0.3">
      <c r="D470" s="12" t="e" cm="1" vm="3">
        <f t="array" ref="D470">_xlfn.IFNA(_xlfn.IFS(V470&lt;&gt;"Pendent",SOCIETATS!$N$8,W470&lt;&gt;"Pendent",SOCIETATS!$N$8),SOCIETATS!$N$9)</f>
        <v>#VALUE!</v>
      </c>
      <c r="E470" s="26" t="e" cm="1" vm="3">
        <f t="array" ref="E470">_xlfn.IFNA(_xlfn.IFS(F470&lt;&gt;F471,SOCIETATS!$N$8,G470&lt;&gt;G471,SOCIETATS!$N$8),SOCIETATS!$N$9)</f>
        <v>#VALUE!</v>
      </c>
      <c r="U470" s="15" t="str">
        <f>_xlfn.IFNA(VLOOKUP(W470,Municipis!$D$2:$F$259,2,FALSE),"Pendent")</f>
        <v>Pendent</v>
      </c>
      <c r="V470" s="15" t="str">
        <f>_xlfn.IFNA(VLOOKUP(W470,Municipis!$D$2:$F$259,3,FALSE),"Pendent")</f>
        <v>Pendent</v>
      </c>
      <c r="W470" s="15" t="str" cm="1">
        <f t="array" ref="W470">_xlfn.IFNA(_xlfn.IFS(O470&lt;&gt;0,O470,P470&lt;&gt;0,P470,Q470&lt;&gt;0,Q470,R470&lt;&gt;0,R470,S470&lt;&gt;0,S470,T470&lt;&gt;0,T470),"Pendent")</f>
        <v>Pendent</v>
      </c>
    </row>
    <row r="471" spans="4:23" ht="15" customHeight="1" x14ac:dyDescent="0.3">
      <c r="D471" s="12" t="e" cm="1" vm="3">
        <f t="array" ref="D471">_xlfn.IFNA(_xlfn.IFS(V471&lt;&gt;"Pendent",SOCIETATS!$N$8,W471&lt;&gt;"Pendent",SOCIETATS!$N$8),SOCIETATS!$N$9)</f>
        <v>#VALUE!</v>
      </c>
      <c r="E471" s="26" t="e" cm="1" vm="3">
        <f t="array" ref="E471">_xlfn.IFNA(_xlfn.IFS(F471&lt;&gt;F472,SOCIETATS!$N$8,G471&lt;&gt;G472,SOCIETATS!$N$8),SOCIETATS!$N$9)</f>
        <v>#VALUE!</v>
      </c>
      <c r="U471" s="15" t="str">
        <f>_xlfn.IFNA(VLOOKUP(W471,Municipis!$D$2:$F$259,2,FALSE),"Pendent")</f>
        <v>Pendent</v>
      </c>
      <c r="V471" s="15" t="str">
        <f>_xlfn.IFNA(VLOOKUP(W471,Municipis!$D$2:$F$259,3,FALSE),"Pendent")</f>
        <v>Pendent</v>
      </c>
      <c r="W471" s="15" t="str" cm="1">
        <f t="array" ref="W471">_xlfn.IFNA(_xlfn.IFS(O471&lt;&gt;0,O471,P471&lt;&gt;0,P471,Q471&lt;&gt;0,Q471,R471&lt;&gt;0,R471,S471&lt;&gt;0,S471,T471&lt;&gt;0,T471),"Pendent")</f>
        <v>Pendent</v>
      </c>
    </row>
    <row r="472" spans="4:23" ht="15" customHeight="1" x14ac:dyDescent="0.3">
      <c r="D472" s="12" t="e" cm="1" vm="3">
        <f t="array" ref="D472">_xlfn.IFNA(_xlfn.IFS(V472&lt;&gt;"Pendent",SOCIETATS!$N$8,W472&lt;&gt;"Pendent",SOCIETATS!$N$8),SOCIETATS!$N$9)</f>
        <v>#VALUE!</v>
      </c>
      <c r="E472" s="26" t="e" cm="1" vm="3">
        <f t="array" ref="E472">_xlfn.IFNA(_xlfn.IFS(F472&lt;&gt;F473,SOCIETATS!$N$8,G472&lt;&gt;G473,SOCIETATS!$N$8),SOCIETATS!$N$9)</f>
        <v>#VALUE!</v>
      </c>
      <c r="U472" s="15" t="str">
        <f>_xlfn.IFNA(VLOOKUP(W472,Municipis!$D$2:$F$259,2,FALSE),"Pendent")</f>
        <v>Pendent</v>
      </c>
      <c r="V472" s="15" t="str">
        <f>_xlfn.IFNA(VLOOKUP(W472,Municipis!$D$2:$F$259,3,FALSE),"Pendent")</f>
        <v>Pendent</v>
      </c>
      <c r="W472" s="15" t="str" cm="1">
        <f t="array" ref="W472">_xlfn.IFNA(_xlfn.IFS(O472&lt;&gt;0,O472,P472&lt;&gt;0,P472,Q472&lt;&gt;0,Q472,R472&lt;&gt;0,R472,S472&lt;&gt;0,S472,T472&lt;&gt;0,T472),"Pendent")</f>
        <v>Pendent</v>
      </c>
    </row>
    <row r="473" spans="4:23" ht="15" customHeight="1" x14ac:dyDescent="0.3">
      <c r="D473" s="12" t="e" cm="1" vm="3">
        <f t="array" ref="D473">_xlfn.IFNA(_xlfn.IFS(V473&lt;&gt;"Pendent",SOCIETATS!$N$8,W473&lt;&gt;"Pendent",SOCIETATS!$N$8),SOCIETATS!$N$9)</f>
        <v>#VALUE!</v>
      </c>
      <c r="E473" s="26" t="e" cm="1" vm="3">
        <f t="array" ref="E473">_xlfn.IFNA(_xlfn.IFS(F473&lt;&gt;F474,SOCIETATS!$N$8,G473&lt;&gt;G474,SOCIETATS!$N$8),SOCIETATS!$N$9)</f>
        <v>#VALUE!</v>
      </c>
      <c r="U473" s="15" t="str">
        <f>_xlfn.IFNA(VLOOKUP(W473,Municipis!$D$2:$F$259,2,FALSE),"Pendent")</f>
        <v>Pendent</v>
      </c>
      <c r="V473" s="15" t="str">
        <f>_xlfn.IFNA(VLOOKUP(W473,Municipis!$D$2:$F$259,3,FALSE),"Pendent")</f>
        <v>Pendent</v>
      </c>
      <c r="W473" s="15" t="str" cm="1">
        <f t="array" ref="W473">_xlfn.IFNA(_xlfn.IFS(O473&lt;&gt;0,O473,P473&lt;&gt;0,P473,Q473&lt;&gt;0,Q473,R473&lt;&gt;0,R473,S473&lt;&gt;0,S473,T473&lt;&gt;0,T473),"Pendent")</f>
        <v>Pendent</v>
      </c>
    </row>
    <row r="474" spans="4:23" ht="15" customHeight="1" x14ac:dyDescent="0.3">
      <c r="D474" s="12" t="e" cm="1" vm="3">
        <f t="array" ref="D474">_xlfn.IFNA(_xlfn.IFS(V474&lt;&gt;"Pendent",SOCIETATS!$N$8,W474&lt;&gt;"Pendent",SOCIETATS!$N$8),SOCIETATS!$N$9)</f>
        <v>#VALUE!</v>
      </c>
      <c r="E474" s="26" t="e" cm="1" vm="3">
        <f t="array" ref="E474">_xlfn.IFNA(_xlfn.IFS(F474&lt;&gt;F475,SOCIETATS!$N$8,G474&lt;&gt;G475,SOCIETATS!$N$8),SOCIETATS!$N$9)</f>
        <v>#VALUE!</v>
      </c>
      <c r="U474" s="15" t="str">
        <f>_xlfn.IFNA(VLOOKUP(W474,Municipis!$D$2:$F$259,2,FALSE),"Pendent")</f>
        <v>Pendent</v>
      </c>
      <c r="V474" s="15" t="str">
        <f>_xlfn.IFNA(VLOOKUP(W474,Municipis!$D$2:$F$259,3,FALSE),"Pendent")</f>
        <v>Pendent</v>
      </c>
      <c r="W474" s="15" t="str" cm="1">
        <f t="array" ref="W474">_xlfn.IFNA(_xlfn.IFS(O474&lt;&gt;0,O474,P474&lt;&gt;0,P474,Q474&lt;&gt;0,Q474,R474&lt;&gt;0,R474,S474&lt;&gt;0,S474,T474&lt;&gt;0,T474),"Pendent")</f>
        <v>Pendent</v>
      </c>
    </row>
    <row r="475" spans="4:23" ht="15" customHeight="1" x14ac:dyDescent="0.3">
      <c r="D475" s="12" t="e" cm="1" vm="3">
        <f t="array" ref="D475">_xlfn.IFNA(_xlfn.IFS(V475&lt;&gt;"Pendent",SOCIETATS!$N$8,W475&lt;&gt;"Pendent",SOCIETATS!$N$8),SOCIETATS!$N$9)</f>
        <v>#VALUE!</v>
      </c>
      <c r="E475" s="26" t="e" cm="1" vm="3">
        <f t="array" ref="E475">_xlfn.IFNA(_xlfn.IFS(F475&lt;&gt;F476,SOCIETATS!$N$8,G475&lt;&gt;G476,SOCIETATS!$N$8),SOCIETATS!$N$9)</f>
        <v>#VALUE!</v>
      </c>
      <c r="U475" s="15" t="str">
        <f>_xlfn.IFNA(VLOOKUP(W475,Municipis!$D$2:$F$259,2,FALSE),"Pendent")</f>
        <v>Pendent</v>
      </c>
      <c r="V475" s="15" t="str">
        <f>_xlfn.IFNA(VLOOKUP(W475,Municipis!$D$2:$F$259,3,FALSE),"Pendent")</f>
        <v>Pendent</v>
      </c>
      <c r="W475" s="15" t="str" cm="1">
        <f t="array" ref="W475">_xlfn.IFNA(_xlfn.IFS(O475&lt;&gt;0,O475,P475&lt;&gt;0,P475,Q475&lt;&gt;0,Q475,R475&lt;&gt;0,R475,S475&lt;&gt;0,S475,T475&lt;&gt;0,T475),"Pendent")</f>
        <v>Pendent</v>
      </c>
    </row>
    <row r="476" spans="4:23" ht="15" customHeight="1" x14ac:dyDescent="0.3">
      <c r="D476" s="12" t="e" cm="1" vm="3">
        <f t="array" ref="D476">_xlfn.IFNA(_xlfn.IFS(V476&lt;&gt;"Pendent",SOCIETATS!$N$8,W476&lt;&gt;"Pendent",SOCIETATS!$N$8),SOCIETATS!$N$9)</f>
        <v>#VALUE!</v>
      </c>
      <c r="E476" s="26" t="e" cm="1" vm="3">
        <f t="array" ref="E476">_xlfn.IFNA(_xlfn.IFS(F476&lt;&gt;F477,SOCIETATS!$N$8,G476&lt;&gt;G477,SOCIETATS!$N$8),SOCIETATS!$N$9)</f>
        <v>#VALUE!</v>
      </c>
      <c r="U476" s="15" t="str">
        <f>_xlfn.IFNA(VLOOKUP(W476,Municipis!$D$2:$F$259,2,FALSE),"Pendent")</f>
        <v>Pendent</v>
      </c>
      <c r="V476" s="15" t="str">
        <f>_xlfn.IFNA(VLOOKUP(W476,Municipis!$D$2:$F$259,3,FALSE),"Pendent")</f>
        <v>Pendent</v>
      </c>
      <c r="W476" s="15" t="str" cm="1">
        <f t="array" ref="W476">_xlfn.IFNA(_xlfn.IFS(O476&lt;&gt;0,O476,P476&lt;&gt;0,P476,Q476&lt;&gt;0,Q476,R476&lt;&gt;0,R476,S476&lt;&gt;0,S476,T476&lt;&gt;0,T476),"Pendent")</f>
        <v>Pendent</v>
      </c>
    </row>
    <row r="477" spans="4:23" ht="15" customHeight="1" x14ac:dyDescent="0.3">
      <c r="D477" s="12" t="e" cm="1" vm="3">
        <f t="array" ref="D477">_xlfn.IFNA(_xlfn.IFS(V477&lt;&gt;"Pendent",SOCIETATS!$N$8,W477&lt;&gt;"Pendent",SOCIETATS!$N$8),SOCIETATS!$N$9)</f>
        <v>#VALUE!</v>
      </c>
      <c r="E477" s="26" t="e" cm="1" vm="3">
        <f t="array" ref="E477">_xlfn.IFNA(_xlfn.IFS(F477&lt;&gt;F478,SOCIETATS!$N$8,G477&lt;&gt;G478,SOCIETATS!$N$8),SOCIETATS!$N$9)</f>
        <v>#VALUE!</v>
      </c>
      <c r="U477" s="15" t="str">
        <f>_xlfn.IFNA(VLOOKUP(W477,Municipis!$D$2:$F$259,2,FALSE),"Pendent")</f>
        <v>Pendent</v>
      </c>
      <c r="V477" s="15" t="str">
        <f>_xlfn.IFNA(VLOOKUP(W477,Municipis!$D$2:$F$259,3,FALSE),"Pendent")</f>
        <v>Pendent</v>
      </c>
      <c r="W477" s="15" t="str" cm="1">
        <f t="array" ref="W477">_xlfn.IFNA(_xlfn.IFS(O477&lt;&gt;0,O477,P477&lt;&gt;0,P477,Q477&lt;&gt;0,Q477,R477&lt;&gt;0,R477,S477&lt;&gt;0,S477,T477&lt;&gt;0,T477),"Pendent")</f>
        <v>Pendent</v>
      </c>
    </row>
    <row r="478" spans="4:23" ht="15" customHeight="1" x14ac:dyDescent="0.3">
      <c r="D478" s="12" t="e" cm="1" vm="3">
        <f t="array" ref="D478">_xlfn.IFNA(_xlfn.IFS(V478&lt;&gt;"Pendent",SOCIETATS!$N$8,W478&lt;&gt;"Pendent",SOCIETATS!$N$8),SOCIETATS!$N$9)</f>
        <v>#VALUE!</v>
      </c>
      <c r="E478" s="26" t="e" cm="1" vm="3">
        <f t="array" ref="E478">_xlfn.IFNA(_xlfn.IFS(F478&lt;&gt;F479,SOCIETATS!$N$8,G478&lt;&gt;G479,SOCIETATS!$N$8),SOCIETATS!$N$9)</f>
        <v>#VALUE!</v>
      </c>
      <c r="U478" s="15" t="str">
        <f>_xlfn.IFNA(VLOOKUP(W478,Municipis!$D$2:$F$259,2,FALSE),"Pendent")</f>
        <v>Pendent</v>
      </c>
      <c r="V478" s="15" t="str">
        <f>_xlfn.IFNA(VLOOKUP(W478,Municipis!$D$2:$F$259,3,FALSE),"Pendent")</f>
        <v>Pendent</v>
      </c>
      <c r="W478" s="15" t="str" cm="1">
        <f t="array" ref="W478">_xlfn.IFNA(_xlfn.IFS(O478&lt;&gt;0,O478,P478&lt;&gt;0,P478,Q478&lt;&gt;0,Q478,R478&lt;&gt;0,R478,S478&lt;&gt;0,S478,T478&lt;&gt;0,T478),"Pendent")</f>
        <v>Pendent</v>
      </c>
    </row>
    <row r="479" spans="4:23" ht="15" customHeight="1" x14ac:dyDescent="0.3">
      <c r="D479" s="12" t="e" cm="1" vm="3">
        <f t="array" ref="D479">_xlfn.IFNA(_xlfn.IFS(V479&lt;&gt;"Pendent",SOCIETATS!$N$8,W479&lt;&gt;"Pendent",SOCIETATS!$N$8),SOCIETATS!$N$9)</f>
        <v>#VALUE!</v>
      </c>
      <c r="E479" s="26" t="e" cm="1" vm="3">
        <f t="array" ref="E479">_xlfn.IFNA(_xlfn.IFS(F479&lt;&gt;F480,SOCIETATS!$N$8,G479&lt;&gt;G480,SOCIETATS!$N$8),SOCIETATS!$N$9)</f>
        <v>#VALUE!</v>
      </c>
      <c r="U479" s="15" t="str">
        <f>_xlfn.IFNA(VLOOKUP(W479,Municipis!$D$2:$F$259,2,FALSE),"Pendent")</f>
        <v>Pendent</v>
      </c>
      <c r="V479" s="15" t="str">
        <f>_xlfn.IFNA(VLOOKUP(W479,Municipis!$D$2:$F$259,3,FALSE),"Pendent")</f>
        <v>Pendent</v>
      </c>
      <c r="W479" s="15" t="str" cm="1">
        <f t="array" ref="W479">_xlfn.IFNA(_xlfn.IFS(O479&lt;&gt;0,O479,P479&lt;&gt;0,P479,Q479&lt;&gt;0,Q479,R479&lt;&gt;0,R479,S479&lt;&gt;0,S479,T479&lt;&gt;0,T479),"Pendent")</f>
        <v>Pendent</v>
      </c>
    </row>
    <row r="480" spans="4:23" ht="15" customHeight="1" x14ac:dyDescent="0.3">
      <c r="D480" s="12" t="e" cm="1" vm="3">
        <f t="array" ref="D480">_xlfn.IFNA(_xlfn.IFS(V480&lt;&gt;"Pendent",SOCIETATS!$N$8,W480&lt;&gt;"Pendent",SOCIETATS!$N$8),SOCIETATS!$N$9)</f>
        <v>#VALUE!</v>
      </c>
      <c r="E480" s="26" t="e" cm="1" vm="3">
        <f t="array" ref="E480">_xlfn.IFNA(_xlfn.IFS(F480&lt;&gt;F481,SOCIETATS!$N$8,G480&lt;&gt;G481,SOCIETATS!$N$8),SOCIETATS!$N$9)</f>
        <v>#VALUE!</v>
      </c>
      <c r="U480" s="15" t="str">
        <f>_xlfn.IFNA(VLOOKUP(W480,Municipis!$D$2:$F$259,2,FALSE),"Pendent")</f>
        <v>Pendent</v>
      </c>
      <c r="V480" s="15" t="str">
        <f>_xlfn.IFNA(VLOOKUP(W480,Municipis!$D$2:$F$259,3,FALSE),"Pendent")</f>
        <v>Pendent</v>
      </c>
      <c r="W480" s="15" t="str" cm="1">
        <f t="array" ref="W480">_xlfn.IFNA(_xlfn.IFS(O480&lt;&gt;0,O480,P480&lt;&gt;0,P480,Q480&lt;&gt;0,Q480,R480&lt;&gt;0,R480,S480&lt;&gt;0,S480,T480&lt;&gt;0,T480),"Pendent")</f>
        <v>Pendent</v>
      </c>
    </row>
    <row r="481" spans="4:23" ht="15" customHeight="1" x14ac:dyDescent="0.3">
      <c r="D481" s="12" t="e" cm="1" vm="3">
        <f t="array" ref="D481">_xlfn.IFNA(_xlfn.IFS(V481&lt;&gt;"Pendent",SOCIETATS!$N$8,W481&lt;&gt;"Pendent",SOCIETATS!$N$8),SOCIETATS!$N$9)</f>
        <v>#VALUE!</v>
      </c>
      <c r="E481" s="26" t="e" cm="1" vm="3">
        <f t="array" ref="E481">_xlfn.IFNA(_xlfn.IFS(F481&lt;&gt;F482,SOCIETATS!$N$8,G481&lt;&gt;G482,SOCIETATS!$N$8),SOCIETATS!$N$9)</f>
        <v>#VALUE!</v>
      </c>
      <c r="U481" s="15" t="str">
        <f>_xlfn.IFNA(VLOOKUP(W481,Municipis!$D$2:$F$259,2,FALSE),"Pendent")</f>
        <v>Pendent</v>
      </c>
      <c r="V481" s="15" t="str">
        <f>_xlfn.IFNA(VLOOKUP(W481,Municipis!$D$2:$F$259,3,FALSE),"Pendent")</f>
        <v>Pendent</v>
      </c>
      <c r="W481" s="15" t="str" cm="1">
        <f t="array" ref="W481">_xlfn.IFNA(_xlfn.IFS(O481&lt;&gt;0,O481,P481&lt;&gt;0,P481,Q481&lt;&gt;0,Q481,R481&lt;&gt;0,R481,S481&lt;&gt;0,S481,T481&lt;&gt;0,T481),"Pendent")</f>
        <v>Pendent</v>
      </c>
    </row>
    <row r="482" spans="4:23" ht="15" customHeight="1" x14ac:dyDescent="0.3">
      <c r="D482" s="12" t="e" cm="1" vm="3">
        <f t="array" ref="D482">_xlfn.IFNA(_xlfn.IFS(V482&lt;&gt;"Pendent",SOCIETATS!$N$8,W482&lt;&gt;"Pendent",SOCIETATS!$N$8),SOCIETATS!$N$9)</f>
        <v>#VALUE!</v>
      </c>
      <c r="E482" s="26" t="e" cm="1" vm="3">
        <f t="array" ref="E482">_xlfn.IFNA(_xlfn.IFS(F482&lt;&gt;F483,SOCIETATS!$N$8,G482&lt;&gt;G483,SOCIETATS!$N$8),SOCIETATS!$N$9)</f>
        <v>#VALUE!</v>
      </c>
      <c r="U482" s="15" t="str">
        <f>_xlfn.IFNA(VLOOKUP(W482,Municipis!$D$2:$F$259,2,FALSE),"Pendent")</f>
        <v>Pendent</v>
      </c>
      <c r="V482" s="15" t="str">
        <f>_xlfn.IFNA(VLOOKUP(W482,Municipis!$D$2:$F$259,3,FALSE),"Pendent")</f>
        <v>Pendent</v>
      </c>
      <c r="W482" s="15" t="str" cm="1">
        <f t="array" ref="W482">_xlfn.IFNA(_xlfn.IFS(O482&lt;&gt;0,O482,P482&lt;&gt;0,P482,Q482&lt;&gt;0,Q482,R482&lt;&gt;0,R482,S482&lt;&gt;0,S482,T482&lt;&gt;0,T482),"Pendent")</f>
        <v>Pendent</v>
      </c>
    </row>
    <row r="483" spans="4:23" ht="15" customHeight="1" x14ac:dyDescent="0.3">
      <c r="D483" s="12" t="e" cm="1" vm="3">
        <f t="array" ref="D483">_xlfn.IFNA(_xlfn.IFS(V483&lt;&gt;"Pendent",SOCIETATS!$N$8,W483&lt;&gt;"Pendent",SOCIETATS!$N$8),SOCIETATS!$N$9)</f>
        <v>#VALUE!</v>
      </c>
      <c r="E483" s="26" t="e" cm="1" vm="3">
        <f t="array" ref="E483">_xlfn.IFNA(_xlfn.IFS(F483&lt;&gt;F484,SOCIETATS!$N$8,G483&lt;&gt;G484,SOCIETATS!$N$8),SOCIETATS!$N$9)</f>
        <v>#VALUE!</v>
      </c>
      <c r="U483" s="15" t="str">
        <f>_xlfn.IFNA(VLOOKUP(W483,Municipis!$D$2:$F$259,2,FALSE),"Pendent")</f>
        <v>Pendent</v>
      </c>
      <c r="V483" s="15" t="str">
        <f>_xlfn.IFNA(VLOOKUP(W483,Municipis!$D$2:$F$259,3,FALSE),"Pendent")</f>
        <v>Pendent</v>
      </c>
      <c r="W483" s="15" t="str" cm="1">
        <f t="array" ref="W483">_xlfn.IFNA(_xlfn.IFS(O483&lt;&gt;0,O483,P483&lt;&gt;0,P483,Q483&lt;&gt;0,Q483,R483&lt;&gt;0,R483,S483&lt;&gt;0,S483,T483&lt;&gt;0,T483),"Pendent")</f>
        <v>Pendent</v>
      </c>
    </row>
    <row r="484" spans="4:23" ht="15" customHeight="1" x14ac:dyDescent="0.3">
      <c r="D484" s="12" t="e" cm="1" vm="3">
        <f t="array" ref="D484">_xlfn.IFNA(_xlfn.IFS(V484&lt;&gt;"Pendent",SOCIETATS!$N$8,W484&lt;&gt;"Pendent",SOCIETATS!$N$8),SOCIETATS!$N$9)</f>
        <v>#VALUE!</v>
      </c>
      <c r="E484" s="26" t="e" cm="1" vm="3">
        <f t="array" ref="E484">_xlfn.IFNA(_xlfn.IFS(F484&lt;&gt;F485,SOCIETATS!$N$8,G484&lt;&gt;G485,SOCIETATS!$N$8),SOCIETATS!$N$9)</f>
        <v>#VALUE!</v>
      </c>
      <c r="U484" s="15" t="str">
        <f>_xlfn.IFNA(VLOOKUP(W484,Municipis!$D$2:$F$259,2,FALSE),"Pendent")</f>
        <v>Pendent</v>
      </c>
      <c r="V484" s="15" t="str">
        <f>_xlfn.IFNA(VLOOKUP(W484,Municipis!$D$2:$F$259,3,FALSE),"Pendent")</f>
        <v>Pendent</v>
      </c>
      <c r="W484" s="15" t="str" cm="1">
        <f t="array" ref="W484">_xlfn.IFNA(_xlfn.IFS(O484&lt;&gt;0,O484,P484&lt;&gt;0,P484,Q484&lt;&gt;0,Q484,R484&lt;&gt;0,R484,S484&lt;&gt;0,S484,T484&lt;&gt;0,T484),"Pendent")</f>
        <v>Pendent</v>
      </c>
    </row>
    <row r="485" spans="4:23" ht="15" customHeight="1" x14ac:dyDescent="0.3">
      <c r="D485" s="12" t="e" cm="1" vm="3">
        <f t="array" ref="D485">_xlfn.IFNA(_xlfn.IFS(V485&lt;&gt;"Pendent",SOCIETATS!$N$8,W485&lt;&gt;"Pendent",SOCIETATS!$N$8),SOCIETATS!$N$9)</f>
        <v>#VALUE!</v>
      </c>
      <c r="E485" s="26" t="e" cm="1" vm="3">
        <f t="array" ref="E485">_xlfn.IFNA(_xlfn.IFS(F485&lt;&gt;F486,SOCIETATS!$N$8,G485&lt;&gt;G486,SOCIETATS!$N$8),SOCIETATS!$N$9)</f>
        <v>#VALUE!</v>
      </c>
      <c r="U485" s="15" t="str">
        <f>_xlfn.IFNA(VLOOKUP(W485,Municipis!$D$2:$F$259,2,FALSE),"Pendent")</f>
        <v>Pendent</v>
      </c>
      <c r="V485" s="15" t="str">
        <f>_xlfn.IFNA(VLOOKUP(W485,Municipis!$D$2:$F$259,3,FALSE),"Pendent")</f>
        <v>Pendent</v>
      </c>
      <c r="W485" s="15" t="str" cm="1">
        <f t="array" ref="W485">_xlfn.IFNA(_xlfn.IFS(O485&lt;&gt;0,O485,P485&lt;&gt;0,P485,Q485&lt;&gt;0,Q485,R485&lt;&gt;0,R485,S485&lt;&gt;0,S485,T485&lt;&gt;0,T485),"Pendent")</f>
        <v>Pendent</v>
      </c>
    </row>
    <row r="486" spans="4:23" ht="15" customHeight="1" x14ac:dyDescent="0.3">
      <c r="D486" s="12" t="e" cm="1" vm="3">
        <f t="array" ref="D486">_xlfn.IFNA(_xlfn.IFS(V486&lt;&gt;"Pendent",SOCIETATS!$N$8,W486&lt;&gt;"Pendent",SOCIETATS!$N$8),SOCIETATS!$N$9)</f>
        <v>#VALUE!</v>
      </c>
      <c r="E486" s="26" t="e" cm="1" vm="3">
        <f t="array" ref="E486">_xlfn.IFNA(_xlfn.IFS(F486&lt;&gt;F487,SOCIETATS!$N$8,G486&lt;&gt;G487,SOCIETATS!$N$8),SOCIETATS!$N$9)</f>
        <v>#VALUE!</v>
      </c>
      <c r="U486" s="15" t="str">
        <f>_xlfn.IFNA(VLOOKUP(W486,Municipis!$D$2:$F$259,2,FALSE),"Pendent")</f>
        <v>Pendent</v>
      </c>
      <c r="V486" s="15" t="str">
        <f>_xlfn.IFNA(VLOOKUP(W486,Municipis!$D$2:$F$259,3,FALSE),"Pendent")</f>
        <v>Pendent</v>
      </c>
      <c r="W486" s="15" t="str" cm="1">
        <f t="array" ref="W486">_xlfn.IFNA(_xlfn.IFS(O486&lt;&gt;0,O486,P486&lt;&gt;0,P486,Q486&lt;&gt;0,Q486,R486&lt;&gt;0,R486,S486&lt;&gt;0,S486,T486&lt;&gt;0,T486),"Pendent")</f>
        <v>Pendent</v>
      </c>
    </row>
    <row r="487" spans="4:23" ht="15" customHeight="1" x14ac:dyDescent="0.3">
      <c r="D487" s="12" t="e" cm="1" vm="3">
        <f t="array" ref="D487">_xlfn.IFNA(_xlfn.IFS(V487&lt;&gt;"Pendent",SOCIETATS!$N$8,W487&lt;&gt;"Pendent",SOCIETATS!$N$8),SOCIETATS!$N$9)</f>
        <v>#VALUE!</v>
      </c>
      <c r="E487" s="26" t="e" cm="1" vm="3">
        <f t="array" ref="E487">_xlfn.IFNA(_xlfn.IFS(F487&lt;&gt;F488,SOCIETATS!$N$8,G487&lt;&gt;G488,SOCIETATS!$N$8),SOCIETATS!$N$9)</f>
        <v>#VALUE!</v>
      </c>
      <c r="U487" s="15" t="str">
        <f>_xlfn.IFNA(VLOOKUP(W487,Municipis!$D$2:$F$259,2,FALSE),"Pendent")</f>
        <v>Pendent</v>
      </c>
      <c r="V487" s="15" t="str">
        <f>_xlfn.IFNA(VLOOKUP(W487,Municipis!$D$2:$F$259,3,FALSE),"Pendent")</f>
        <v>Pendent</v>
      </c>
      <c r="W487" s="15" t="str" cm="1">
        <f t="array" ref="W487">_xlfn.IFNA(_xlfn.IFS(O487&lt;&gt;0,O487,P487&lt;&gt;0,P487,Q487&lt;&gt;0,Q487,R487&lt;&gt;0,R487,S487&lt;&gt;0,S487,T487&lt;&gt;0,T487),"Pendent")</f>
        <v>Pendent</v>
      </c>
    </row>
    <row r="488" spans="4:23" ht="15" customHeight="1" x14ac:dyDescent="0.3">
      <c r="D488" s="12" t="e" cm="1" vm="3">
        <f t="array" ref="D488">_xlfn.IFNA(_xlfn.IFS(V488&lt;&gt;"Pendent",SOCIETATS!$N$8,W488&lt;&gt;"Pendent",SOCIETATS!$N$8),SOCIETATS!$N$9)</f>
        <v>#VALUE!</v>
      </c>
      <c r="E488" s="26" t="e" cm="1" vm="3">
        <f t="array" ref="E488">_xlfn.IFNA(_xlfn.IFS(F488&lt;&gt;F489,SOCIETATS!$N$8,G488&lt;&gt;G489,SOCIETATS!$N$8),SOCIETATS!$N$9)</f>
        <v>#VALUE!</v>
      </c>
      <c r="U488" s="15" t="str">
        <f>_xlfn.IFNA(VLOOKUP(W488,Municipis!$D$2:$F$259,2,FALSE),"Pendent")</f>
        <v>Pendent</v>
      </c>
      <c r="V488" s="15" t="str">
        <f>_xlfn.IFNA(VLOOKUP(W488,Municipis!$D$2:$F$259,3,FALSE),"Pendent")</f>
        <v>Pendent</v>
      </c>
      <c r="W488" s="15" t="str" cm="1">
        <f t="array" ref="W488">_xlfn.IFNA(_xlfn.IFS(O488&lt;&gt;0,O488,P488&lt;&gt;0,P488,Q488&lt;&gt;0,Q488,R488&lt;&gt;0,R488,S488&lt;&gt;0,S488,T488&lt;&gt;0,T488),"Pendent")</f>
        <v>Pendent</v>
      </c>
    </row>
    <row r="489" spans="4:23" ht="15" customHeight="1" x14ac:dyDescent="0.3">
      <c r="D489" s="12" t="e" cm="1" vm="3">
        <f t="array" ref="D489">_xlfn.IFNA(_xlfn.IFS(V489&lt;&gt;"Pendent",SOCIETATS!$N$8,W489&lt;&gt;"Pendent",SOCIETATS!$N$8),SOCIETATS!$N$9)</f>
        <v>#VALUE!</v>
      </c>
      <c r="E489" s="26" t="e" cm="1" vm="3">
        <f t="array" ref="E489">_xlfn.IFNA(_xlfn.IFS(F489&lt;&gt;F490,SOCIETATS!$N$8,G489&lt;&gt;G490,SOCIETATS!$N$8),SOCIETATS!$N$9)</f>
        <v>#VALUE!</v>
      </c>
      <c r="U489" s="15" t="str">
        <f>_xlfn.IFNA(VLOOKUP(W489,Municipis!$D$2:$F$259,2,FALSE),"Pendent")</f>
        <v>Pendent</v>
      </c>
      <c r="V489" s="15" t="str">
        <f>_xlfn.IFNA(VLOOKUP(W489,Municipis!$D$2:$F$259,3,FALSE),"Pendent")</f>
        <v>Pendent</v>
      </c>
      <c r="W489" s="15" t="str" cm="1">
        <f t="array" ref="W489">_xlfn.IFNA(_xlfn.IFS(O489&lt;&gt;0,O489,P489&lt;&gt;0,P489,Q489&lt;&gt;0,Q489,R489&lt;&gt;0,R489,S489&lt;&gt;0,S489,T489&lt;&gt;0,T489),"Pendent")</f>
        <v>Pendent</v>
      </c>
    </row>
    <row r="490" spans="4:23" ht="15" customHeight="1" x14ac:dyDescent="0.3">
      <c r="D490" s="12" t="e" cm="1" vm="3">
        <f t="array" ref="D490">_xlfn.IFNA(_xlfn.IFS(V490&lt;&gt;"Pendent",SOCIETATS!$N$8,W490&lt;&gt;"Pendent",SOCIETATS!$N$8),SOCIETATS!$N$9)</f>
        <v>#VALUE!</v>
      </c>
      <c r="E490" s="26" t="e" cm="1" vm="3">
        <f t="array" ref="E490">_xlfn.IFNA(_xlfn.IFS(F490&lt;&gt;F491,SOCIETATS!$N$8,G490&lt;&gt;G491,SOCIETATS!$N$8),SOCIETATS!$N$9)</f>
        <v>#VALUE!</v>
      </c>
      <c r="U490" s="15" t="str">
        <f>_xlfn.IFNA(VLOOKUP(W490,Municipis!$D$2:$F$259,2,FALSE),"Pendent")</f>
        <v>Pendent</v>
      </c>
      <c r="V490" s="15" t="str">
        <f>_xlfn.IFNA(VLOOKUP(W490,Municipis!$D$2:$F$259,3,FALSE),"Pendent")</f>
        <v>Pendent</v>
      </c>
      <c r="W490" s="15" t="str" cm="1">
        <f t="array" ref="W490">_xlfn.IFNA(_xlfn.IFS(O490&lt;&gt;0,O490,P490&lt;&gt;0,P490,Q490&lt;&gt;0,Q490,R490&lt;&gt;0,R490,S490&lt;&gt;0,S490,T490&lt;&gt;0,T490),"Pendent")</f>
        <v>Pendent</v>
      </c>
    </row>
    <row r="491" spans="4:23" ht="15" customHeight="1" x14ac:dyDescent="0.3">
      <c r="D491" s="12" t="e" cm="1" vm="3">
        <f t="array" ref="D491">_xlfn.IFNA(_xlfn.IFS(V491&lt;&gt;"Pendent",SOCIETATS!$N$8,W491&lt;&gt;"Pendent",SOCIETATS!$N$8),SOCIETATS!$N$9)</f>
        <v>#VALUE!</v>
      </c>
      <c r="E491" s="26" t="e" cm="1" vm="3">
        <f t="array" ref="E491">_xlfn.IFNA(_xlfn.IFS(F491&lt;&gt;F492,SOCIETATS!$N$8,G491&lt;&gt;G492,SOCIETATS!$N$8),SOCIETATS!$N$9)</f>
        <v>#VALUE!</v>
      </c>
      <c r="U491" s="15" t="str">
        <f>_xlfn.IFNA(VLOOKUP(W491,Municipis!$D$2:$F$259,2,FALSE),"Pendent")</f>
        <v>Pendent</v>
      </c>
      <c r="V491" s="15" t="str">
        <f>_xlfn.IFNA(VLOOKUP(W491,Municipis!$D$2:$F$259,3,FALSE),"Pendent")</f>
        <v>Pendent</v>
      </c>
      <c r="W491" s="15" t="str" cm="1">
        <f t="array" ref="W491">_xlfn.IFNA(_xlfn.IFS(O491&lt;&gt;0,O491,P491&lt;&gt;0,P491,Q491&lt;&gt;0,Q491,R491&lt;&gt;0,R491,S491&lt;&gt;0,S491,T491&lt;&gt;0,T491),"Pendent")</f>
        <v>Pendent</v>
      </c>
    </row>
    <row r="492" spans="4:23" ht="15" customHeight="1" x14ac:dyDescent="0.3">
      <c r="D492" s="12" t="e" cm="1" vm="3">
        <f t="array" ref="D492">_xlfn.IFNA(_xlfn.IFS(V492&lt;&gt;"Pendent",SOCIETATS!$N$8,W492&lt;&gt;"Pendent",SOCIETATS!$N$8),SOCIETATS!$N$9)</f>
        <v>#VALUE!</v>
      </c>
      <c r="E492" s="26" t="e" cm="1" vm="3">
        <f t="array" ref="E492">_xlfn.IFNA(_xlfn.IFS(F492&lt;&gt;F493,SOCIETATS!$N$8,G492&lt;&gt;G493,SOCIETATS!$N$8),SOCIETATS!$N$9)</f>
        <v>#VALUE!</v>
      </c>
      <c r="U492" s="15" t="str">
        <f>_xlfn.IFNA(VLOOKUP(W492,Municipis!$D$2:$F$259,2,FALSE),"Pendent")</f>
        <v>Pendent</v>
      </c>
      <c r="V492" s="15" t="str">
        <f>_xlfn.IFNA(VLOOKUP(W492,Municipis!$D$2:$F$259,3,FALSE),"Pendent")</f>
        <v>Pendent</v>
      </c>
      <c r="W492" s="15" t="str" cm="1">
        <f t="array" ref="W492">_xlfn.IFNA(_xlfn.IFS(O492&lt;&gt;0,O492,P492&lt;&gt;0,P492,Q492&lt;&gt;0,Q492,R492&lt;&gt;0,R492,S492&lt;&gt;0,S492,T492&lt;&gt;0,T492),"Pendent")</f>
        <v>Pendent</v>
      </c>
    </row>
    <row r="493" spans="4:23" ht="15" customHeight="1" x14ac:dyDescent="0.3">
      <c r="D493" s="12" t="e" cm="1" vm="3">
        <f t="array" ref="D493">_xlfn.IFNA(_xlfn.IFS(V493&lt;&gt;"Pendent",SOCIETATS!$N$8,W493&lt;&gt;"Pendent",SOCIETATS!$N$8),SOCIETATS!$N$9)</f>
        <v>#VALUE!</v>
      </c>
      <c r="E493" s="26" t="e" cm="1" vm="3">
        <f t="array" ref="E493">_xlfn.IFNA(_xlfn.IFS(F493&lt;&gt;F494,SOCIETATS!$N$8,G493&lt;&gt;G494,SOCIETATS!$N$8),SOCIETATS!$N$9)</f>
        <v>#VALUE!</v>
      </c>
      <c r="U493" s="15" t="str">
        <f>_xlfn.IFNA(VLOOKUP(W493,Municipis!$D$2:$F$259,2,FALSE),"Pendent")</f>
        <v>Pendent</v>
      </c>
      <c r="V493" s="15" t="str">
        <f>_xlfn.IFNA(VLOOKUP(W493,Municipis!$D$2:$F$259,3,FALSE),"Pendent")</f>
        <v>Pendent</v>
      </c>
      <c r="W493" s="15" t="str" cm="1">
        <f t="array" ref="W493">_xlfn.IFNA(_xlfn.IFS(O493&lt;&gt;0,O493,P493&lt;&gt;0,P493,Q493&lt;&gt;0,Q493,R493&lt;&gt;0,R493,S493&lt;&gt;0,S493,T493&lt;&gt;0,T493),"Pendent")</f>
        <v>Pendent</v>
      </c>
    </row>
    <row r="494" spans="4:23" ht="15" customHeight="1" x14ac:dyDescent="0.3">
      <c r="D494" s="12" t="e" cm="1" vm="3">
        <f t="array" ref="D494">_xlfn.IFNA(_xlfn.IFS(V494&lt;&gt;"Pendent",SOCIETATS!$N$8,W494&lt;&gt;"Pendent",SOCIETATS!$N$8),SOCIETATS!$N$9)</f>
        <v>#VALUE!</v>
      </c>
      <c r="E494" s="26" t="e" cm="1" vm="3">
        <f t="array" ref="E494">_xlfn.IFNA(_xlfn.IFS(F494&lt;&gt;F495,SOCIETATS!$N$8,G494&lt;&gt;G495,SOCIETATS!$N$8),SOCIETATS!$N$9)</f>
        <v>#VALUE!</v>
      </c>
      <c r="U494" s="15" t="str">
        <f>_xlfn.IFNA(VLOOKUP(W494,Municipis!$D$2:$F$259,2,FALSE),"Pendent")</f>
        <v>Pendent</v>
      </c>
      <c r="V494" s="15" t="str">
        <f>_xlfn.IFNA(VLOOKUP(W494,Municipis!$D$2:$F$259,3,FALSE),"Pendent")</f>
        <v>Pendent</v>
      </c>
      <c r="W494" s="15" t="str" cm="1">
        <f t="array" ref="W494">_xlfn.IFNA(_xlfn.IFS(O494&lt;&gt;0,O494,P494&lt;&gt;0,P494,Q494&lt;&gt;0,Q494,R494&lt;&gt;0,R494,S494&lt;&gt;0,S494,T494&lt;&gt;0,T494),"Pendent")</f>
        <v>Pendent</v>
      </c>
    </row>
    <row r="495" spans="4:23" ht="15" customHeight="1" x14ac:dyDescent="0.3">
      <c r="D495" s="12" t="e" cm="1" vm="3">
        <f t="array" ref="D495">_xlfn.IFNA(_xlfn.IFS(V495&lt;&gt;"Pendent",SOCIETATS!$N$8,W495&lt;&gt;"Pendent",SOCIETATS!$N$8),SOCIETATS!$N$9)</f>
        <v>#VALUE!</v>
      </c>
      <c r="E495" s="26" t="e" cm="1" vm="3">
        <f t="array" ref="E495">_xlfn.IFNA(_xlfn.IFS(F495&lt;&gt;F496,SOCIETATS!$N$8,G495&lt;&gt;G496,SOCIETATS!$N$8),SOCIETATS!$N$9)</f>
        <v>#VALUE!</v>
      </c>
      <c r="U495" s="15" t="str">
        <f>_xlfn.IFNA(VLOOKUP(W495,Municipis!$D$2:$F$259,2,FALSE),"Pendent")</f>
        <v>Pendent</v>
      </c>
      <c r="V495" s="15" t="str">
        <f>_xlfn.IFNA(VLOOKUP(W495,Municipis!$D$2:$F$259,3,FALSE),"Pendent")</f>
        <v>Pendent</v>
      </c>
      <c r="W495" s="15" t="str" cm="1">
        <f t="array" ref="W495">_xlfn.IFNA(_xlfn.IFS(O495&lt;&gt;0,O495,P495&lt;&gt;0,P495,Q495&lt;&gt;0,Q495,R495&lt;&gt;0,R495,S495&lt;&gt;0,S495,T495&lt;&gt;0,T495),"Pendent")</f>
        <v>Pendent</v>
      </c>
    </row>
    <row r="496" spans="4:23" ht="15" customHeight="1" x14ac:dyDescent="0.3">
      <c r="D496" s="12" t="e" cm="1" vm="3">
        <f t="array" ref="D496">_xlfn.IFNA(_xlfn.IFS(V496&lt;&gt;"Pendent",SOCIETATS!$N$8,W496&lt;&gt;"Pendent",SOCIETATS!$N$8),SOCIETATS!$N$9)</f>
        <v>#VALUE!</v>
      </c>
      <c r="E496" s="26" t="e" cm="1" vm="3">
        <f t="array" ref="E496">_xlfn.IFNA(_xlfn.IFS(F496&lt;&gt;F497,SOCIETATS!$N$8,G496&lt;&gt;G497,SOCIETATS!$N$8),SOCIETATS!$N$9)</f>
        <v>#VALUE!</v>
      </c>
      <c r="U496" s="15" t="str">
        <f>_xlfn.IFNA(VLOOKUP(W496,Municipis!$D$2:$F$259,2,FALSE),"Pendent")</f>
        <v>Pendent</v>
      </c>
      <c r="V496" s="15" t="str">
        <f>_xlfn.IFNA(VLOOKUP(W496,Municipis!$D$2:$F$259,3,FALSE),"Pendent")</f>
        <v>Pendent</v>
      </c>
      <c r="W496" s="15" t="str" cm="1">
        <f t="array" ref="W496">_xlfn.IFNA(_xlfn.IFS(O496&lt;&gt;0,O496,P496&lt;&gt;0,P496,Q496&lt;&gt;0,Q496,R496&lt;&gt;0,R496,S496&lt;&gt;0,S496,T496&lt;&gt;0,T496),"Pendent")</f>
        <v>Pendent</v>
      </c>
    </row>
    <row r="497" spans="4:23" ht="15" customHeight="1" x14ac:dyDescent="0.3">
      <c r="D497" s="12" t="e" cm="1" vm="3">
        <f t="array" ref="D497">_xlfn.IFNA(_xlfn.IFS(V497&lt;&gt;"Pendent",SOCIETATS!$N$8,W497&lt;&gt;"Pendent",SOCIETATS!$N$8),SOCIETATS!$N$9)</f>
        <v>#VALUE!</v>
      </c>
      <c r="E497" s="26" t="e" cm="1" vm="3">
        <f t="array" ref="E497">_xlfn.IFNA(_xlfn.IFS(F497&lt;&gt;F498,SOCIETATS!$N$8,G497&lt;&gt;G498,SOCIETATS!$N$8),SOCIETATS!$N$9)</f>
        <v>#VALUE!</v>
      </c>
      <c r="U497" s="15" t="str">
        <f>_xlfn.IFNA(VLOOKUP(W497,Municipis!$D$2:$F$259,2,FALSE),"Pendent")</f>
        <v>Pendent</v>
      </c>
      <c r="V497" s="15" t="str">
        <f>_xlfn.IFNA(VLOOKUP(W497,Municipis!$D$2:$F$259,3,FALSE),"Pendent")</f>
        <v>Pendent</v>
      </c>
      <c r="W497" s="15" t="str" cm="1">
        <f t="array" ref="W497">_xlfn.IFNA(_xlfn.IFS(O497&lt;&gt;0,O497,P497&lt;&gt;0,P497,Q497&lt;&gt;0,Q497,R497&lt;&gt;0,R497,S497&lt;&gt;0,S497,T497&lt;&gt;0,T497),"Pendent")</f>
        <v>Pendent</v>
      </c>
    </row>
    <row r="498" spans="4:23" ht="15" customHeight="1" x14ac:dyDescent="0.3">
      <c r="D498" s="12" t="e" cm="1" vm="3">
        <f t="array" ref="D498">_xlfn.IFNA(_xlfn.IFS(V498&lt;&gt;"Pendent",SOCIETATS!$N$8,W498&lt;&gt;"Pendent",SOCIETATS!$N$8),SOCIETATS!$N$9)</f>
        <v>#VALUE!</v>
      </c>
      <c r="E498" s="26" t="e" cm="1" vm="3">
        <f t="array" ref="E498">_xlfn.IFNA(_xlfn.IFS(F498&lt;&gt;F499,SOCIETATS!$N$8,G498&lt;&gt;G499,SOCIETATS!$N$8),SOCIETATS!$N$9)</f>
        <v>#VALUE!</v>
      </c>
      <c r="U498" s="15" t="str">
        <f>_xlfn.IFNA(VLOOKUP(W498,Municipis!$D$2:$F$259,2,FALSE),"Pendent")</f>
        <v>Pendent</v>
      </c>
      <c r="V498" s="15" t="str">
        <f>_xlfn.IFNA(VLOOKUP(W498,Municipis!$D$2:$F$259,3,FALSE),"Pendent")</f>
        <v>Pendent</v>
      </c>
      <c r="W498" s="15" t="str" cm="1">
        <f t="array" ref="W498">_xlfn.IFNA(_xlfn.IFS(O498&lt;&gt;0,O498,P498&lt;&gt;0,P498,Q498&lt;&gt;0,Q498,R498&lt;&gt;0,R498,S498&lt;&gt;0,S498,T498&lt;&gt;0,T498),"Pendent")</f>
        <v>Pendent</v>
      </c>
    </row>
    <row r="499" spans="4:23" ht="15" customHeight="1" x14ac:dyDescent="0.3">
      <c r="D499" s="12" t="e" cm="1" vm="3">
        <f t="array" ref="D499">_xlfn.IFNA(_xlfn.IFS(V499&lt;&gt;"Pendent",SOCIETATS!$N$8,W499&lt;&gt;"Pendent",SOCIETATS!$N$8),SOCIETATS!$N$9)</f>
        <v>#VALUE!</v>
      </c>
      <c r="E499" s="26" t="e" cm="1" vm="3">
        <f t="array" ref="E499">_xlfn.IFNA(_xlfn.IFS(F499&lt;&gt;F500,SOCIETATS!$N$8,G499&lt;&gt;G500,SOCIETATS!$N$8),SOCIETATS!$N$9)</f>
        <v>#VALUE!</v>
      </c>
      <c r="U499" s="15" t="str">
        <f>_xlfn.IFNA(VLOOKUP(W499,Municipis!$D$2:$F$259,2,FALSE),"Pendent")</f>
        <v>Pendent</v>
      </c>
      <c r="V499" s="15" t="str">
        <f>_xlfn.IFNA(VLOOKUP(W499,Municipis!$D$2:$F$259,3,FALSE),"Pendent")</f>
        <v>Pendent</v>
      </c>
      <c r="W499" s="15" t="str" cm="1">
        <f t="array" ref="W499">_xlfn.IFNA(_xlfn.IFS(O499&lt;&gt;0,O499,P499&lt;&gt;0,P499,Q499&lt;&gt;0,Q499,R499&lt;&gt;0,R499,S499&lt;&gt;0,S499,T499&lt;&gt;0,T499),"Pendent")</f>
        <v>Pendent</v>
      </c>
    </row>
    <row r="500" spans="4:23" ht="15" customHeight="1" x14ac:dyDescent="0.3">
      <c r="D500" s="12" t="e" cm="1" vm="3">
        <f t="array" ref="D500">_xlfn.IFNA(_xlfn.IFS(V500&lt;&gt;"Pendent",SOCIETATS!$N$8,W500&lt;&gt;"Pendent",SOCIETATS!$N$8),SOCIETATS!$N$9)</f>
        <v>#VALUE!</v>
      </c>
      <c r="E500" s="26" t="e" cm="1" vm="3">
        <f t="array" ref="E500">_xlfn.IFNA(_xlfn.IFS(F500&lt;&gt;F501,SOCIETATS!$N$8,G500&lt;&gt;G501,SOCIETATS!$N$8),SOCIETATS!$N$9)</f>
        <v>#VALUE!</v>
      </c>
      <c r="U500" s="15" t="str">
        <f>_xlfn.IFNA(VLOOKUP(W500,Municipis!$D$2:$F$259,2,FALSE),"Pendent")</f>
        <v>Pendent</v>
      </c>
      <c r="V500" s="15" t="str">
        <f>_xlfn.IFNA(VLOOKUP(W500,Municipis!$D$2:$F$259,3,FALSE),"Pendent")</f>
        <v>Pendent</v>
      </c>
      <c r="W500" s="15" t="str" cm="1">
        <f t="array" ref="W500">_xlfn.IFNA(_xlfn.IFS(O500&lt;&gt;0,O500,P500&lt;&gt;0,P500,Q500&lt;&gt;0,Q500,R500&lt;&gt;0,R500,S500&lt;&gt;0,S500,T500&lt;&gt;0,T500),"Pendent")</f>
        <v>Pendent</v>
      </c>
    </row>
    <row r="501" spans="4:23" ht="15" customHeight="1" x14ac:dyDescent="0.3">
      <c r="D501" s="12" t="e" cm="1" vm="3">
        <f t="array" ref="D501">_xlfn.IFNA(_xlfn.IFS(V501&lt;&gt;"Pendent",SOCIETATS!$N$8,W501&lt;&gt;"Pendent",SOCIETATS!$N$8),SOCIETATS!$N$9)</f>
        <v>#VALUE!</v>
      </c>
      <c r="E501" s="26" t="e" cm="1" vm="3">
        <f t="array" ref="E501">_xlfn.IFNA(_xlfn.IFS(F501&lt;&gt;F502,SOCIETATS!$N$8,G501&lt;&gt;G502,SOCIETATS!$N$8),SOCIETATS!$N$9)</f>
        <v>#VALUE!</v>
      </c>
      <c r="U501" s="15" t="str">
        <f>_xlfn.IFNA(VLOOKUP(W501,Municipis!$D$2:$F$259,2,FALSE),"Pendent")</f>
        <v>Pendent</v>
      </c>
      <c r="V501" s="15" t="str">
        <f>_xlfn.IFNA(VLOOKUP(W501,Municipis!$D$2:$F$259,3,FALSE),"Pendent")</f>
        <v>Pendent</v>
      </c>
      <c r="W501" s="15" t="str" cm="1">
        <f t="array" ref="W501">_xlfn.IFNA(_xlfn.IFS(O501&lt;&gt;0,O501,P501&lt;&gt;0,P501,Q501&lt;&gt;0,Q501,R501&lt;&gt;0,R501,S501&lt;&gt;0,S501,T501&lt;&gt;0,T501),"Pendent")</f>
        <v>Pendent</v>
      </c>
    </row>
    <row r="502" spans="4:23" ht="15" customHeight="1" x14ac:dyDescent="0.3">
      <c r="D502" s="12" t="e" cm="1" vm="3">
        <f t="array" ref="D502">_xlfn.IFNA(_xlfn.IFS(V502&lt;&gt;"Pendent",SOCIETATS!$N$8,W502&lt;&gt;"Pendent",SOCIETATS!$N$8),SOCIETATS!$N$9)</f>
        <v>#VALUE!</v>
      </c>
      <c r="E502" s="26" t="e" cm="1" vm="3">
        <f t="array" ref="E502">_xlfn.IFNA(_xlfn.IFS(F502&lt;&gt;F503,SOCIETATS!$N$8,G502&lt;&gt;G503,SOCIETATS!$N$8),SOCIETATS!$N$9)</f>
        <v>#VALUE!</v>
      </c>
      <c r="U502" s="15" t="str">
        <f>_xlfn.IFNA(VLOOKUP(W502,Municipis!$D$2:$F$259,2,FALSE),"Pendent")</f>
        <v>Pendent</v>
      </c>
      <c r="V502" s="15" t="str">
        <f>_xlfn.IFNA(VLOOKUP(W502,Municipis!$D$2:$F$259,3,FALSE),"Pendent")</f>
        <v>Pendent</v>
      </c>
      <c r="W502" s="15" t="str" cm="1">
        <f t="array" ref="W502">_xlfn.IFNA(_xlfn.IFS(O502&lt;&gt;0,O502,P502&lt;&gt;0,P502,Q502&lt;&gt;0,Q502,R502&lt;&gt;0,R502,S502&lt;&gt;0,S502,T502&lt;&gt;0,T502),"Pendent")</f>
        <v>Pendent</v>
      </c>
    </row>
    <row r="503" spans="4:23" ht="15" customHeight="1" x14ac:dyDescent="0.3">
      <c r="D503" s="12" t="e" cm="1" vm="3">
        <f t="array" ref="D503">_xlfn.IFNA(_xlfn.IFS(V503&lt;&gt;"Pendent",SOCIETATS!$N$8,W503&lt;&gt;"Pendent",SOCIETATS!$N$8),SOCIETATS!$N$9)</f>
        <v>#VALUE!</v>
      </c>
      <c r="E503" s="26" t="e" cm="1" vm="3">
        <f t="array" ref="E503">_xlfn.IFNA(_xlfn.IFS(F503&lt;&gt;F504,SOCIETATS!$N$8,G503&lt;&gt;G504,SOCIETATS!$N$8),SOCIETATS!$N$9)</f>
        <v>#VALUE!</v>
      </c>
      <c r="U503" s="15" t="str">
        <f>_xlfn.IFNA(VLOOKUP(W503,Municipis!$D$2:$F$259,2,FALSE),"Pendent")</f>
        <v>Pendent</v>
      </c>
      <c r="V503" s="15" t="str">
        <f>_xlfn.IFNA(VLOOKUP(W503,Municipis!$D$2:$F$259,3,FALSE),"Pendent")</f>
        <v>Pendent</v>
      </c>
      <c r="W503" s="15" t="str" cm="1">
        <f t="array" ref="W503">_xlfn.IFNA(_xlfn.IFS(O503&lt;&gt;0,O503,P503&lt;&gt;0,P503,Q503&lt;&gt;0,Q503,R503&lt;&gt;0,R503,S503&lt;&gt;0,S503,T503&lt;&gt;0,T503),"Pendent")</f>
        <v>Pendent</v>
      </c>
    </row>
    <row r="504" spans="4:23" ht="15" customHeight="1" x14ac:dyDescent="0.3">
      <c r="D504" s="12" t="e" cm="1" vm="3">
        <f t="array" ref="D504">_xlfn.IFNA(_xlfn.IFS(V504&lt;&gt;"Pendent",SOCIETATS!$N$8,W504&lt;&gt;"Pendent",SOCIETATS!$N$8),SOCIETATS!$N$9)</f>
        <v>#VALUE!</v>
      </c>
      <c r="E504" s="26" t="e" cm="1" vm="3">
        <f t="array" ref="E504">_xlfn.IFNA(_xlfn.IFS(F504&lt;&gt;F505,SOCIETATS!$N$8,G504&lt;&gt;G505,SOCIETATS!$N$8),SOCIETATS!$N$9)</f>
        <v>#VALUE!</v>
      </c>
      <c r="U504" s="15" t="str">
        <f>_xlfn.IFNA(VLOOKUP(W504,Municipis!$D$2:$F$259,2,FALSE),"Pendent")</f>
        <v>Pendent</v>
      </c>
      <c r="V504" s="15" t="str">
        <f>_xlfn.IFNA(VLOOKUP(W504,Municipis!$D$2:$F$259,3,FALSE),"Pendent")</f>
        <v>Pendent</v>
      </c>
      <c r="W504" s="15" t="str" cm="1">
        <f t="array" ref="W504">_xlfn.IFNA(_xlfn.IFS(O504&lt;&gt;0,O504,P504&lt;&gt;0,P504,Q504&lt;&gt;0,Q504,R504&lt;&gt;0,R504,S504&lt;&gt;0,S504,T504&lt;&gt;0,T504),"Pendent")</f>
        <v>Pendent</v>
      </c>
    </row>
    <row r="505" spans="4:23" ht="15" customHeight="1" x14ac:dyDescent="0.3">
      <c r="D505" s="12" t="e" cm="1" vm="3">
        <f t="array" ref="D505">_xlfn.IFNA(_xlfn.IFS(V505&lt;&gt;"Pendent",SOCIETATS!$N$8,W505&lt;&gt;"Pendent",SOCIETATS!$N$8),SOCIETATS!$N$9)</f>
        <v>#VALUE!</v>
      </c>
      <c r="E505" s="26" t="e" cm="1" vm="3">
        <f t="array" ref="E505">_xlfn.IFNA(_xlfn.IFS(F505&lt;&gt;F506,SOCIETATS!$N$8,G505&lt;&gt;G506,SOCIETATS!$N$8),SOCIETATS!$N$9)</f>
        <v>#VALUE!</v>
      </c>
      <c r="U505" s="15" t="str">
        <f>_xlfn.IFNA(VLOOKUP(W505,Municipis!$D$2:$F$259,2,FALSE),"Pendent")</f>
        <v>Pendent</v>
      </c>
      <c r="V505" s="15" t="str">
        <f>_xlfn.IFNA(VLOOKUP(W505,Municipis!$D$2:$F$259,3,FALSE),"Pendent")</f>
        <v>Pendent</v>
      </c>
      <c r="W505" s="15" t="str" cm="1">
        <f t="array" ref="W505">_xlfn.IFNA(_xlfn.IFS(O505&lt;&gt;0,O505,P505&lt;&gt;0,P505,Q505&lt;&gt;0,Q505,R505&lt;&gt;0,R505,S505&lt;&gt;0,S505,T505&lt;&gt;0,T505),"Pendent")</f>
        <v>Pendent</v>
      </c>
    </row>
    <row r="506" spans="4:23" ht="15" customHeight="1" x14ac:dyDescent="0.3">
      <c r="D506" s="12" t="e" cm="1" vm="3">
        <f t="array" ref="D506">_xlfn.IFNA(_xlfn.IFS(V506&lt;&gt;"Pendent",SOCIETATS!$N$8,W506&lt;&gt;"Pendent",SOCIETATS!$N$8),SOCIETATS!$N$9)</f>
        <v>#VALUE!</v>
      </c>
      <c r="E506" s="26" t="e" cm="1" vm="3">
        <f t="array" ref="E506">_xlfn.IFNA(_xlfn.IFS(F506&lt;&gt;F507,SOCIETATS!$N$8,G506&lt;&gt;G507,SOCIETATS!$N$8),SOCIETATS!$N$9)</f>
        <v>#VALUE!</v>
      </c>
      <c r="U506" s="15" t="str">
        <f>_xlfn.IFNA(VLOOKUP(W506,Municipis!$D$2:$F$259,2,FALSE),"Pendent")</f>
        <v>Pendent</v>
      </c>
      <c r="V506" s="15" t="str">
        <f>_xlfn.IFNA(VLOOKUP(W506,Municipis!$D$2:$F$259,3,FALSE),"Pendent")</f>
        <v>Pendent</v>
      </c>
      <c r="W506" s="15" t="str" cm="1">
        <f t="array" ref="W506">_xlfn.IFNA(_xlfn.IFS(O506&lt;&gt;0,O506,P506&lt;&gt;0,P506,Q506&lt;&gt;0,Q506,R506&lt;&gt;0,R506,S506&lt;&gt;0,S506,T506&lt;&gt;0,T506),"Pendent")</f>
        <v>Pendent</v>
      </c>
    </row>
    <row r="507" spans="4:23" ht="15" customHeight="1" x14ac:dyDescent="0.3">
      <c r="D507" s="12" t="e" cm="1" vm="3">
        <f t="array" ref="D507">_xlfn.IFNA(_xlfn.IFS(V507&lt;&gt;"Pendent",SOCIETATS!$N$8,W507&lt;&gt;"Pendent",SOCIETATS!$N$8),SOCIETATS!$N$9)</f>
        <v>#VALUE!</v>
      </c>
      <c r="E507" s="26" t="e" cm="1" vm="3">
        <f t="array" ref="E507">_xlfn.IFNA(_xlfn.IFS(F507&lt;&gt;F508,SOCIETATS!$N$8,G507&lt;&gt;G508,SOCIETATS!$N$8),SOCIETATS!$N$9)</f>
        <v>#VALUE!</v>
      </c>
      <c r="U507" s="15" t="str">
        <f>_xlfn.IFNA(VLOOKUP(W507,Municipis!$D$2:$F$259,2,FALSE),"Pendent")</f>
        <v>Pendent</v>
      </c>
      <c r="V507" s="15" t="str">
        <f>_xlfn.IFNA(VLOOKUP(W507,Municipis!$D$2:$F$259,3,FALSE),"Pendent")</f>
        <v>Pendent</v>
      </c>
      <c r="W507" s="15" t="str" cm="1">
        <f t="array" ref="W507">_xlfn.IFNA(_xlfn.IFS(O507&lt;&gt;0,O507,P507&lt;&gt;0,P507,Q507&lt;&gt;0,Q507,R507&lt;&gt;0,R507,S507&lt;&gt;0,S507,T507&lt;&gt;0,T507),"Pendent")</f>
        <v>Pendent</v>
      </c>
    </row>
    <row r="508" spans="4:23" ht="15" customHeight="1" x14ac:dyDescent="0.3">
      <c r="D508" s="12" t="e" cm="1" vm="3">
        <f t="array" ref="D508">_xlfn.IFNA(_xlfn.IFS(V508&lt;&gt;"Pendent",SOCIETATS!$N$8,W508&lt;&gt;"Pendent",SOCIETATS!$N$8),SOCIETATS!$N$9)</f>
        <v>#VALUE!</v>
      </c>
      <c r="E508" s="26" t="e" cm="1" vm="3">
        <f t="array" ref="E508">_xlfn.IFNA(_xlfn.IFS(F508&lt;&gt;F509,SOCIETATS!$N$8,G508&lt;&gt;G509,SOCIETATS!$N$8),SOCIETATS!$N$9)</f>
        <v>#VALUE!</v>
      </c>
      <c r="U508" s="15" t="str">
        <f>_xlfn.IFNA(VLOOKUP(W508,Municipis!$D$2:$F$259,2,FALSE),"Pendent")</f>
        <v>Pendent</v>
      </c>
      <c r="V508" s="15" t="str">
        <f>_xlfn.IFNA(VLOOKUP(W508,Municipis!$D$2:$F$259,3,FALSE),"Pendent")</f>
        <v>Pendent</v>
      </c>
      <c r="W508" s="15" t="str" cm="1">
        <f t="array" ref="W508">_xlfn.IFNA(_xlfn.IFS(O508&lt;&gt;0,O508,P508&lt;&gt;0,P508,Q508&lt;&gt;0,Q508,R508&lt;&gt;0,R508,S508&lt;&gt;0,S508,T508&lt;&gt;0,T508),"Pendent")</f>
        <v>Pendent</v>
      </c>
    </row>
    <row r="509" spans="4:23" ht="15" customHeight="1" x14ac:dyDescent="0.3">
      <c r="D509" s="12" t="e" cm="1" vm="3">
        <f t="array" ref="D509">_xlfn.IFNA(_xlfn.IFS(V509&lt;&gt;"Pendent",SOCIETATS!$N$8,W509&lt;&gt;"Pendent",SOCIETATS!$N$8),SOCIETATS!$N$9)</f>
        <v>#VALUE!</v>
      </c>
      <c r="E509" s="26" t="e" cm="1" vm="3">
        <f t="array" ref="E509">_xlfn.IFNA(_xlfn.IFS(F509&lt;&gt;F510,SOCIETATS!$N$8,G509&lt;&gt;G510,SOCIETATS!$N$8),SOCIETATS!$N$9)</f>
        <v>#VALUE!</v>
      </c>
      <c r="U509" s="15" t="str">
        <f>_xlfn.IFNA(VLOOKUP(W509,Municipis!$D$2:$F$259,2,FALSE),"Pendent")</f>
        <v>Pendent</v>
      </c>
      <c r="V509" s="15" t="str">
        <f>_xlfn.IFNA(VLOOKUP(W509,Municipis!$D$2:$F$259,3,FALSE),"Pendent")</f>
        <v>Pendent</v>
      </c>
      <c r="W509" s="15" t="str" cm="1">
        <f t="array" ref="W509">_xlfn.IFNA(_xlfn.IFS(O509&lt;&gt;0,O509,P509&lt;&gt;0,P509,Q509&lt;&gt;0,Q509,R509&lt;&gt;0,R509,S509&lt;&gt;0,S509,T509&lt;&gt;0,T509),"Pendent")</f>
        <v>Pendent</v>
      </c>
    </row>
    <row r="510" spans="4:23" ht="15" customHeight="1" x14ac:dyDescent="0.3">
      <c r="D510" s="12" t="e" cm="1" vm="3">
        <f t="array" ref="D510">_xlfn.IFNA(_xlfn.IFS(V510&lt;&gt;"Pendent",SOCIETATS!$N$8,W510&lt;&gt;"Pendent",SOCIETATS!$N$8),SOCIETATS!$N$9)</f>
        <v>#VALUE!</v>
      </c>
      <c r="E510" s="26" t="e" cm="1" vm="3">
        <f t="array" ref="E510">_xlfn.IFNA(_xlfn.IFS(F510&lt;&gt;F511,SOCIETATS!$N$8,G510&lt;&gt;G511,SOCIETATS!$N$8),SOCIETATS!$N$9)</f>
        <v>#VALUE!</v>
      </c>
      <c r="U510" s="15" t="str">
        <f>_xlfn.IFNA(VLOOKUP(W510,Municipis!$D$2:$F$259,2,FALSE),"Pendent")</f>
        <v>Pendent</v>
      </c>
      <c r="V510" s="15" t="str">
        <f>_xlfn.IFNA(VLOOKUP(W510,Municipis!$D$2:$F$259,3,FALSE),"Pendent")</f>
        <v>Pendent</v>
      </c>
      <c r="W510" s="15" t="str" cm="1">
        <f t="array" ref="W510">_xlfn.IFNA(_xlfn.IFS(O510&lt;&gt;0,O510,P510&lt;&gt;0,P510,Q510&lt;&gt;0,Q510,R510&lt;&gt;0,R510,S510&lt;&gt;0,S510,T510&lt;&gt;0,T510),"Pendent")</f>
        <v>Pendent</v>
      </c>
    </row>
    <row r="511" spans="4:23" ht="15" customHeight="1" x14ac:dyDescent="0.3">
      <c r="D511" s="12" t="e" cm="1" vm="3">
        <f t="array" ref="D511">_xlfn.IFNA(_xlfn.IFS(V511&lt;&gt;"Pendent",SOCIETATS!$N$8,W511&lt;&gt;"Pendent",SOCIETATS!$N$8),SOCIETATS!$N$9)</f>
        <v>#VALUE!</v>
      </c>
      <c r="E511" s="26" t="e" cm="1" vm="3">
        <f t="array" ref="E511">_xlfn.IFNA(_xlfn.IFS(F511&lt;&gt;F512,SOCIETATS!$N$8,G511&lt;&gt;G512,SOCIETATS!$N$8),SOCIETATS!$N$9)</f>
        <v>#VALUE!</v>
      </c>
      <c r="U511" s="15" t="str">
        <f>_xlfn.IFNA(VLOOKUP(W511,Municipis!$D$2:$F$259,2,FALSE),"Pendent")</f>
        <v>Pendent</v>
      </c>
      <c r="V511" s="15" t="str">
        <f>_xlfn.IFNA(VLOOKUP(W511,Municipis!$D$2:$F$259,3,FALSE),"Pendent")</f>
        <v>Pendent</v>
      </c>
      <c r="W511" s="15" t="str" cm="1">
        <f t="array" ref="W511">_xlfn.IFNA(_xlfn.IFS(O511&lt;&gt;0,O511,P511&lt;&gt;0,P511,Q511&lt;&gt;0,Q511,R511&lt;&gt;0,R511,S511&lt;&gt;0,S511,T511&lt;&gt;0,T511),"Pendent")</f>
        <v>Pendent</v>
      </c>
    </row>
    <row r="512" spans="4:23" ht="15" customHeight="1" x14ac:dyDescent="0.3">
      <c r="D512" s="12" t="e" cm="1" vm="3">
        <f t="array" ref="D512">_xlfn.IFNA(_xlfn.IFS(V512&lt;&gt;"Pendent",SOCIETATS!$N$8,W512&lt;&gt;"Pendent",SOCIETATS!$N$8),SOCIETATS!$N$9)</f>
        <v>#VALUE!</v>
      </c>
      <c r="E512" s="26" t="e" cm="1" vm="3">
        <f t="array" ref="E512">_xlfn.IFNA(_xlfn.IFS(F512&lt;&gt;F513,SOCIETATS!$N$8,G512&lt;&gt;G513,SOCIETATS!$N$8),SOCIETATS!$N$9)</f>
        <v>#VALUE!</v>
      </c>
      <c r="U512" s="15" t="str">
        <f>_xlfn.IFNA(VLOOKUP(W512,Municipis!$D$2:$F$259,2,FALSE),"Pendent")</f>
        <v>Pendent</v>
      </c>
      <c r="V512" s="15" t="str">
        <f>_xlfn.IFNA(VLOOKUP(W512,Municipis!$D$2:$F$259,3,FALSE),"Pendent")</f>
        <v>Pendent</v>
      </c>
      <c r="W512" s="15" t="str" cm="1">
        <f t="array" ref="W512">_xlfn.IFNA(_xlfn.IFS(O512&lt;&gt;0,O512,P512&lt;&gt;0,P512,Q512&lt;&gt;0,Q512,R512&lt;&gt;0,R512,S512&lt;&gt;0,S512,T512&lt;&gt;0,T512),"Pendent")</f>
        <v>Pendent</v>
      </c>
    </row>
    <row r="513" spans="4:23" ht="15" customHeight="1" x14ac:dyDescent="0.3">
      <c r="D513" s="12" t="e" cm="1" vm="3">
        <f t="array" ref="D513">_xlfn.IFNA(_xlfn.IFS(V513&lt;&gt;"Pendent",SOCIETATS!$N$8,W513&lt;&gt;"Pendent",SOCIETATS!$N$8),SOCIETATS!$N$9)</f>
        <v>#VALUE!</v>
      </c>
      <c r="E513" s="26" t="e" cm="1" vm="3">
        <f t="array" ref="E513">_xlfn.IFNA(_xlfn.IFS(F513&lt;&gt;F514,SOCIETATS!$N$8,G513&lt;&gt;G514,SOCIETATS!$N$8),SOCIETATS!$N$9)</f>
        <v>#VALUE!</v>
      </c>
      <c r="U513" s="15" t="str">
        <f>_xlfn.IFNA(VLOOKUP(W513,Municipis!$D$2:$F$259,2,FALSE),"Pendent")</f>
        <v>Pendent</v>
      </c>
      <c r="V513" s="15" t="str">
        <f>_xlfn.IFNA(VLOOKUP(W513,Municipis!$D$2:$F$259,3,FALSE),"Pendent")</f>
        <v>Pendent</v>
      </c>
      <c r="W513" s="15" t="str" cm="1">
        <f t="array" ref="W513">_xlfn.IFNA(_xlfn.IFS(O513&lt;&gt;0,O513,P513&lt;&gt;0,P513,Q513&lt;&gt;0,Q513,R513&lt;&gt;0,R513,S513&lt;&gt;0,S513,T513&lt;&gt;0,T513),"Pendent")</f>
        <v>Pendent</v>
      </c>
    </row>
    <row r="514" spans="4:23" ht="15" customHeight="1" x14ac:dyDescent="0.3">
      <c r="D514" s="12" t="e" cm="1" vm="3">
        <f t="array" ref="D514">_xlfn.IFNA(_xlfn.IFS(V514&lt;&gt;"Pendent",SOCIETATS!$N$8,W514&lt;&gt;"Pendent",SOCIETATS!$N$8),SOCIETATS!$N$9)</f>
        <v>#VALUE!</v>
      </c>
      <c r="E514" s="26" t="e" cm="1" vm="3">
        <f t="array" ref="E514">_xlfn.IFNA(_xlfn.IFS(F514&lt;&gt;F515,SOCIETATS!$N$8,G514&lt;&gt;G515,SOCIETATS!$N$8),SOCIETATS!$N$9)</f>
        <v>#VALUE!</v>
      </c>
      <c r="U514" s="15" t="str">
        <f>_xlfn.IFNA(VLOOKUP(W514,Municipis!$D$2:$F$259,2,FALSE),"Pendent")</f>
        <v>Pendent</v>
      </c>
      <c r="V514" s="15" t="str">
        <f>_xlfn.IFNA(VLOOKUP(W514,Municipis!$D$2:$F$259,3,FALSE),"Pendent")</f>
        <v>Pendent</v>
      </c>
      <c r="W514" s="15" t="str" cm="1">
        <f t="array" ref="W514">_xlfn.IFNA(_xlfn.IFS(O514&lt;&gt;0,O514,P514&lt;&gt;0,P514,Q514&lt;&gt;0,Q514,R514&lt;&gt;0,R514,S514&lt;&gt;0,S514,T514&lt;&gt;0,T514),"Pendent")</f>
        <v>Pendent</v>
      </c>
    </row>
    <row r="515" spans="4:23" ht="15" customHeight="1" x14ac:dyDescent="0.3">
      <c r="D515" s="12" t="e" cm="1" vm="3">
        <f t="array" ref="D515">_xlfn.IFNA(_xlfn.IFS(V515&lt;&gt;"Pendent",SOCIETATS!$N$8,W515&lt;&gt;"Pendent",SOCIETATS!$N$8),SOCIETATS!$N$9)</f>
        <v>#VALUE!</v>
      </c>
      <c r="E515" s="26" t="e" cm="1" vm="3">
        <f t="array" ref="E515">_xlfn.IFNA(_xlfn.IFS(F515&lt;&gt;F516,SOCIETATS!$N$8,G515&lt;&gt;G516,SOCIETATS!$N$8),SOCIETATS!$N$9)</f>
        <v>#VALUE!</v>
      </c>
      <c r="U515" s="15" t="str">
        <f>_xlfn.IFNA(VLOOKUP(W515,Municipis!$D$2:$F$259,2,FALSE),"Pendent")</f>
        <v>Pendent</v>
      </c>
      <c r="V515" s="15" t="str">
        <f>_xlfn.IFNA(VLOOKUP(W515,Municipis!$D$2:$F$259,3,FALSE),"Pendent")</f>
        <v>Pendent</v>
      </c>
      <c r="W515" s="15" t="str" cm="1">
        <f t="array" ref="W515">_xlfn.IFNA(_xlfn.IFS(O515&lt;&gt;0,O515,P515&lt;&gt;0,P515,Q515&lt;&gt;0,Q515,R515&lt;&gt;0,R515,S515&lt;&gt;0,S515,T515&lt;&gt;0,T515),"Pendent")</f>
        <v>Pendent</v>
      </c>
    </row>
    <row r="516" spans="4:23" ht="15" customHeight="1" x14ac:dyDescent="0.3">
      <c r="D516" s="12" t="e" cm="1" vm="3">
        <f t="array" ref="D516">_xlfn.IFNA(_xlfn.IFS(V516&lt;&gt;"Pendent",SOCIETATS!$N$8,W516&lt;&gt;"Pendent",SOCIETATS!$N$8),SOCIETATS!$N$9)</f>
        <v>#VALUE!</v>
      </c>
      <c r="E516" s="26" t="e" cm="1" vm="3">
        <f t="array" ref="E516">_xlfn.IFNA(_xlfn.IFS(F516&lt;&gt;F517,SOCIETATS!$N$8,G516&lt;&gt;G517,SOCIETATS!$N$8),SOCIETATS!$N$9)</f>
        <v>#VALUE!</v>
      </c>
      <c r="U516" s="15" t="str">
        <f>_xlfn.IFNA(VLOOKUP(W516,Municipis!$D$2:$F$259,2,FALSE),"Pendent")</f>
        <v>Pendent</v>
      </c>
      <c r="V516" s="15" t="str">
        <f>_xlfn.IFNA(VLOOKUP(W516,Municipis!$D$2:$F$259,3,FALSE),"Pendent")</f>
        <v>Pendent</v>
      </c>
      <c r="W516" s="15" t="str" cm="1">
        <f t="array" ref="W516">_xlfn.IFNA(_xlfn.IFS(O516&lt;&gt;0,O516,P516&lt;&gt;0,P516,Q516&lt;&gt;0,Q516,R516&lt;&gt;0,R516,S516&lt;&gt;0,S516,T516&lt;&gt;0,T516),"Pendent")</f>
        <v>Pendent</v>
      </c>
    </row>
    <row r="517" spans="4:23" ht="15" customHeight="1" x14ac:dyDescent="0.3">
      <c r="D517" s="12" t="e" cm="1" vm="3">
        <f t="array" ref="D517">_xlfn.IFNA(_xlfn.IFS(V517&lt;&gt;"Pendent",SOCIETATS!$N$8,W517&lt;&gt;"Pendent",SOCIETATS!$N$8),SOCIETATS!$N$9)</f>
        <v>#VALUE!</v>
      </c>
      <c r="E517" s="26" t="e" cm="1" vm="3">
        <f t="array" ref="E517">_xlfn.IFNA(_xlfn.IFS(F517&lt;&gt;F518,SOCIETATS!$N$8,G517&lt;&gt;G518,SOCIETATS!$N$8),SOCIETATS!$N$9)</f>
        <v>#VALUE!</v>
      </c>
      <c r="U517" s="15" t="str">
        <f>_xlfn.IFNA(VLOOKUP(W517,Municipis!$D$2:$F$259,2,FALSE),"Pendent")</f>
        <v>Pendent</v>
      </c>
      <c r="V517" s="15" t="str">
        <f>_xlfn.IFNA(VLOOKUP(W517,Municipis!$D$2:$F$259,3,FALSE),"Pendent")</f>
        <v>Pendent</v>
      </c>
      <c r="W517" s="15" t="str" cm="1">
        <f t="array" ref="W517">_xlfn.IFNA(_xlfn.IFS(O517&lt;&gt;0,O517,P517&lt;&gt;0,P517,Q517&lt;&gt;0,Q517,R517&lt;&gt;0,R517,S517&lt;&gt;0,S517,T517&lt;&gt;0,T517),"Pendent")</f>
        <v>Pendent</v>
      </c>
    </row>
    <row r="518" spans="4:23" ht="15" customHeight="1" x14ac:dyDescent="0.3">
      <c r="D518" s="12" t="e" cm="1" vm="3">
        <f t="array" ref="D518">_xlfn.IFNA(_xlfn.IFS(V518&lt;&gt;"Pendent",SOCIETATS!$N$8,W518&lt;&gt;"Pendent",SOCIETATS!$N$8),SOCIETATS!$N$9)</f>
        <v>#VALUE!</v>
      </c>
      <c r="E518" s="26" t="e" cm="1" vm="3">
        <f t="array" ref="E518">_xlfn.IFNA(_xlfn.IFS(F518&lt;&gt;F519,SOCIETATS!$N$8,G518&lt;&gt;G519,SOCIETATS!$N$8),SOCIETATS!$N$9)</f>
        <v>#VALUE!</v>
      </c>
      <c r="U518" s="15" t="str">
        <f>_xlfn.IFNA(VLOOKUP(W518,Municipis!$D$2:$F$259,2,FALSE),"Pendent")</f>
        <v>Pendent</v>
      </c>
      <c r="V518" s="15" t="str">
        <f>_xlfn.IFNA(VLOOKUP(W518,Municipis!$D$2:$F$259,3,FALSE),"Pendent")</f>
        <v>Pendent</v>
      </c>
      <c r="W518" s="15" t="str" cm="1">
        <f t="array" ref="W518">_xlfn.IFNA(_xlfn.IFS(O518&lt;&gt;0,O518,P518&lt;&gt;0,P518,Q518&lt;&gt;0,Q518,R518&lt;&gt;0,R518,S518&lt;&gt;0,S518,T518&lt;&gt;0,T518),"Pendent")</f>
        <v>Pendent</v>
      </c>
    </row>
    <row r="519" spans="4:23" ht="15" customHeight="1" x14ac:dyDescent="0.3">
      <c r="D519" s="12" t="e" cm="1" vm="3">
        <f t="array" ref="D519">_xlfn.IFNA(_xlfn.IFS(V519&lt;&gt;"Pendent",SOCIETATS!$N$8,W519&lt;&gt;"Pendent",SOCIETATS!$N$8),SOCIETATS!$N$9)</f>
        <v>#VALUE!</v>
      </c>
      <c r="E519" s="26" t="e" cm="1" vm="3">
        <f t="array" ref="E519">_xlfn.IFNA(_xlfn.IFS(F519&lt;&gt;F520,SOCIETATS!$N$8,G519&lt;&gt;G520,SOCIETATS!$N$8),SOCIETATS!$N$9)</f>
        <v>#VALUE!</v>
      </c>
      <c r="U519" s="15" t="str">
        <f>_xlfn.IFNA(VLOOKUP(W519,Municipis!$D$2:$F$259,2,FALSE),"Pendent")</f>
        <v>Pendent</v>
      </c>
      <c r="V519" s="15" t="str">
        <f>_xlfn.IFNA(VLOOKUP(W519,Municipis!$D$2:$F$259,3,FALSE),"Pendent")</f>
        <v>Pendent</v>
      </c>
      <c r="W519" s="15" t="str" cm="1">
        <f t="array" ref="W519">_xlfn.IFNA(_xlfn.IFS(O519&lt;&gt;0,O519,P519&lt;&gt;0,P519,Q519&lt;&gt;0,Q519,R519&lt;&gt;0,R519,S519&lt;&gt;0,S519,T519&lt;&gt;0,T519),"Pendent")</f>
        <v>Pendent</v>
      </c>
    </row>
    <row r="520" spans="4:23" ht="15" customHeight="1" x14ac:dyDescent="0.3">
      <c r="D520" s="12" t="e" cm="1" vm="3">
        <f t="array" ref="D520">_xlfn.IFNA(_xlfn.IFS(V520&lt;&gt;"Pendent",SOCIETATS!$N$8,W520&lt;&gt;"Pendent",SOCIETATS!$N$8),SOCIETATS!$N$9)</f>
        <v>#VALUE!</v>
      </c>
      <c r="E520" s="26" t="e" cm="1" vm="3">
        <f t="array" ref="E520">_xlfn.IFNA(_xlfn.IFS(F520&lt;&gt;F521,SOCIETATS!$N$8,G520&lt;&gt;G521,SOCIETATS!$N$8),SOCIETATS!$N$9)</f>
        <v>#VALUE!</v>
      </c>
      <c r="U520" s="15" t="str">
        <f>_xlfn.IFNA(VLOOKUP(W520,Municipis!$D$2:$F$259,2,FALSE),"Pendent")</f>
        <v>Pendent</v>
      </c>
      <c r="V520" s="15" t="str">
        <f>_xlfn.IFNA(VLOOKUP(W520,Municipis!$D$2:$F$259,3,FALSE),"Pendent")</f>
        <v>Pendent</v>
      </c>
      <c r="W520" s="15" t="str" cm="1">
        <f t="array" ref="W520">_xlfn.IFNA(_xlfn.IFS(O520&lt;&gt;0,O520,P520&lt;&gt;0,P520,Q520&lt;&gt;0,Q520,R520&lt;&gt;0,R520,S520&lt;&gt;0,S520,T520&lt;&gt;0,T520),"Pendent")</f>
        <v>Pendent</v>
      </c>
    </row>
    <row r="521" spans="4:23" ht="15" customHeight="1" x14ac:dyDescent="0.3">
      <c r="D521" s="12" t="e" cm="1" vm="3">
        <f t="array" ref="D521">_xlfn.IFNA(_xlfn.IFS(V521&lt;&gt;"Pendent",SOCIETATS!$N$8,W521&lt;&gt;"Pendent",SOCIETATS!$N$8),SOCIETATS!$N$9)</f>
        <v>#VALUE!</v>
      </c>
      <c r="E521" s="26" t="e" cm="1" vm="3">
        <f t="array" ref="E521">_xlfn.IFNA(_xlfn.IFS(F521&lt;&gt;F522,SOCIETATS!$N$8,G521&lt;&gt;G522,SOCIETATS!$N$8),SOCIETATS!$N$9)</f>
        <v>#VALUE!</v>
      </c>
      <c r="U521" s="15" t="str">
        <f>_xlfn.IFNA(VLOOKUP(W521,Municipis!$D$2:$F$259,2,FALSE),"Pendent")</f>
        <v>Pendent</v>
      </c>
      <c r="V521" s="15" t="str">
        <f>_xlfn.IFNA(VLOOKUP(W521,Municipis!$D$2:$F$259,3,FALSE),"Pendent")</f>
        <v>Pendent</v>
      </c>
      <c r="W521" s="15" t="str" cm="1">
        <f t="array" ref="W521">_xlfn.IFNA(_xlfn.IFS(O521&lt;&gt;0,O521,P521&lt;&gt;0,P521,Q521&lt;&gt;0,Q521,R521&lt;&gt;0,R521,S521&lt;&gt;0,S521,T521&lt;&gt;0,T521),"Pendent")</f>
        <v>Pendent</v>
      </c>
    </row>
    <row r="522" spans="4:23" ht="15" customHeight="1" x14ac:dyDescent="0.3">
      <c r="D522" s="12" t="e" cm="1" vm="3">
        <f t="array" ref="D522">_xlfn.IFNA(_xlfn.IFS(V522&lt;&gt;"Pendent",SOCIETATS!$N$8,W522&lt;&gt;"Pendent",SOCIETATS!$N$8),SOCIETATS!$N$9)</f>
        <v>#VALUE!</v>
      </c>
      <c r="E522" s="26" t="e" cm="1" vm="3">
        <f t="array" ref="E522">_xlfn.IFNA(_xlfn.IFS(F522&lt;&gt;F523,SOCIETATS!$N$8,G522&lt;&gt;G523,SOCIETATS!$N$8),SOCIETATS!$N$9)</f>
        <v>#VALUE!</v>
      </c>
      <c r="U522" s="15" t="str">
        <f>_xlfn.IFNA(VLOOKUP(W522,Municipis!$D$2:$F$259,2,FALSE),"Pendent")</f>
        <v>Pendent</v>
      </c>
      <c r="V522" s="15" t="str">
        <f>_xlfn.IFNA(VLOOKUP(W522,Municipis!$D$2:$F$259,3,FALSE),"Pendent")</f>
        <v>Pendent</v>
      </c>
      <c r="W522" s="15" t="str" cm="1">
        <f t="array" ref="W522">_xlfn.IFNA(_xlfn.IFS(O522&lt;&gt;0,O522,P522&lt;&gt;0,P522,Q522&lt;&gt;0,Q522,R522&lt;&gt;0,R522,S522&lt;&gt;0,S522,T522&lt;&gt;0,T522),"Pendent")</f>
        <v>Pendent</v>
      </c>
    </row>
    <row r="523" spans="4:23" ht="15" customHeight="1" x14ac:dyDescent="0.3">
      <c r="D523" s="12" t="e" cm="1" vm="3">
        <f t="array" ref="D523">_xlfn.IFNA(_xlfn.IFS(V523&lt;&gt;"Pendent",SOCIETATS!$N$8,W523&lt;&gt;"Pendent",SOCIETATS!$N$8),SOCIETATS!$N$9)</f>
        <v>#VALUE!</v>
      </c>
      <c r="E523" s="26" t="e" cm="1" vm="3">
        <f t="array" ref="E523">_xlfn.IFNA(_xlfn.IFS(F523&lt;&gt;F524,SOCIETATS!$N$8,G523&lt;&gt;G524,SOCIETATS!$N$8),SOCIETATS!$N$9)</f>
        <v>#VALUE!</v>
      </c>
      <c r="U523" s="15" t="str">
        <f>_xlfn.IFNA(VLOOKUP(W523,Municipis!$D$2:$F$259,2,FALSE),"Pendent")</f>
        <v>Pendent</v>
      </c>
      <c r="V523" s="15" t="str">
        <f>_xlfn.IFNA(VLOOKUP(W523,Municipis!$D$2:$F$259,3,FALSE),"Pendent")</f>
        <v>Pendent</v>
      </c>
      <c r="W523" s="15" t="str" cm="1">
        <f t="array" ref="W523">_xlfn.IFNA(_xlfn.IFS(O523&lt;&gt;0,O523,P523&lt;&gt;0,P523,Q523&lt;&gt;0,Q523,R523&lt;&gt;0,R523,S523&lt;&gt;0,S523,T523&lt;&gt;0,T523),"Pendent")</f>
        <v>Pendent</v>
      </c>
    </row>
    <row r="524" spans="4:23" ht="15" customHeight="1" x14ac:dyDescent="0.3">
      <c r="D524" s="12" t="e" cm="1" vm="3">
        <f t="array" ref="D524">_xlfn.IFNA(_xlfn.IFS(V524&lt;&gt;"Pendent",SOCIETATS!$N$8,W524&lt;&gt;"Pendent",SOCIETATS!$N$8),SOCIETATS!$N$9)</f>
        <v>#VALUE!</v>
      </c>
      <c r="E524" s="26" t="e" cm="1" vm="3">
        <f t="array" ref="E524">_xlfn.IFNA(_xlfn.IFS(F524&lt;&gt;F525,SOCIETATS!$N$8,G524&lt;&gt;G525,SOCIETATS!$N$8),SOCIETATS!$N$9)</f>
        <v>#VALUE!</v>
      </c>
      <c r="U524" s="15" t="str">
        <f>_xlfn.IFNA(VLOOKUP(W524,Municipis!$D$2:$F$259,2,FALSE),"Pendent")</f>
        <v>Pendent</v>
      </c>
      <c r="V524" s="15" t="str">
        <f>_xlfn.IFNA(VLOOKUP(W524,Municipis!$D$2:$F$259,3,FALSE),"Pendent")</f>
        <v>Pendent</v>
      </c>
      <c r="W524" s="15" t="str" cm="1">
        <f t="array" ref="W524">_xlfn.IFNA(_xlfn.IFS(O524&lt;&gt;0,O524,P524&lt;&gt;0,P524,Q524&lt;&gt;0,Q524,R524&lt;&gt;0,R524,S524&lt;&gt;0,S524,T524&lt;&gt;0,T524),"Pendent")</f>
        <v>Pendent</v>
      </c>
    </row>
    <row r="525" spans="4:23" ht="15" customHeight="1" x14ac:dyDescent="0.3">
      <c r="D525" s="12" t="e" cm="1" vm="3">
        <f t="array" ref="D525">_xlfn.IFNA(_xlfn.IFS(V525&lt;&gt;"Pendent",SOCIETATS!$N$8,W525&lt;&gt;"Pendent",SOCIETATS!$N$8),SOCIETATS!$N$9)</f>
        <v>#VALUE!</v>
      </c>
      <c r="E525" s="26" t="e" cm="1" vm="3">
        <f t="array" ref="E525">_xlfn.IFNA(_xlfn.IFS(F525&lt;&gt;F526,SOCIETATS!$N$8,G525&lt;&gt;G526,SOCIETATS!$N$8),SOCIETATS!$N$9)</f>
        <v>#VALUE!</v>
      </c>
      <c r="U525" s="15" t="str">
        <f>_xlfn.IFNA(VLOOKUP(W525,Municipis!$D$2:$F$259,2,FALSE),"Pendent")</f>
        <v>Pendent</v>
      </c>
      <c r="V525" s="15" t="str">
        <f>_xlfn.IFNA(VLOOKUP(W525,Municipis!$D$2:$F$259,3,FALSE),"Pendent")</f>
        <v>Pendent</v>
      </c>
      <c r="W525" s="15" t="str" cm="1">
        <f t="array" ref="W525">_xlfn.IFNA(_xlfn.IFS(O525&lt;&gt;0,O525,P525&lt;&gt;0,P525,Q525&lt;&gt;0,Q525,R525&lt;&gt;0,R525,S525&lt;&gt;0,S525,T525&lt;&gt;0,T525),"Pendent")</f>
        <v>Pendent</v>
      </c>
    </row>
    <row r="526" spans="4:23" ht="15" customHeight="1" x14ac:dyDescent="0.3">
      <c r="D526" s="12" t="e" cm="1" vm="3">
        <f t="array" ref="D526">_xlfn.IFNA(_xlfn.IFS(V526&lt;&gt;"Pendent",SOCIETATS!$N$8,W526&lt;&gt;"Pendent",SOCIETATS!$N$8),SOCIETATS!$N$9)</f>
        <v>#VALUE!</v>
      </c>
      <c r="E526" s="26" t="e" cm="1" vm="3">
        <f t="array" ref="E526">_xlfn.IFNA(_xlfn.IFS(F526&lt;&gt;F527,SOCIETATS!$N$8,G526&lt;&gt;G527,SOCIETATS!$N$8),SOCIETATS!$N$9)</f>
        <v>#VALUE!</v>
      </c>
      <c r="U526" s="15" t="str">
        <f>_xlfn.IFNA(VLOOKUP(W526,Municipis!$D$2:$F$259,2,FALSE),"Pendent")</f>
        <v>Pendent</v>
      </c>
      <c r="V526" s="15" t="str">
        <f>_xlfn.IFNA(VLOOKUP(W526,Municipis!$D$2:$F$259,3,FALSE),"Pendent")</f>
        <v>Pendent</v>
      </c>
      <c r="W526" s="15" t="str" cm="1">
        <f t="array" ref="W526">_xlfn.IFNA(_xlfn.IFS(O526&lt;&gt;0,O526,P526&lt;&gt;0,P526,Q526&lt;&gt;0,Q526,R526&lt;&gt;0,R526,S526&lt;&gt;0,S526,T526&lt;&gt;0,T526),"Pendent")</f>
        <v>Pendent</v>
      </c>
    </row>
    <row r="527" spans="4:23" ht="15" customHeight="1" x14ac:dyDescent="0.3">
      <c r="D527" s="12" t="e" cm="1" vm="3">
        <f t="array" ref="D527">_xlfn.IFNA(_xlfn.IFS(V527&lt;&gt;"Pendent",SOCIETATS!$N$8,W527&lt;&gt;"Pendent",SOCIETATS!$N$8),SOCIETATS!$N$9)</f>
        <v>#VALUE!</v>
      </c>
      <c r="E527" s="26" t="e" cm="1" vm="3">
        <f t="array" ref="E527">_xlfn.IFNA(_xlfn.IFS(F527&lt;&gt;F528,SOCIETATS!$N$8,G527&lt;&gt;G528,SOCIETATS!$N$8),SOCIETATS!$N$9)</f>
        <v>#VALUE!</v>
      </c>
      <c r="U527" s="15" t="str">
        <f>_xlfn.IFNA(VLOOKUP(W527,Municipis!$D$2:$F$259,2,FALSE),"Pendent")</f>
        <v>Pendent</v>
      </c>
      <c r="V527" s="15" t="str">
        <f>_xlfn.IFNA(VLOOKUP(W527,Municipis!$D$2:$F$259,3,FALSE),"Pendent")</f>
        <v>Pendent</v>
      </c>
      <c r="W527" s="15" t="str" cm="1">
        <f t="array" ref="W527">_xlfn.IFNA(_xlfn.IFS(O527&lt;&gt;0,O527,P527&lt;&gt;0,P527,Q527&lt;&gt;0,Q527,R527&lt;&gt;0,R527,S527&lt;&gt;0,S527,T527&lt;&gt;0,T527),"Pendent")</f>
        <v>Pendent</v>
      </c>
    </row>
    <row r="528" spans="4:23" ht="15" customHeight="1" x14ac:dyDescent="0.3">
      <c r="D528" s="12" t="e" cm="1" vm="3">
        <f t="array" ref="D528">_xlfn.IFNA(_xlfn.IFS(V528&lt;&gt;"Pendent",SOCIETATS!$N$8,W528&lt;&gt;"Pendent",SOCIETATS!$N$8),SOCIETATS!$N$9)</f>
        <v>#VALUE!</v>
      </c>
      <c r="E528" s="26" t="e" cm="1" vm="3">
        <f t="array" ref="E528">_xlfn.IFNA(_xlfn.IFS(F528&lt;&gt;F529,SOCIETATS!$N$8,G528&lt;&gt;G529,SOCIETATS!$N$8),SOCIETATS!$N$9)</f>
        <v>#VALUE!</v>
      </c>
      <c r="U528" s="15" t="str">
        <f>_xlfn.IFNA(VLOOKUP(W528,Municipis!$D$2:$F$259,2,FALSE),"Pendent")</f>
        <v>Pendent</v>
      </c>
      <c r="V528" s="15" t="str">
        <f>_xlfn.IFNA(VLOOKUP(W528,Municipis!$D$2:$F$259,3,FALSE),"Pendent")</f>
        <v>Pendent</v>
      </c>
      <c r="W528" s="15" t="str" cm="1">
        <f t="array" ref="W528">_xlfn.IFNA(_xlfn.IFS(O528&lt;&gt;0,O528,P528&lt;&gt;0,P528,Q528&lt;&gt;0,Q528,R528&lt;&gt;0,R528,S528&lt;&gt;0,S528,T528&lt;&gt;0,T528),"Pendent")</f>
        <v>Pendent</v>
      </c>
    </row>
    <row r="529" spans="4:23" ht="15" customHeight="1" x14ac:dyDescent="0.3">
      <c r="D529" s="12" t="e" cm="1" vm="3">
        <f t="array" ref="D529">_xlfn.IFNA(_xlfn.IFS(V529&lt;&gt;"Pendent",SOCIETATS!$N$8,W529&lt;&gt;"Pendent",SOCIETATS!$N$8),SOCIETATS!$N$9)</f>
        <v>#VALUE!</v>
      </c>
      <c r="E529" s="26" t="e" cm="1" vm="3">
        <f t="array" ref="E529">_xlfn.IFNA(_xlfn.IFS(F529&lt;&gt;F530,SOCIETATS!$N$8,G529&lt;&gt;G530,SOCIETATS!$N$8),SOCIETATS!$N$9)</f>
        <v>#VALUE!</v>
      </c>
      <c r="U529" s="15" t="str">
        <f>_xlfn.IFNA(VLOOKUP(W529,Municipis!$D$2:$F$259,2,FALSE),"Pendent")</f>
        <v>Pendent</v>
      </c>
      <c r="V529" s="15" t="str">
        <f>_xlfn.IFNA(VLOOKUP(W529,Municipis!$D$2:$F$259,3,FALSE),"Pendent")</f>
        <v>Pendent</v>
      </c>
      <c r="W529" s="15" t="str" cm="1">
        <f t="array" ref="W529">_xlfn.IFNA(_xlfn.IFS(O529&lt;&gt;0,O529,P529&lt;&gt;0,P529,Q529&lt;&gt;0,Q529,R529&lt;&gt;0,R529,S529&lt;&gt;0,S529,T529&lt;&gt;0,T529),"Pendent")</f>
        <v>Pendent</v>
      </c>
    </row>
    <row r="530" spans="4:23" ht="15" customHeight="1" x14ac:dyDescent="0.3">
      <c r="D530" s="12" t="e" cm="1" vm="3">
        <f t="array" ref="D530">_xlfn.IFNA(_xlfn.IFS(V530&lt;&gt;"Pendent",SOCIETATS!$N$8,W530&lt;&gt;"Pendent",SOCIETATS!$N$8),SOCIETATS!$N$9)</f>
        <v>#VALUE!</v>
      </c>
      <c r="E530" s="26" t="e" cm="1" vm="3">
        <f t="array" ref="E530">_xlfn.IFNA(_xlfn.IFS(F530&lt;&gt;F531,SOCIETATS!$N$8,G530&lt;&gt;G531,SOCIETATS!$N$8),SOCIETATS!$N$9)</f>
        <v>#VALUE!</v>
      </c>
      <c r="U530" s="15" t="str">
        <f>_xlfn.IFNA(VLOOKUP(W530,Municipis!$D$2:$F$259,2,FALSE),"Pendent")</f>
        <v>Pendent</v>
      </c>
      <c r="V530" s="15" t="str">
        <f>_xlfn.IFNA(VLOOKUP(W530,Municipis!$D$2:$F$259,3,FALSE),"Pendent")</f>
        <v>Pendent</v>
      </c>
      <c r="W530" s="15" t="str" cm="1">
        <f t="array" ref="W530">_xlfn.IFNA(_xlfn.IFS(O530&lt;&gt;0,O530,P530&lt;&gt;0,P530,Q530&lt;&gt;0,Q530,R530&lt;&gt;0,R530,S530&lt;&gt;0,S530,T530&lt;&gt;0,T530),"Pendent")</f>
        <v>Pendent</v>
      </c>
    </row>
    <row r="531" spans="4:23" ht="15" customHeight="1" x14ac:dyDescent="0.3">
      <c r="D531" s="12" t="e" cm="1" vm="3">
        <f t="array" ref="D531">_xlfn.IFNA(_xlfn.IFS(V531&lt;&gt;"Pendent",SOCIETATS!$N$8,W531&lt;&gt;"Pendent",SOCIETATS!$N$8),SOCIETATS!$N$9)</f>
        <v>#VALUE!</v>
      </c>
      <c r="E531" s="26" t="e" cm="1" vm="3">
        <f t="array" ref="E531">_xlfn.IFNA(_xlfn.IFS(F531&lt;&gt;F532,SOCIETATS!$N$8,G531&lt;&gt;G532,SOCIETATS!$N$8),SOCIETATS!$N$9)</f>
        <v>#VALUE!</v>
      </c>
      <c r="U531" s="15" t="str">
        <f>_xlfn.IFNA(VLOOKUP(W531,Municipis!$D$2:$F$259,2,FALSE),"Pendent")</f>
        <v>Pendent</v>
      </c>
      <c r="V531" s="15" t="str">
        <f>_xlfn.IFNA(VLOOKUP(W531,Municipis!$D$2:$F$259,3,FALSE),"Pendent")</f>
        <v>Pendent</v>
      </c>
      <c r="W531" s="15" t="str" cm="1">
        <f t="array" ref="W531">_xlfn.IFNA(_xlfn.IFS(O531&lt;&gt;0,O531,P531&lt;&gt;0,P531,Q531&lt;&gt;0,Q531,R531&lt;&gt;0,R531,S531&lt;&gt;0,S531,T531&lt;&gt;0,T531),"Pendent")</f>
        <v>Pendent</v>
      </c>
    </row>
    <row r="532" spans="4:23" ht="15" customHeight="1" x14ac:dyDescent="0.3">
      <c r="D532" s="12" t="e" cm="1" vm="3">
        <f t="array" ref="D532">_xlfn.IFNA(_xlfn.IFS(V532&lt;&gt;"Pendent",SOCIETATS!$N$8,W532&lt;&gt;"Pendent",SOCIETATS!$N$8),SOCIETATS!$N$9)</f>
        <v>#VALUE!</v>
      </c>
      <c r="E532" s="26" t="e" cm="1" vm="3">
        <f t="array" ref="E532">_xlfn.IFNA(_xlfn.IFS(F532&lt;&gt;F533,SOCIETATS!$N$8,G532&lt;&gt;G533,SOCIETATS!$N$8),SOCIETATS!$N$9)</f>
        <v>#VALUE!</v>
      </c>
      <c r="U532" s="15" t="str">
        <f>_xlfn.IFNA(VLOOKUP(W532,Municipis!$D$2:$F$259,2,FALSE),"Pendent")</f>
        <v>Pendent</v>
      </c>
      <c r="V532" s="15" t="str">
        <f>_xlfn.IFNA(VLOOKUP(W532,Municipis!$D$2:$F$259,3,FALSE),"Pendent")</f>
        <v>Pendent</v>
      </c>
      <c r="W532" s="15" t="str" cm="1">
        <f t="array" ref="W532">_xlfn.IFNA(_xlfn.IFS(O532&lt;&gt;0,O532,P532&lt;&gt;0,P532,Q532&lt;&gt;0,Q532,R532&lt;&gt;0,R532,S532&lt;&gt;0,S532,T532&lt;&gt;0,T532),"Pendent")</f>
        <v>Pendent</v>
      </c>
    </row>
    <row r="533" spans="4:23" ht="15" customHeight="1" x14ac:dyDescent="0.3">
      <c r="D533" s="12" t="e" cm="1" vm="3">
        <f t="array" ref="D533">_xlfn.IFNA(_xlfn.IFS(V533&lt;&gt;"Pendent",SOCIETATS!$N$8,W533&lt;&gt;"Pendent",SOCIETATS!$N$8),SOCIETATS!$N$9)</f>
        <v>#VALUE!</v>
      </c>
      <c r="E533" s="26" t="e" cm="1" vm="3">
        <f t="array" ref="E533">_xlfn.IFNA(_xlfn.IFS(F533&lt;&gt;F534,SOCIETATS!$N$8,G533&lt;&gt;G534,SOCIETATS!$N$8),SOCIETATS!$N$9)</f>
        <v>#VALUE!</v>
      </c>
      <c r="U533" s="15" t="str">
        <f>_xlfn.IFNA(VLOOKUP(W533,Municipis!$D$2:$F$259,2,FALSE),"Pendent")</f>
        <v>Pendent</v>
      </c>
      <c r="V533" s="15" t="str">
        <f>_xlfn.IFNA(VLOOKUP(W533,Municipis!$D$2:$F$259,3,FALSE),"Pendent")</f>
        <v>Pendent</v>
      </c>
      <c r="W533" s="15" t="str" cm="1">
        <f t="array" ref="W533">_xlfn.IFNA(_xlfn.IFS(O533&lt;&gt;0,O533,P533&lt;&gt;0,P533,Q533&lt;&gt;0,Q533,R533&lt;&gt;0,R533,S533&lt;&gt;0,S533,T533&lt;&gt;0,T533),"Pendent")</f>
        <v>Pendent</v>
      </c>
    </row>
    <row r="534" spans="4:23" ht="15" customHeight="1" x14ac:dyDescent="0.3">
      <c r="D534" s="12" t="e" cm="1" vm="3">
        <f t="array" ref="D534">_xlfn.IFNA(_xlfn.IFS(V534&lt;&gt;"Pendent",SOCIETATS!$N$8,W534&lt;&gt;"Pendent",SOCIETATS!$N$8),SOCIETATS!$N$9)</f>
        <v>#VALUE!</v>
      </c>
      <c r="E534" s="26" t="e" cm="1" vm="3">
        <f t="array" ref="E534">_xlfn.IFNA(_xlfn.IFS(F534&lt;&gt;F535,SOCIETATS!$N$8,G534&lt;&gt;G535,SOCIETATS!$N$8),SOCIETATS!$N$9)</f>
        <v>#VALUE!</v>
      </c>
      <c r="U534" s="15" t="str">
        <f>_xlfn.IFNA(VLOOKUP(W534,Municipis!$D$2:$F$259,2,FALSE),"Pendent")</f>
        <v>Pendent</v>
      </c>
      <c r="V534" s="15" t="str">
        <f>_xlfn.IFNA(VLOOKUP(W534,Municipis!$D$2:$F$259,3,FALSE),"Pendent")</f>
        <v>Pendent</v>
      </c>
      <c r="W534" s="15" t="str" cm="1">
        <f t="array" ref="W534">_xlfn.IFNA(_xlfn.IFS(O534&lt;&gt;0,O534,P534&lt;&gt;0,P534,Q534&lt;&gt;0,Q534,R534&lt;&gt;0,R534,S534&lt;&gt;0,S534,T534&lt;&gt;0,T534),"Pendent")</f>
        <v>Pendent</v>
      </c>
    </row>
    <row r="535" spans="4:23" ht="15" customHeight="1" x14ac:dyDescent="0.3">
      <c r="D535" s="12" t="e" cm="1" vm="3">
        <f t="array" ref="D535">_xlfn.IFNA(_xlfn.IFS(V535&lt;&gt;"Pendent",SOCIETATS!$N$8,W535&lt;&gt;"Pendent",SOCIETATS!$N$8),SOCIETATS!$N$9)</f>
        <v>#VALUE!</v>
      </c>
      <c r="E535" s="26" t="e" cm="1" vm="3">
        <f t="array" ref="E535">_xlfn.IFNA(_xlfn.IFS(F535&lt;&gt;F536,SOCIETATS!$N$8,G535&lt;&gt;G536,SOCIETATS!$N$8),SOCIETATS!$N$9)</f>
        <v>#VALUE!</v>
      </c>
      <c r="U535" s="15" t="str">
        <f>_xlfn.IFNA(VLOOKUP(W535,Municipis!$D$2:$F$259,2,FALSE),"Pendent")</f>
        <v>Pendent</v>
      </c>
      <c r="V535" s="15" t="str">
        <f>_xlfn.IFNA(VLOOKUP(W535,Municipis!$D$2:$F$259,3,FALSE),"Pendent")</f>
        <v>Pendent</v>
      </c>
      <c r="W535" s="15" t="str" cm="1">
        <f t="array" ref="W535">_xlfn.IFNA(_xlfn.IFS(O535&lt;&gt;0,O535,P535&lt;&gt;0,P535,Q535&lt;&gt;0,Q535,R535&lt;&gt;0,R535,S535&lt;&gt;0,S535,T535&lt;&gt;0,T535),"Pendent")</f>
        <v>Pendent</v>
      </c>
    </row>
    <row r="536" spans="4:23" ht="15" customHeight="1" x14ac:dyDescent="0.3">
      <c r="D536" s="12" t="e" cm="1" vm="3">
        <f t="array" ref="D536">_xlfn.IFNA(_xlfn.IFS(V536&lt;&gt;"Pendent",SOCIETATS!$N$8,W536&lt;&gt;"Pendent",SOCIETATS!$N$8),SOCIETATS!$N$9)</f>
        <v>#VALUE!</v>
      </c>
      <c r="E536" s="26" t="e" cm="1" vm="3">
        <f t="array" ref="E536">_xlfn.IFNA(_xlfn.IFS(F536&lt;&gt;F537,SOCIETATS!$N$8,G536&lt;&gt;G537,SOCIETATS!$N$8),SOCIETATS!$N$9)</f>
        <v>#VALUE!</v>
      </c>
      <c r="U536" s="15" t="str">
        <f>_xlfn.IFNA(VLOOKUP(W536,Municipis!$D$2:$F$259,2,FALSE),"Pendent")</f>
        <v>Pendent</v>
      </c>
      <c r="V536" s="15" t="str">
        <f>_xlfn.IFNA(VLOOKUP(W536,Municipis!$D$2:$F$259,3,FALSE),"Pendent")</f>
        <v>Pendent</v>
      </c>
      <c r="W536" s="15" t="str" cm="1">
        <f t="array" ref="W536">_xlfn.IFNA(_xlfn.IFS(O536&lt;&gt;0,O536,P536&lt;&gt;0,P536,Q536&lt;&gt;0,Q536,R536&lt;&gt;0,R536,S536&lt;&gt;0,S536,T536&lt;&gt;0,T536),"Pendent")</f>
        <v>Pendent</v>
      </c>
    </row>
    <row r="537" spans="4:23" ht="15" customHeight="1" x14ac:dyDescent="0.3">
      <c r="D537" s="12" t="e" cm="1" vm="3">
        <f t="array" ref="D537">_xlfn.IFNA(_xlfn.IFS(V537&lt;&gt;"Pendent",SOCIETATS!$N$8,W537&lt;&gt;"Pendent",SOCIETATS!$N$8),SOCIETATS!$N$9)</f>
        <v>#VALUE!</v>
      </c>
      <c r="E537" s="26" t="e" cm="1" vm="3">
        <f t="array" ref="E537">_xlfn.IFNA(_xlfn.IFS(F537&lt;&gt;F538,SOCIETATS!$N$8,G537&lt;&gt;G538,SOCIETATS!$N$8),SOCIETATS!$N$9)</f>
        <v>#VALUE!</v>
      </c>
      <c r="U537" s="15" t="str">
        <f>_xlfn.IFNA(VLOOKUP(W537,Municipis!$D$2:$F$259,2,FALSE),"Pendent")</f>
        <v>Pendent</v>
      </c>
      <c r="V537" s="15" t="str">
        <f>_xlfn.IFNA(VLOOKUP(W537,Municipis!$D$2:$F$259,3,FALSE),"Pendent")</f>
        <v>Pendent</v>
      </c>
      <c r="W537" s="15" t="str" cm="1">
        <f t="array" ref="W537">_xlfn.IFNA(_xlfn.IFS(O537&lt;&gt;0,O537,P537&lt;&gt;0,P537,Q537&lt;&gt;0,Q537,R537&lt;&gt;0,R537,S537&lt;&gt;0,S537,T537&lt;&gt;0,T537),"Pendent")</f>
        <v>Pendent</v>
      </c>
    </row>
    <row r="538" spans="4:23" ht="15" customHeight="1" x14ac:dyDescent="0.3">
      <c r="D538" s="12" t="e" cm="1" vm="3">
        <f t="array" ref="D538">_xlfn.IFNA(_xlfn.IFS(V538&lt;&gt;"Pendent",SOCIETATS!$N$8,W538&lt;&gt;"Pendent",SOCIETATS!$N$8),SOCIETATS!$N$9)</f>
        <v>#VALUE!</v>
      </c>
      <c r="E538" s="26" t="e" cm="1" vm="3">
        <f t="array" ref="E538">_xlfn.IFNA(_xlfn.IFS(F538&lt;&gt;F539,SOCIETATS!$N$8,G538&lt;&gt;G539,SOCIETATS!$N$8),SOCIETATS!$N$9)</f>
        <v>#VALUE!</v>
      </c>
      <c r="U538" s="15" t="str">
        <f>_xlfn.IFNA(VLOOKUP(W538,Municipis!$D$2:$F$259,2,FALSE),"Pendent")</f>
        <v>Pendent</v>
      </c>
      <c r="V538" s="15" t="str">
        <f>_xlfn.IFNA(VLOOKUP(W538,Municipis!$D$2:$F$259,3,FALSE),"Pendent")</f>
        <v>Pendent</v>
      </c>
      <c r="W538" s="15" t="str" cm="1">
        <f t="array" ref="W538">_xlfn.IFNA(_xlfn.IFS(O538&lt;&gt;0,O538,P538&lt;&gt;0,P538,Q538&lt;&gt;0,Q538,R538&lt;&gt;0,R538,S538&lt;&gt;0,S538,T538&lt;&gt;0,T538),"Pendent")</f>
        <v>Pendent</v>
      </c>
    </row>
    <row r="539" spans="4:23" ht="15" customHeight="1" x14ac:dyDescent="0.3">
      <c r="D539" s="12" t="e" cm="1" vm="3">
        <f t="array" ref="D539">_xlfn.IFNA(_xlfn.IFS(V539&lt;&gt;"Pendent",SOCIETATS!$N$8,W539&lt;&gt;"Pendent",SOCIETATS!$N$8),SOCIETATS!$N$9)</f>
        <v>#VALUE!</v>
      </c>
      <c r="E539" s="26" t="e" cm="1" vm="3">
        <f t="array" ref="E539">_xlfn.IFNA(_xlfn.IFS(F539&lt;&gt;F540,SOCIETATS!$N$8,G539&lt;&gt;G540,SOCIETATS!$N$8),SOCIETATS!$N$9)</f>
        <v>#VALUE!</v>
      </c>
      <c r="U539" s="15" t="str">
        <f>_xlfn.IFNA(VLOOKUP(W539,Municipis!$D$2:$F$259,2,FALSE),"Pendent")</f>
        <v>Pendent</v>
      </c>
      <c r="V539" s="15" t="str">
        <f>_xlfn.IFNA(VLOOKUP(W539,Municipis!$D$2:$F$259,3,FALSE),"Pendent")</f>
        <v>Pendent</v>
      </c>
      <c r="W539" s="15" t="str" cm="1">
        <f t="array" ref="W539">_xlfn.IFNA(_xlfn.IFS(O539&lt;&gt;0,O539,P539&lt;&gt;0,P539,Q539&lt;&gt;0,Q539,R539&lt;&gt;0,R539,S539&lt;&gt;0,S539,T539&lt;&gt;0,T539),"Pendent")</f>
        <v>Pendent</v>
      </c>
    </row>
    <row r="540" spans="4:23" ht="15" customHeight="1" x14ac:dyDescent="0.3">
      <c r="D540" s="12" t="e" cm="1" vm="3">
        <f t="array" ref="D540">_xlfn.IFNA(_xlfn.IFS(V540&lt;&gt;"Pendent",SOCIETATS!$N$8,W540&lt;&gt;"Pendent",SOCIETATS!$N$8),SOCIETATS!$N$9)</f>
        <v>#VALUE!</v>
      </c>
      <c r="E540" s="26" t="e" cm="1" vm="3">
        <f t="array" ref="E540">_xlfn.IFNA(_xlfn.IFS(F540&lt;&gt;F541,SOCIETATS!$N$8,G540&lt;&gt;G541,SOCIETATS!$N$8),SOCIETATS!$N$9)</f>
        <v>#VALUE!</v>
      </c>
      <c r="U540" s="15" t="str">
        <f>_xlfn.IFNA(VLOOKUP(W540,Municipis!$D$2:$F$259,2,FALSE),"Pendent")</f>
        <v>Pendent</v>
      </c>
      <c r="V540" s="15" t="str">
        <f>_xlfn.IFNA(VLOOKUP(W540,Municipis!$D$2:$F$259,3,FALSE),"Pendent")</f>
        <v>Pendent</v>
      </c>
      <c r="W540" s="15" t="str" cm="1">
        <f t="array" ref="W540">_xlfn.IFNA(_xlfn.IFS(O540&lt;&gt;0,O540,P540&lt;&gt;0,P540,Q540&lt;&gt;0,Q540,R540&lt;&gt;0,R540,S540&lt;&gt;0,S540,T540&lt;&gt;0,T540),"Pendent")</f>
        <v>Pendent</v>
      </c>
    </row>
    <row r="541" spans="4:23" ht="15" customHeight="1" x14ac:dyDescent="0.3">
      <c r="D541" s="12" t="e" cm="1" vm="3">
        <f t="array" ref="D541">_xlfn.IFNA(_xlfn.IFS(V541&lt;&gt;"Pendent",SOCIETATS!$N$8,W541&lt;&gt;"Pendent",SOCIETATS!$N$8),SOCIETATS!$N$9)</f>
        <v>#VALUE!</v>
      </c>
      <c r="E541" s="26" t="e" cm="1" vm="3">
        <f t="array" ref="E541">_xlfn.IFNA(_xlfn.IFS(F541&lt;&gt;F542,SOCIETATS!$N$8,G541&lt;&gt;G542,SOCIETATS!$N$8),SOCIETATS!$N$9)</f>
        <v>#VALUE!</v>
      </c>
      <c r="U541" s="15" t="str">
        <f>_xlfn.IFNA(VLOOKUP(W541,Municipis!$D$2:$F$259,2,FALSE),"Pendent")</f>
        <v>Pendent</v>
      </c>
      <c r="V541" s="15" t="str">
        <f>_xlfn.IFNA(VLOOKUP(W541,Municipis!$D$2:$F$259,3,FALSE),"Pendent")</f>
        <v>Pendent</v>
      </c>
      <c r="W541" s="15" t="str" cm="1">
        <f t="array" ref="W541">_xlfn.IFNA(_xlfn.IFS(O541&lt;&gt;0,O541,P541&lt;&gt;0,P541,Q541&lt;&gt;0,Q541,R541&lt;&gt;0,R541,S541&lt;&gt;0,S541,T541&lt;&gt;0,T541),"Pendent")</f>
        <v>Pendent</v>
      </c>
    </row>
    <row r="542" spans="4:23" ht="15" customHeight="1" x14ac:dyDescent="0.3">
      <c r="D542" s="12" t="e" cm="1" vm="3">
        <f t="array" ref="D542">_xlfn.IFNA(_xlfn.IFS(V542&lt;&gt;"Pendent",SOCIETATS!$N$8,W542&lt;&gt;"Pendent",SOCIETATS!$N$8),SOCIETATS!$N$9)</f>
        <v>#VALUE!</v>
      </c>
      <c r="E542" s="26" t="e" cm="1" vm="3">
        <f t="array" ref="E542">_xlfn.IFNA(_xlfn.IFS(F542&lt;&gt;F543,SOCIETATS!$N$8,G542&lt;&gt;G543,SOCIETATS!$N$8),SOCIETATS!$N$9)</f>
        <v>#VALUE!</v>
      </c>
      <c r="U542" s="15" t="str">
        <f>_xlfn.IFNA(VLOOKUP(W542,Municipis!$D$2:$F$259,2,FALSE),"Pendent")</f>
        <v>Pendent</v>
      </c>
      <c r="V542" s="15" t="str">
        <f>_xlfn.IFNA(VLOOKUP(W542,Municipis!$D$2:$F$259,3,FALSE),"Pendent")</f>
        <v>Pendent</v>
      </c>
      <c r="W542" s="15" t="str" cm="1">
        <f t="array" ref="W542">_xlfn.IFNA(_xlfn.IFS(O542&lt;&gt;0,O542,P542&lt;&gt;0,P542,Q542&lt;&gt;0,Q542,R542&lt;&gt;0,R542,S542&lt;&gt;0,S542,T542&lt;&gt;0,T542),"Pendent")</f>
        <v>Pendent</v>
      </c>
    </row>
    <row r="543" spans="4:23" ht="15" customHeight="1" x14ac:dyDescent="0.3">
      <c r="D543" s="12" t="e" cm="1" vm="3">
        <f t="array" ref="D543">_xlfn.IFNA(_xlfn.IFS(V543&lt;&gt;"Pendent",SOCIETATS!$N$8,W543&lt;&gt;"Pendent",SOCIETATS!$N$8),SOCIETATS!$N$9)</f>
        <v>#VALUE!</v>
      </c>
      <c r="E543" s="26" t="e" cm="1" vm="3">
        <f t="array" ref="E543">_xlfn.IFNA(_xlfn.IFS(F543&lt;&gt;F544,SOCIETATS!$N$8,G543&lt;&gt;G544,SOCIETATS!$N$8),SOCIETATS!$N$9)</f>
        <v>#VALUE!</v>
      </c>
      <c r="U543" s="15" t="str">
        <f>_xlfn.IFNA(VLOOKUP(W543,Municipis!$D$2:$F$259,2,FALSE),"Pendent")</f>
        <v>Pendent</v>
      </c>
      <c r="V543" s="15" t="str">
        <f>_xlfn.IFNA(VLOOKUP(W543,Municipis!$D$2:$F$259,3,FALSE),"Pendent")</f>
        <v>Pendent</v>
      </c>
      <c r="W543" s="15" t="str" cm="1">
        <f t="array" ref="W543">_xlfn.IFNA(_xlfn.IFS(O543&lt;&gt;0,O543,P543&lt;&gt;0,P543,Q543&lt;&gt;0,Q543,R543&lt;&gt;0,R543,S543&lt;&gt;0,S543,T543&lt;&gt;0,T543),"Pendent")</f>
        <v>Pendent</v>
      </c>
    </row>
    <row r="544" spans="4:23" ht="15" customHeight="1" x14ac:dyDescent="0.3">
      <c r="D544" s="12" t="e" cm="1" vm="3">
        <f t="array" ref="D544">_xlfn.IFNA(_xlfn.IFS(V544&lt;&gt;"Pendent",SOCIETATS!$N$8,W544&lt;&gt;"Pendent",SOCIETATS!$N$8),SOCIETATS!$N$9)</f>
        <v>#VALUE!</v>
      </c>
      <c r="E544" s="26" t="e" cm="1" vm="3">
        <f t="array" ref="E544">_xlfn.IFNA(_xlfn.IFS(F544&lt;&gt;F545,SOCIETATS!$N$8,G544&lt;&gt;G545,SOCIETATS!$N$8),SOCIETATS!$N$9)</f>
        <v>#VALUE!</v>
      </c>
      <c r="U544" s="15" t="str">
        <f>_xlfn.IFNA(VLOOKUP(W544,Municipis!$D$2:$F$259,2,FALSE),"Pendent")</f>
        <v>Pendent</v>
      </c>
      <c r="V544" s="15" t="str">
        <f>_xlfn.IFNA(VLOOKUP(W544,Municipis!$D$2:$F$259,3,FALSE),"Pendent")</f>
        <v>Pendent</v>
      </c>
      <c r="W544" s="15" t="str" cm="1">
        <f t="array" ref="W544">_xlfn.IFNA(_xlfn.IFS(O544&lt;&gt;0,O544,P544&lt;&gt;0,P544,Q544&lt;&gt;0,Q544,R544&lt;&gt;0,R544,S544&lt;&gt;0,S544,T544&lt;&gt;0,T544),"Pendent")</f>
        <v>Pendent</v>
      </c>
    </row>
    <row r="545" spans="4:23" ht="15" customHeight="1" x14ac:dyDescent="0.3">
      <c r="D545" s="12" t="e" cm="1" vm="3">
        <f t="array" ref="D545">_xlfn.IFNA(_xlfn.IFS(V545&lt;&gt;"Pendent",SOCIETATS!$N$8,W545&lt;&gt;"Pendent",SOCIETATS!$N$8),SOCIETATS!$N$9)</f>
        <v>#VALUE!</v>
      </c>
      <c r="E545" s="26" t="e" cm="1" vm="3">
        <f t="array" ref="E545">_xlfn.IFNA(_xlfn.IFS(F545&lt;&gt;F546,SOCIETATS!$N$8,G545&lt;&gt;G546,SOCIETATS!$N$8),SOCIETATS!$N$9)</f>
        <v>#VALUE!</v>
      </c>
      <c r="U545" s="15" t="str">
        <f>_xlfn.IFNA(VLOOKUP(W545,Municipis!$D$2:$F$259,2,FALSE),"Pendent")</f>
        <v>Pendent</v>
      </c>
      <c r="V545" s="15" t="str">
        <f>_xlfn.IFNA(VLOOKUP(W545,Municipis!$D$2:$F$259,3,FALSE),"Pendent")</f>
        <v>Pendent</v>
      </c>
      <c r="W545" s="15" t="str" cm="1">
        <f t="array" ref="W545">_xlfn.IFNA(_xlfn.IFS(O545&lt;&gt;0,O545,P545&lt;&gt;0,P545,Q545&lt;&gt;0,Q545,R545&lt;&gt;0,R545,S545&lt;&gt;0,S545,T545&lt;&gt;0,T545),"Pendent")</f>
        <v>Pendent</v>
      </c>
    </row>
    <row r="546" spans="4:23" ht="15" customHeight="1" x14ac:dyDescent="0.3">
      <c r="D546" s="12" t="e" cm="1" vm="3">
        <f t="array" ref="D546">_xlfn.IFNA(_xlfn.IFS(V546&lt;&gt;"Pendent",SOCIETATS!$N$8,W546&lt;&gt;"Pendent",SOCIETATS!$N$8),SOCIETATS!$N$9)</f>
        <v>#VALUE!</v>
      </c>
      <c r="E546" s="26" t="e" cm="1" vm="3">
        <f t="array" ref="E546">_xlfn.IFNA(_xlfn.IFS(F546&lt;&gt;F547,SOCIETATS!$N$8,G546&lt;&gt;G547,SOCIETATS!$N$8),SOCIETATS!$N$9)</f>
        <v>#VALUE!</v>
      </c>
      <c r="U546" s="15" t="str">
        <f>_xlfn.IFNA(VLOOKUP(W546,Municipis!$D$2:$F$259,2,FALSE),"Pendent")</f>
        <v>Pendent</v>
      </c>
      <c r="V546" s="15" t="str">
        <f>_xlfn.IFNA(VLOOKUP(W546,Municipis!$D$2:$F$259,3,FALSE),"Pendent")</f>
        <v>Pendent</v>
      </c>
      <c r="W546" s="15" t="str" cm="1">
        <f t="array" ref="W546">_xlfn.IFNA(_xlfn.IFS(O546&lt;&gt;0,O546,P546&lt;&gt;0,P546,Q546&lt;&gt;0,Q546,R546&lt;&gt;0,R546,S546&lt;&gt;0,S546,T546&lt;&gt;0,T546),"Pendent")</f>
        <v>Pendent</v>
      </c>
    </row>
    <row r="547" spans="4:23" ht="15" customHeight="1" x14ac:dyDescent="0.3">
      <c r="D547" s="12" t="e" cm="1" vm="3">
        <f t="array" ref="D547">_xlfn.IFNA(_xlfn.IFS(V547&lt;&gt;"Pendent",SOCIETATS!$N$8,W547&lt;&gt;"Pendent",SOCIETATS!$N$8),SOCIETATS!$N$9)</f>
        <v>#VALUE!</v>
      </c>
      <c r="E547" s="26" t="e" cm="1" vm="3">
        <f t="array" ref="E547">_xlfn.IFNA(_xlfn.IFS(F547&lt;&gt;F548,SOCIETATS!$N$8,G547&lt;&gt;G548,SOCIETATS!$N$8),SOCIETATS!$N$9)</f>
        <v>#VALUE!</v>
      </c>
      <c r="U547" s="15" t="str">
        <f>_xlfn.IFNA(VLOOKUP(W547,Municipis!$D$2:$F$259,2,FALSE),"Pendent")</f>
        <v>Pendent</v>
      </c>
      <c r="V547" s="15" t="str">
        <f>_xlfn.IFNA(VLOOKUP(W547,Municipis!$D$2:$F$259,3,FALSE),"Pendent")</f>
        <v>Pendent</v>
      </c>
      <c r="W547" s="15" t="str" cm="1">
        <f t="array" ref="W547">_xlfn.IFNA(_xlfn.IFS(O547&lt;&gt;0,O547,P547&lt;&gt;0,P547,Q547&lt;&gt;0,Q547,R547&lt;&gt;0,R547,S547&lt;&gt;0,S547,T547&lt;&gt;0,T547),"Pendent")</f>
        <v>Pendent</v>
      </c>
    </row>
    <row r="548" spans="4:23" ht="15" customHeight="1" x14ac:dyDescent="0.3">
      <c r="D548" s="12" t="e" cm="1" vm="3">
        <f t="array" ref="D548">_xlfn.IFNA(_xlfn.IFS(V548&lt;&gt;"Pendent",SOCIETATS!$N$8,W548&lt;&gt;"Pendent",SOCIETATS!$N$8),SOCIETATS!$N$9)</f>
        <v>#VALUE!</v>
      </c>
      <c r="E548" s="26" t="e" cm="1" vm="3">
        <f t="array" ref="E548">_xlfn.IFNA(_xlfn.IFS(F548&lt;&gt;F549,SOCIETATS!$N$8,G548&lt;&gt;G549,SOCIETATS!$N$8),SOCIETATS!$N$9)</f>
        <v>#VALUE!</v>
      </c>
      <c r="U548" s="15" t="str">
        <f>_xlfn.IFNA(VLOOKUP(W548,Municipis!$D$2:$F$259,2,FALSE),"Pendent")</f>
        <v>Pendent</v>
      </c>
      <c r="V548" s="15" t="str">
        <f>_xlfn.IFNA(VLOOKUP(W548,Municipis!$D$2:$F$259,3,FALSE),"Pendent")</f>
        <v>Pendent</v>
      </c>
      <c r="W548" s="15" t="str" cm="1">
        <f t="array" ref="W548">_xlfn.IFNA(_xlfn.IFS(O548&lt;&gt;0,O548,P548&lt;&gt;0,P548,Q548&lt;&gt;0,Q548,R548&lt;&gt;0,R548,S548&lt;&gt;0,S548,T548&lt;&gt;0,T548),"Pendent")</f>
        <v>Pendent</v>
      </c>
    </row>
    <row r="549" spans="4:23" ht="15" customHeight="1" x14ac:dyDescent="0.3">
      <c r="D549" s="12" t="e" cm="1" vm="3">
        <f t="array" ref="D549">_xlfn.IFNA(_xlfn.IFS(V549&lt;&gt;"Pendent",SOCIETATS!$N$8,W549&lt;&gt;"Pendent",SOCIETATS!$N$8),SOCIETATS!$N$9)</f>
        <v>#VALUE!</v>
      </c>
      <c r="E549" s="26" t="e" cm="1" vm="3">
        <f t="array" ref="E549">_xlfn.IFNA(_xlfn.IFS(F549&lt;&gt;F550,SOCIETATS!$N$8,G549&lt;&gt;G550,SOCIETATS!$N$8),SOCIETATS!$N$9)</f>
        <v>#VALUE!</v>
      </c>
      <c r="U549" s="15" t="str">
        <f>_xlfn.IFNA(VLOOKUP(W549,Municipis!$D$2:$F$259,2,FALSE),"Pendent")</f>
        <v>Pendent</v>
      </c>
      <c r="V549" s="15" t="str">
        <f>_xlfn.IFNA(VLOOKUP(W549,Municipis!$D$2:$F$259,3,FALSE),"Pendent")</f>
        <v>Pendent</v>
      </c>
      <c r="W549" s="15" t="str" cm="1">
        <f t="array" ref="W549">_xlfn.IFNA(_xlfn.IFS(O549&lt;&gt;0,O549,P549&lt;&gt;0,P549,Q549&lt;&gt;0,Q549,R549&lt;&gt;0,R549,S549&lt;&gt;0,S549,T549&lt;&gt;0,T549),"Pendent")</f>
        <v>Pendent</v>
      </c>
    </row>
    <row r="550" spans="4:23" ht="15" customHeight="1" x14ac:dyDescent="0.3">
      <c r="D550" s="12" t="e" cm="1" vm="3">
        <f t="array" ref="D550">_xlfn.IFNA(_xlfn.IFS(V550&lt;&gt;"Pendent",SOCIETATS!$N$8,W550&lt;&gt;"Pendent",SOCIETATS!$N$8),SOCIETATS!$N$9)</f>
        <v>#VALUE!</v>
      </c>
      <c r="E550" s="26" t="e" cm="1" vm="3">
        <f t="array" ref="E550">_xlfn.IFNA(_xlfn.IFS(F550&lt;&gt;F551,SOCIETATS!$N$8,G550&lt;&gt;G551,SOCIETATS!$N$8),SOCIETATS!$N$9)</f>
        <v>#VALUE!</v>
      </c>
      <c r="U550" s="15" t="str">
        <f>_xlfn.IFNA(VLOOKUP(W550,Municipis!$D$2:$F$259,2,FALSE),"Pendent")</f>
        <v>Pendent</v>
      </c>
      <c r="V550" s="15" t="str">
        <f>_xlfn.IFNA(VLOOKUP(W550,Municipis!$D$2:$F$259,3,FALSE),"Pendent")</f>
        <v>Pendent</v>
      </c>
      <c r="W550" s="15" t="str" cm="1">
        <f t="array" ref="W550">_xlfn.IFNA(_xlfn.IFS(O550&lt;&gt;0,O550,P550&lt;&gt;0,P550,Q550&lt;&gt;0,Q550,R550&lt;&gt;0,R550,S550&lt;&gt;0,S550,T550&lt;&gt;0,T550),"Pendent")</f>
        <v>Pendent</v>
      </c>
    </row>
    <row r="551" spans="4:23" ht="15" customHeight="1" x14ac:dyDescent="0.3">
      <c r="D551" s="12" t="e" cm="1" vm="3">
        <f t="array" ref="D551">_xlfn.IFNA(_xlfn.IFS(V551&lt;&gt;"Pendent",SOCIETATS!$N$8,W551&lt;&gt;"Pendent",SOCIETATS!$N$8),SOCIETATS!$N$9)</f>
        <v>#VALUE!</v>
      </c>
      <c r="E551" s="26" t="e" cm="1" vm="3">
        <f t="array" ref="E551">_xlfn.IFNA(_xlfn.IFS(F551&lt;&gt;F552,SOCIETATS!$N$8,G551&lt;&gt;G552,SOCIETATS!$N$8),SOCIETATS!$N$9)</f>
        <v>#VALUE!</v>
      </c>
      <c r="U551" s="15" t="str">
        <f>_xlfn.IFNA(VLOOKUP(W551,Municipis!$D$2:$F$259,2,FALSE),"Pendent")</f>
        <v>Pendent</v>
      </c>
      <c r="V551" s="15" t="str">
        <f>_xlfn.IFNA(VLOOKUP(W551,Municipis!$D$2:$F$259,3,FALSE),"Pendent")</f>
        <v>Pendent</v>
      </c>
      <c r="W551" s="15" t="str" cm="1">
        <f t="array" ref="W551">_xlfn.IFNA(_xlfn.IFS(O551&lt;&gt;0,O551,P551&lt;&gt;0,P551,Q551&lt;&gt;0,Q551,R551&lt;&gt;0,R551,S551&lt;&gt;0,S551,T551&lt;&gt;0,T551),"Pendent")</f>
        <v>Pendent</v>
      </c>
    </row>
    <row r="552" spans="4:23" ht="15" customHeight="1" x14ac:dyDescent="0.3">
      <c r="D552" s="12" t="e" cm="1" vm="3">
        <f t="array" ref="D552">_xlfn.IFNA(_xlfn.IFS(V552&lt;&gt;"Pendent",SOCIETATS!$N$8,W552&lt;&gt;"Pendent",SOCIETATS!$N$8),SOCIETATS!$N$9)</f>
        <v>#VALUE!</v>
      </c>
      <c r="E552" s="26" t="e" cm="1" vm="3">
        <f t="array" ref="E552">_xlfn.IFNA(_xlfn.IFS(F552&lt;&gt;F553,SOCIETATS!$N$8,G552&lt;&gt;G553,SOCIETATS!$N$8),SOCIETATS!$N$9)</f>
        <v>#VALUE!</v>
      </c>
      <c r="U552" s="15" t="str">
        <f>_xlfn.IFNA(VLOOKUP(W552,Municipis!$D$2:$F$259,2,FALSE),"Pendent")</f>
        <v>Pendent</v>
      </c>
      <c r="V552" s="15" t="str">
        <f>_xlfn.IFNA(VLOOKUP(W552,Municipis!$D$2:$F$259,3,FALSE),"Pendent")</f>
        <v>Pendent</v>
      </c>
      <c r="W552" s="15" t="str" cm="1">
        <f t="array" ref="W552">_xlfn.IFNA(_xlfn.IFS(O552&lt;&gt;0,O552,P552&lt;&gt;0,P552,Q552&lt;&gt;0,Q552,R552&lt;&gt;0,R552,S552&lt;&gt;0,S552,T552&lt;&gt;0,T552),"Pendent")</f>
        <v>Pendent</v>
      </c>
    </row>
    <row r="553" spans="4:23" ht="15" customHeight="1" x14ac:dyDescent="0.3">
      <c r="D553" s="12" t="e" cm="1" vm="3">
        <f t="array" ref="D553">_xlfn.IFNA(_xlfn.IFS(V553&lt;&gt;"Pendent",SOCIETATS!$N$8,W553&lt;&gt;"Pendent",SOCIETATS!$N$8),SOCIETATS!$N$9)</f>
        <v>#VALUE!</v>
      </c>
      <c r="E553" s="26" t="e" cm="1" vm="3">
        <f t="array" ref="E553">_xlfn.IFNA(_xlfn.IFS(F553&lt;&gt;F554,SOCIETATS!$N$8,G553&lt;&gt;G554,SOCIETATS!$N$8),SOCIETATS!$N$9)</f>
        <v>#VALUE!</v>
      </c>
      <c r="U553" s="15" t="str">
        <f>_xlfn.IFNA(VLOOKUP(W553,Municipis!$D$2:$F$259,2,FALSE),"Pendent")</f>
        <v>Pendent</v>
      </c>
      <c r="V553" s="15" t="str">
        <f>_xlfn.IFNA(VLOOKUP(W553,Municipis!$D$2:$F$259,3,FALSE),"Pendent")</f>
        <v>Pendent</v>
      </c>
      <c r="W553" s="15" t="str" cm="1">
        <f t="array" ref="W553">_xlfn.IFNA(_xlfn.IFS(O553&lt;&gt;0,O553,P553&lt;&gt;0,P553,Q553&lt;&gt;0,Q553,R553&lt;&gt;0,R553,S553&lt;&gt;0,S553,T553&lt;&gt;0,T553),"Pendent")</f>
        <v>Pendent</v>
      </c>
    </row>
    <row r="554" spans="4:23" ht="15" customHeight="1" x14ac:dyDescent="0.3">
      <c r="D554" s="12" t="e" cm="1" vm="3">
        <f t="array" ref="D554">_xlfn.IFNA(_xlfn.IFS(V554&lt;&gt;"Pendent",SOCIETATS!$N$8,W554&lt;&gt;"Pendent",SOCIETATS!$N$8),SOCIETATS!$N$9)</f>
        <v>#VALUE!</v>
      </c>
      <c r="E554" s="26" t="e" cm="1" vm="3">
        <f t="array" ref="E554">_xlfn.IFNA(_xlfn.IFS(F554&lt;&gt;F555,SOCIETATS!$N$8,G554&lt;&gt;G555,SOCIETATS!$N$8),SOCIETATS!$N$9)</f>
        <v>#VALUE!</v>
      </c>
      <c r="U554" s="15" t="str">
        <f>_xlfn.IFNA(VLOOKUP(W554,Municipis!$D$2:$F$259,2,FALSE),"Pendent")</f>
        <v>Pendent</v>
      </c>
      <c r="V554" s="15" t="str">
        <f>_xlfn.IFNA(VLOOKUP(W554,Municipis!$D$2:$F$259,3,FALSE),"Pendent")</f>
        <v>Pendent</v>
      </c>
      <c r="W554" s="15" t="str" cm="1">
        <f t="array" ref="W554">_xlfn.IFNA(_xlfn.IFS(O554&lt;&gt;0,O554,P554&lt;&gt;0,P554,Q554&lt;&gt;0,Q554,R554&lt;&gt;0,R554,S554&lt;&gt;0,S554,T554&lt;&gt;0,T554),"Pendent")</f>
        <v>Pendent</v>
      </c>
    </row>
    <row r="555" spans="4:23" ht="15" customHeight="1" x14ac:dyDescent="0.3">
      <c r="D555" s="12" t="e" cm="1" vm="3">
        <f t="array" ref="D555">_xlfn.IFNA(_xlfn.IFS(V555&lt;&gt;"Pendent",SOCIETATS!$N$8,W555&lt;&gt;"Pendent",SOCIETATS!$N$8),SOCIETATS!$N$9)</f>
        <v>#VALUE!</v>
      </c>
      <c r="E555" s="26" t="e" cm="1" vm="3">
        <f t="array" ref="E555">_xlfn.IFNA(_xlfn.IFS(F555&lt;&gt;F556,SOCIETATS!$N$8,G555&lt;&gt;G556,SOCIETATS!$N$8),SOCIETATS!$N$9)</f>
        <v>#VALUE!</v>
      </c>
      <c r="U555" s="15" t="str">
        <f>_xlfn.IFNA(VLOOKUP(W555,Municipis!$D$2:$F$259,2,FALSE),"Pendent")</f>
        <v>Pendent</v>
      </c>
      <c r="V555" s="15" t="str">
        <f>_xlfn.IFNA(VLOOKUP(W555,Municipis!$D$2:$F$259,3,FALSE),"Pendent")</f>
        <v>Pendent</v>
      </c>
      <c r="W555" s="15" t="str" cm="1">
        <f t="array" ref="W555">_xlfn.IFNA(_xlfn.IFS(O555&lt;&gt;0,O555,P555&lt;&gt;0,P555,Q555&lt;&gt;0,Q555,R555&lt;&gt;0,R555,S555&lt;&gt;0,S555,T555&lt;&gt;0,T555),"Pendent")</f>
        <v>Pendent</v>
      </c>
    </row>
    <row r="556" spans="4:23" ht="15" customHeight="1" x14ac:dyDescent="0.3">
      <c r="D556" s="12" t="e" cm="1" vm="3">
        <f t="array" ref="D556">_xlfn.IFNA(_xlfn.IFS(V556&lt;&gt;"Pendent",SOCIETATS!$N$8,W556&lt;&gt;"Pendent",SOCIETATS!$N$8),SOCIETATS!$N$9)</f>
        <v>#VALUE!</v>
      </c>
      <c r="E556" s="26" t="e" cm="1" vm="3">
        <f t="array" ref="E556">_xlfn.IFNA(_xlfn.IFS(F556&lt;&gt;F557,SOCIETATS!$N$8,G556&lt;&gt;G557,SOCIETATS!$N$8),SOCIETATS!$N$9)</f>
        <v>#VALUE!</v>
      </c>
      <c r="U556" s="15" t="str">
        <f>_xlfn.IFNA(VLOOKUP(W556,Municipis!$D$2:$F$259,2,FALSE),"Pendent")</f>
        <v>Pendent</v>
      </c>
      <c r="V556" s="15" t="str">
        <f>_xlfn.IFNA(VLOOKUP(W556,Municipis!$D$2:$F$259,3,FALSE),"Pendent")</f>
        <v>Pendent</v>
      </c>
      <c r="W556" s="15" t="str" cm="1">
        <f t="array" ref="W556">_xlfn.IFNA(_xlfn.IFS(O556&lt;&gt;0,O556,P556&lt;&gt;0,P556,Q556&lt;&gt;0,Q556,R556&lt;&gt;0,R556,S556&lt;&gt;0,S556,T556&lt;&gt;0,T556),"Pendent")</f>
        <v>Pendent</v>
      </c>
    </row>
    <row r="557" spans="4:23" ht="15" customHeight="1" x14ac:dyDescent="0.3">
      <c r="D557" s="12" t="e" cm="1" vm="3">
        <f t="array" ref="D557">_xlfn.IFNA(_xlfn.IFS(V557&lt;&gt;"Pendent",SOCIETATS!$N$8,W557&lt;&gt;"Pendent",SOCIETATS!$N$8),SOCIETATS!$N$9)</f>
        <v>#VALUE!</v>
      </c>
      <c r="E557" s="26" t="e" cm="1" vm="3">
        <f t="array" ref="E557">_xlfn.IFNA(_xlfn.IFS(F557&lt;&gt;F558,SOCIETATS!$N$8,G557&lt;&gt;G558,SOCIETATS!$N$8),SOCIETATS!$N$9)</f>
        <v>#VALUE!</v>
      </c>
      <c r="U557" s="15" t="str">
        <f>_xlfn.IFNA(VLOOKUP(W557,Municipis!$D$2:$F$259,2,FALSE),"Pendent")</f>
        <v>Pendent</v>
      </c>
      <c r="V557" s="15" t="str">
        <f>_xlfn.IFNA(VLOOKUP(W557,Municipis!$D$2:$F$259,3,FALSE),"Pendent")</f>
        <v>Pendent</v>
      </c>
      <c r="W557" s="15" t="str" cm="1">
        <f t="array" ref="W557">_xlfn.IFNA(_xlfn.IFS(O557&lt;&gt;0,O557,P557&lt;&gt;0,P557,Q557&lt;&gt;0,Q557,R557&lt;&gt;0,R557,S557&lt;&gt;0,S557,T557&lt;&gt;0,T557),"Pendent")</f>
        <v>Pendent</v>
      </c>
    </row>
    <row r="558" spans="4:23" ht="15" customHeight="1" x14ac:dyDescent="0.3">
      <c r="D558" s="12" t="e" cm="1" vm="3">
        <f t="array" ref="D558">_xlfn.IFNA(_xlfn.IFS(V558&lt;&gt;"Pendent",SOCIETATS!$N$8,W558&lt;&gt;"Pendent",SOCIETATS!$N$8),SOCIETATS!$N$9)</f>
        <v>#VALUE!</v>
      </c>
      <c r="E558" s="26" t="e" cm="1" vm="3">
        <f t="array" ref="E558">_xlfn.IFNA(_xlfn.IFS(F558&lt;&gt;F559,SOCIETATS!$N$8,G558&lt;&gt;G559,SOCIETATS!$N$8),SOCIETATS!$N$9)</f>
        <v>#VALUE!</v>
      </c>
      <c r="U558" s="15" t="str">
        <f>_xlfn.IFNA(VLOOKUP(W558,Municipis!$D$2:$F$259,2,FALSE),"Pendent")</f>
        <v>Pendent</v>
      </c>
      <c r="V558" s="15" t="str">
        <f>_xlfn.IFNA(VLOOKUP(W558,Municipis!$D$2:$F$259,3,FALSE),"Pendent")</f>
        <v>Pendent</v>
      </c>
      <c r="W558" s="15" t="str" cm="1">
        <f t="array" ref="W558">_xlfn.IFNA(_xlfn.IFS(O558&lt;&gt;0,O558,P558&lt;&gt;0,P558,Q558&lt;&gt;0,Q558,R558&lt;&gt;0,R558,S558&lt;&gt;0,S558,T558&lt;&gt;0,T558),"Pendent")</f>
        <v>Pendent</v>
      </c>
    </row>
    <row r="559" spans="4:23" ht="15" customHeight="1" x14ac:dyDescent="0.3">
      <c r="D559" s="12" t="e" cm="1" vm="3">
        <f t="array" ref="D559">_xlfn.IFNA(_xlfn.IFS(V559&lt;&gt;"Pendent",SOCIETATS!$N$8,W559&lt;&gt;"Pendent",SOCIETATS!$N$8),SOCIETATS!$N$9)</f>
        <v>#VALUE!</v>
      </c>
      <c r="E559" s="26" t="e" cm="1" vm="3">
        <f t="array" ref="E559">_xlfn.IFNA(_xlfn.IFS(F559&lt;&gt;F560,SOCIETATS!$N$8,G559&lt;&gt;G560,SOCIETATS!$N$8),SOCIETATS!$N$9)</f>
        <v>#VALUE!</v>
      </c>
      <c r="U559" s="15" t="str">
        <f>_xlfn.IFNA(VLOOKUP(W559,Municipis!$D$2:$F$259,2,FALSE),"Pendent")</f>
        <v>Pendent</v>
      </c>
      <c r="V559" s="15" t="str">
        <f>_xlfn.IFNA(VLOOKUP(W559,Municipis!$D$2:$F$259,3,FALSE),"Pendent")</f>
        <v>Pendent</v>
      </c>
      <c r="W559" s="15" t="str" cm="1">
        <f t="array" ref="W559">_xlfn.IFNA(_xlfn.IFS(O559&lt;&gt;0,O559,P559&lt;&gt;0,P559,Q559&lt;&gt;0,Q559,R559&lt;&gt;0,R559,S559&lt;&gt;0,S559,T559&lt;&gt;0,T559),"Pendent")</f>
        <v>Pendent</v>
      </c>
    </row>
    <row r="560" spans="4:23" ht="15" customHeight="1" x14ac:dyDescent="0.3">
      <c r="D560" s="12" t="e" cm="1" vm="3">
        <f t="array" ref="D560">_xlfn.IFNA(_xlfn.IFS(V560&lt;&gt;"Pendent",SOCIETATS!$N$8,W560&lt;&gt;"Pendent",SOCIETATS!$N$8),SOCIETATS!$N$9)</f>
        <v>#VALUE!</v>
      </c>
      <c r="E560" s="26" t="e" cm="1" vm="3">
        <f t="array" ref="E560">_xlfn.IFNA(_xlfn.IFS(F560&lt;&gt;F561,SOCIETATS!$N$8,G560&lt;&gt;G561,SOCIETATS!$N$8),SOCIETATS!$N$9)</f>
        <v>#VALUE!</v>
      </c>
      <c r="U560" s="15" t="str">
        <f>_xlfn.IFNA(VLOOKUP(W560,Municipis!$D$2:$F$259,2,FALSE),"Pendent")</f>
        <v>Pendent</v>
      </c>
      <c r="V560" s="15" t="str">
        <f>_xlfn.IFNA(VLOOKUP(W560,Municipis!$D$2:$F$259,3,FALSE),"Pendent")</f>
        <v>Pendent</v>
      </c>
      <c r="W560" s="15" t="str" cm="1">
        <f t="array" ref="W560">_xlfn.IFNA(_xlfn.IFS(O560&lt;&gt;0,O560,P560&lt;&gt;0,P560,Q560&lt;&gt;0,Q560,R560&lt;&gt;0,R560,S560&lt;&gt;0,S560,T560&lt;&gt;0,T560),"Pendent")</f>
        <v>Pendent</v>
      </c>
    </row>
    <row r="561" spans="4:23" ht="15" customHeight="1" x14ac:dyDescent="0.3">
      <c r="D561" s="12" t="e" cm="1" vm="3">
        <f t="array" ref="D561">_xlfn.IFNA(_xlfn.IFS(V561&lt;&gt;"Pendent",SOCIETATS!$N$8,W561&lt;&gt;"Pendent",SOCIETATS!$N$8),SOCIETATS!$N$9)</f>
        <v>#VALUE!</v>
      </c>
      <c r="E561" s="26" t="e" cm="1" vm="3">
        <f t="array" ref="E561">_xlfn.IFNA(_xlfn.IFS(F561&lt;&gt;F562,SOCIETATS!$N$8,G561&lt;&gt;G562,SOCIETATS!$N$8),SOCIETATS!$N$9)</f>
        <v>#VALUE!</v>
      </c>
      <c r="U561" s="15" t="str">
        <f>_xlfn.IFNA(VLOOKUP(W561,Municipis!$D$2:$F$259,2,FALSE),"Pendent")</f>
        <v>Pendent</v>
      </c>
      <c r="V561" s="15" t="str">
        <f>_xlfn.IFNA(VLOOKUP(W561,Municipis!$D$2:$F$259,3,FALSE),"Pendent")</f>
        <v>Pendent</v>
      </c>
      <c r="W561" s="15" t="str" cm="1">
        <f t="array" ref="W561">_xlfn.IFNA(_xlfn.IFS(O561&lt;&gt;0,O561,P561&lt;&gt;0,P561,Q561&lt;&gt;0,Q561,R561&lt;&gt;0,R561,S561&lt;&gt;0,S561,T561&lt;&gt;0,T561),"Pendent")</f>
        <v>Pendent</v>
      </c>
    </row>
    <row r="562" spans="4:23" ht="15" customHeight="1" x14ac:dyDescent="0.3">
      <c r="D562" s="12" t="e" cm="1" vm="3">
        <f t="array" ref="D562">_xlfn.IFNA(_xlfn.IFS(V562&lt;&gt;"Pendent",SOCIETATS!$N$8,W562&lt;&gt;"Pendent",SOCIETATS!$N$8),SOCIETATS!$N$9)</f>
        <v>#VALUE!</v>
      </c>
      <c r="E562" s="26" t="e" cm="1" vm="3">
        <f t="array" ref="E562">_xlfn.IFNA(_xlfn.IFS(F562&lt;&gt;F563,SOCIETATS!$N$8,G562&lt;&gt;G563,SOCIETATS!$N$8),SOCIETATS!$N$9)</f>
        <v>#VALUE!</v>
      </c>
      <c r="U562" s="15" t="str">
        <f>_xlfn.IFNA(VLOOKUP(W562,Municipis!$D$2:$F$259,2,FALSE),"Pendent")</f>
        <v>Pendent</v>
      </c>
      <c r="V562" s="15" t="str">
        <f>_xlfn.IFNA(VLOOKUP(W562,Municipis!$D$2:$F$259,3,FALSE),"Pendent")</f>
        <v>Pendent</v>
      </c>
      <c r="W562" s="15" t="str" cm="1">
        <f t="array" ref="W562">_xlfn.IFNA(_xlfn.IFS(O562&lt;&gt;0,O562,P562&lt;&gt;0,P562,Q562&lt;&gt;0,Q562,R562&lt;&gt;0,R562,S562&lt;&gt;0,S562,T562&lt;&gt;0,T562),"Pendent")</f>
        <v>Pendent</v>
      </c>
    </row>
    <row r="563" spans="4:23" ht="15" customHeight="1" x14ac:dyDescent="0.3">
      <c r="D563" s="12" t="e" cm="1" vm="3">
        <f t="array" ref="D563">_xlfn.IFNA(_xlfn.IFS(V563&lt;&gt;"Pendent",SOCIETATS!$N$8,W563&lt;&gt;"Pendent",SOCIETATS!$N$8),SOCIETATS!$N$9)</f>
        <v>#VALUE!</v>
      </c>
      <c r="E563" s="26" t="e" cm="1" vm="3">
        <f t="array" ref="E563">_xlfn.IFNA(_xlfn.IFS(F563&lt;&gt;F564,SOCIETATS!$N$8,G563&lt;&gt;G564,SOCIETATS!$N$8),SOCIETATS!$N$9)</f>
        <v>#VALUE!</v>
      </c>
      <c r="U563" s="15" t="str">
        <f>_xlfn.IFNA(VLOOKUP(W563,Municipis!$D$2:$F$259,2,FALSE),"Pendent")</f>
        <v>Pendent</v>
      </c>
      <c r="V563" s="15" t="str">
        <f>_xlfn.IFNA(VLOOKUP(W563,Municipis!$D$2:$F$259,3,FALSE),"Pendent")</f>
        <v>Pendent</v>
      </c>
      <c r="W563" s="15" t="str" cm="1">
        <f t="array" ref="W563">_xlfn.IFNA(_xlfn.IFS(O563&lt;&gt;0,O563,P563&lt;&gt;0,P563,Q563&lt;&gt;0,Q563,R563&lt;&gt;0,R563,S563&lt;&gt;0,S563,T563&lt;&gt;0,T563),"Pendent")</f>
        <v>Pendent</v>
      </c>
    </row>
    <row r="564" spans="4:23" ht="15" customHeight="1" x14ac:dyDescent="0.3">
      <c r="D564" s="12" t="e" cm="1" vm="3">
        <f t="array" ref="D564">_xlfn.IFNA(_xlfn.IFS(V564&lt;&gt;"Pendent",SOCIETATS!$N$8,W564&lt;&gt;"Pendent",SOCIETATS!$N$8),SOCIETATS!$N$9)</f>
        <v>#VALUE!</v>
      </c>
      <c r="E564" s="26" t="e" cm="1" vm="3">
        <f t="array" ref="E564">_xlfn.IFNA(_xlfn.IFS(F564&lt;&gt;F565,SOCIETATS!$N$8,G564&lt;&gt;G565,SOCIETATS!$N$8),SOCIETATS!$N$9)</f>
        <v>#VALUE!</v>
      </c>
      <c r="U564" s="15" t="str">
        <f>_xlfn.IFNA(VLOOKUP(W564,Municipis!$D$2:$F$259,2,FALSE),"Pendent")</f>
        <v>Pendent</v>
      </c>
      <c r="V564" s="15" t="str">
        <f>_xlfn.IFNA(VLOOKUP(W564,Municipis!$D$2:$F$259,3,FALSE),"Pendent")</f>
        <v>Pendent</v>
      </c>
      <c r="W564" s="15" t="str" cm="1">
        <f t="array" ref="W564">_xlfn.IFNA(_xlfn.IFS(O564&lt;&gt;0,O564,P564&lt;&gt;0,P564,Q564&lt;&gt;0,Q564,R564&lt;&gt;0,R564,S564&lt;&gt;0,S564,T564&lt;&gt;0,T564),"Pendent")</f>
        <v>Pendent</v>
      </c>
    </row>
    <row r="565" spans="4:23" ht="15" customHeight="1" x14ac:dyDescent="0.3">
      <c r="D565" s="12" t="e" cm="1" vm="3">
        <f t="array" ref="D565">_xlfn.IFNA(_xlfn.IFS(V565&lt;&gt;"Pendent",SOCIETATS!$N$8,W565&lt;&gt;"Pendent",SOCIETATS!$N$8),SOCIETATS!$N$9)</f>
        <v>#VALUE!</v>
      </c>
      <c r="E565" s="26" t="e" cm="1" vm="3">
        <f t="array" ref="E565">_xlfn.IFNA(_xlfn.IFS(F565&lt;&gt;F566,SOCIETATS!$N$8,G565&lt;&gt;G566,SOCIETATS!$N$8),SOCIETATS!$N$9)</f>
        <v>#VALUE!</v>
      </c>
      <c r="U565" s="15" t="str">
        <f>_xlfn.IFNA(VLOOKUP(W565,Municipis!$D$2:$F$259,2,FALSE),"Pendent")</f>
        <v>Pendent</v>
      </c>
      <c r="V565" s="15" t="str">
        <f>_xlfn.IFNA(VLOOKUP(W565,Municipis!$D$2:$F$259,3,FALSE),"Pendent")</f>
        <v>Pendent</v>
      </c>
      <c r="W565" s="15" t="str" cm="1">
        <f t="array" ref="W565">_xlfn.IFNA(_xlfn.IFS(O565&lt;&gt;0,O565,P565&lt;&gt;0,P565,Q565&lt;&gt;0,Q565,R565&lt;&gt;0,R565,S565&lt;&gt;0,S565,T565&lt;&gt;0,T565),"Pendent")</f>
        <v>Pendent</v>
      </c>
    </row>
    <row r="566" spans="4:23" ht="15" customHeight="1" x14ac:dyDescent="0.3">
      <c r="D566" s="12" t="e" cm="1" vm="3">
        <f t="array" ref="D566">_xlfn.IFNA(_xlfn.IFS(V566&lt;&gt;"Pendent",SOCIETATS!$N$8,W566&lt;&gt;"Pendent",SOCIETATS!$N$8),SOCIETATS!$N$9)</f>
        <v>#VALUE!</v>
      </c>
      <c r="E566" s="26" t="e" cm="1" vm="3">
        <f t="array" ref="E566">_xlfn.IFNA(_xlfn.IFS(F566&lt;&gt;F567,SOCIETATS!$N$8,G566&lt;&gt;G567,SOCIETATS!$N$8),SOCIETATS!$N$9)</f>
        <v>#VALUE!</v>
      </c>
      <c r="U566" s="15" t="str">
        <f>_xlfn.IFNA(VLOOKUP(W566,Municipis!$D$2:$F$259,2,FALSE),"Pendent")</f>
        <v>Pendent</v>
      </c>
      <c r="V566" s="15" t="str">
        <f>_xlfn.IFNA(VLOOKUP(W566,Municipis!$D$2:$F$259,3,FALSE),"Pendent")</f>
        <v>Pendent</v>
      </c>
      <c r="W566" s="15" t="str" cm="1">
        <f t="array" ref="W566">_xlfn.IFNA(_xlfn.IFS(O566&lt;&gt;0,O566,P566&lt;&gt;0,P566,Q566&lt;&gt;0,Q566,R566&lt;&gt;0,R566,S566&lt;&gt;0,S566,T566&lt;&gt;0,T566),"Pendent")</f>
        <v>Pendent</v>
      </c>
    </row>
    <row r="567" spans="4:23" ht="15" customHeight="1" x14ac:dyDescent="0.3">
      <c r="D567" s="12" t="e" cm="1" vm="3">
        <f t="array" ref="D567">_xlfn.IFNA(_xlfn.IFS(V567&lt;&gt;"Pendent",SOCIETATS!$N$8,W567&lt;&gt;"Pendent",SOCIETATS!$N$8),SOCIETATS!$N$9)</f>
        <v>#VALUE!</v>
      </c>
      <c r="E567" s="26" t="e" cm="1" vm="3">
        <f t="array" ref="E567">_xlfn.IFNA(_xlfn.IFS(F567&lt;&gt;F568,SOCIETATS!$N$8,G567&lt;&gt;G568,SOCIETATS!$N$8),SOCIETATS!$N$9)</f>
        <v>#VALUE!</v>
      </c>
      <c r="U567" s="15" t="str">
        <f>_xlfn.IFNA(VLOOKUP(W567,Municipis!$D$2:$F$259,2,FALSE),"Pendent")</f>
        <v>Pendent</v>
      </c>
      <c r="V567" s="15" t="str">
        <f>_xlfn.IFNA(VLOOKUP(W567,Municipis!$D$2:$F$259,3,FALSE),"Pendent")</f>
        <v>Pendent</v>
      </c>
      <c r="W567" s="15" t="str" cm="1">
        <f t="array" ref="W567">_xlfn.IFNA(_xlfn.IFS(O567&lt;&gt;0,O567,P567&lt;&gt;0,P567,Q567&lt;&gt;0,Q567,R567&lt;&gt;0,R567,S567&lt;&gt;0,S567,T567&lt;&gt;0,T567),"Pendent")</f>
        <v>Pendent</v>
      </c>
    </row>
    <row r="568" spans="4:23" ht="15" customHeight="1" x14ac:dyDescent="0.3">
      <c r="D568" s="12" t="e" cm="1" vm="3">
        <f t="array" ref="D568">_xlfn.IFNA(_xlfn.IFS(V568&lt;&gt;"Pendent",SOCIETATS!$N$8,W568&lt;&gt;"Pendent",SOCIETATS!$N$8),SOCIETATS!$N$9)</f>
        <v>#VALUE!</v>
      </c>
      <c r="E568" s="26" t="e" cm="1" vm="3">
        <f t="array" ref="E568">_xlfn.IFNA(_xlfn.IFS(F568&lt;&gt;F569,SOCIETATS!$N$8,G568&lt;&gt;G569,SOCIETATS!$N$8),SOCIETATS!$N$9)</f>
        <v>#VALUE!</v>
      </c>
      <c r="U568" s="15" t="str">
        <f>_xlfn.IFNA(VLOOKUP(W568,Municipis!$D$2:$F$259,2,FALSE),"Pendent")</f>
        <v>Pendent</v>
      </c>
      <c r="V568" s="15" t="str">
        <f>_xlfn.IFNA(VLOOKUP(W568,Municipis!$D$2:$F$259,3,FALSE),"Pendent")</f>
        <v>Pendent</v>
      </c>
      <c r="W568" s="15" t="str" cm="1">
        <f t="array" ref="W568">_xlfn.IFNA(_xlfn.IFS(O568&lt;&gt;0,O568,P568&lt;&gt;0,P568,Q568&lt;&gt;0,Q568,R568&lt;&gt;0,R568,S568&lt;&gt;0,S568,T568&lt;&gt;0,T568),"Pendent")</f>
        <v>Pendent</v>
      </c>
    </row>
    <row r="569" spans="4:23" ht="15" customHeight="1" x14ac:dyDescent="0.3">
      <c r="D569" s="12" t="e" cm="1" vm="3">
        <f t="array" ref="D569">_xlfn.IFNA(_xlfn.IFS(V569&lt;&gt;"Pendent",SOCIETATS!$N$8,W569&lt;&gt;"Pendent",SOCIETATS!$N$8),SOCIETATS!$N$9)</f>
        <v>#VALUE!</v>
      </c>
      <c r="E569" s="26" t="e" cm="1" vm="3">
        <f t="array" ref="E569">_xlfn.IFNA(_xlfn.IFS(F569&lt;&gt;F570,SOCIETATS!$N$8,G569&lt;&gt;G570,SOCIETATS!$N$8),SOCIETATS!$N$9)</f>
        <v>#VALUE!</v>
      </c>
      <c r="U569" s="15" t="str">
        <f>_xlfn.IFNA(VLOOKUP(W569,Municipis!$D$2:$F$259,2,FALSE),"Pendent")</f>
        <v>Pendent</v>
      </c>
      <c r="V569" s="15" t="str">
        <f>_xlfn.IFNA(VLOOKUP(W569,Municipis!$D$2:$F$259,3,FALSE),"Pendent")</f>
        <v>Pendent</v>
      </c>
      <c r="W569" s="15" t="str" cm="1">
        <f t="array" ref="W569">_xlfn.IFNA(_xlfn.IFS(O569&lt;&gt;0,O569,P569&lt;&gt;0,P569,Q569&lt;&gt;0,Q569,R569&lt;&gt;0,R569,S569&lt;&gt;0,S569,T569&lt;&gt;0,T569),"Pendent")</f>
        <v>Pendent</v>
      </c>
    </row>
    <row r="570" spans="4:23" ht="15" customHeight="1" x14ac:dyDescent="0.3">
      <c r="D570" s="12" t="e" cm="1" vm="3">
        <f t="array" ref="D570">_xlfn.IFNA(_xlfn.IFS(V570&lt;&gt;"Pendent",SOCIETATS!$N$8,W570&lt;&gt;"Pendent",SOCIETATS!$N$8),SOCIETATS!$N$9)</f>
        <v>#VALUE!</v>
      </c>
      <c r="E570" s="26" t="e" cm="1" vm="3">
        <f t="array" ref="E570">_xlfn.IFNA(_xlfn.IFS(F570&lt;&gt;F571,SOCIETATS!$N$8,G570&lt;&gt;G571,SOCIETATS!$N$8),SOCIETATS!$N$9)</f>
        <v>#VALUE!</v>
      </c>
      <c r="U570" s="15" t="str">
        <f>_xlfn.IFNA(VLOOKUP(W570,Municipis!$D$2:$F$259,2,FALSE),"Pendent")</f>
        <v>Pendent</v>
      </c>
      <c r="V570" s="15" t="str">
        <f>_xlfn.IFNA(VLOOKUP(W570,Municipis!$D$2:$F$259,3,FALSE),"Pendent")</f>
        <v>Pendent</v>
      </c>
      <c r="W570" s="15" t="str" cm="1">
        <f t="array" ref="W570">_xlfn.IFNA(_xlfn.IFS(O570&lt;&gt;0,O570,P570&lt;&gt;0,P570,Q570&lt;&gt;0,Q570,R570&lt;&gt;0,R570,S570&lt;&gt;0,S570,T570&lt;&gt;0,T570),"Pendent")</f>
        <v>Pendent</v>
      </c>
    </row>
    <row r="571" spans="4:23" ht="15" customHeight="1" x14ac:dyDescent="0.3">
      <c r="D571" s="12" t="e" cm="1" vm="3">
        <f t="array" ref="D571">_xlfn.IFNA(_xlfn.IFS(V571&lt;&gt;"Pendent",SOCIETATS!$N$8,W571&lt;&gt;"Pendent",SOCIETATS!$N$8),SOCIETATS!$N$9)</f>
        <v>#VALUE!</v>
      </c>
      <c r="E571" s="26" t="e" cm="1" vm="3">
        <f t="array" ref="E571">_xlfn.IFNA(_xlfn.IFS(F571&lt;&gt;F572,SOCIETATS!$N$8,G571&lt;&gt;G572,SOCIETATS!$N$8),SOCIETATS!$N$9)</f>
        <v>#VALUE!</v>
      </c>
      <c r="U571" s="15" t="str">
        <f>_xlfn.IFNA(VLOOKUP(W571,Municipis!$D$2:$F$259,2,FALSE),"Pendent")</f>
        <v>Pendent</v>
      </c>
      <c r="V571" s="15" t="str">
        <f>_xlfn.IFNA(VLOOKUP(W571,Municipis!$D$2:$F$259,3,FALSE),"Pendent")</f>
        <v>Pendent</v>
      </c>
      <c r="W571" s="15" t="str" cm="1">
        <f t="array" ref="W571">_xlfn.IFNA(_xlfn.IFS(O571&lt;&gt;0,O571,P571&lt;&gt;0,P571,Q571&lt;&gt;0,Q571,R571&lt;&gt;0,R571,S571&lt;&gt;0,S571,T571&lt;&gt;0,T571),"Pendent")</f>
        <v>Pendent</v>
      </c>
    </row>
    <row r="572" spans="4:23" ht="15" customHeight="1" x14ac:dyDescent="0.3">
      <c r="D572" s="12" t="e" cm="1" vm="3">
        <f t="array" ref="D572">_xlfn.IFNA(_xlfn.IFS(V572&lt;&gt;"Pendent",SOCIETATS!$N$8,W572&lt;&gt;"Pendent",SOCIETATS!$N$8),SOCIETATS!$N$9)</f>
        <v>#VALUE!</v>
      </c>
      <c r="E572" s="26" t="e" cm="1" vm="3">
        <f t="array" ref="E572">_xlfn.IFNA(_xlfn.IFS(F572&lt;&gt;F573,SOCIETATS!$N$8,G572&lt;&gt;G573,SOCIETATS!$N$8),SOCIETATS!$N$9)</f>
        <v>#VALUE!</v>
      </c>
      <c r="U572" s="15" t="str">
        <f>_xlfn.IFNA(VLOOKUP(W572,Municipis!$D$2:$F$259,2,FALSE),"Pendent")</f>
        <v>Pendent</v>
      </c>
      <c r="V572" s="15" t="str">
        <f>_xlfn.IFNA(VLOOKUP(W572,Municipis!$D$2:$F$259,3,FALSE),"Pendent")</f>
        <v>Pendent</v>
      </c>
      <c r="W572" s="15" t="str" cm="1">
        <f t="array" ref="W572">_xlfn.IFNA(_xlfn.IFS(O572&lt;&gt;0,O572,P572&lt;&gt;0,P572,Q572&lt;&gt;0,Q572,R572&lt;&gt;0,R572,S572&lt;&gt;0,S572,T572&lt;&gt;0,T572),"Pendent")</f>
        <v>Pendent</v>
      </c>
    </row>
    <row r="573" spans="4:23" ht="15" customHeight="1" x14ac:dyDescent="0.3">
      <c r="D573" s="12" t="e" cm="1" vm="3">
        <f t="array" ref="D573">_xlfn.IFNA(_xlfn.IFS(V573&lt;&gt;"Pendent",SOCIETATS!$N$8,W573&lt;&gt;"Pendent",SOCIETATS!$N$8),SOCIETATS!$N$9)</f>
        <v>#VALUE!</v>
      </c>
      <c r="E573" s="26" t="e" cm="1" vm="3">
        <f t="array" ref="E573">_xlfn.IFNA(_xlfn.IFS(F573&lt;&gt;F574,SOCIETATS!$N$8,G573&lt;&gt;G574,SOCIETATS!$N$8),SOCIETATS!$N$9)</f>
        <v>#VALUE!</v>
      </c>
      <c r="U573" s="15" t="str">
        <f>_xlfn.IFNA(VLOOKUP(W573,Municipis!$D$2:$F$259,2,FALSE),"Pendent")</f>
        <v>Pendent</v>
      </c>
      <c r="V573" s="15" t="str">
        <f>_xlfn.IFNA(VLOOKUP(W573,Municipis!$D$2:$F$259,3,FALSE),"Pendent")</f>
        <v>Pendent</v>
      </c>
      <c r="W573" s="15" t="str" cm="1">
        <f t="array" ref="W573">_xlfn.IFNA(_xlfn.IFS(O573&lt;&gt;0,O573,P573&lt;&gt;0,P573,Q573&lt;&gt;0,Q573,R573&lt;&gt;0,R573,S573&lt;&gt;0,S573,T573&lt;&gt;0,T573),"Pendent")</f>
        <v>Pendent</v>
      </c>
    </row>
    <row r="574" spans="4:23" ht="15" customHeight="1" x14ac:dyDescent="0.3">
      <c r="D574" s="12" t="e" cm="1" vm="3">
        <f t="array" ref="D574">_xlfn.IFNA(_xlfn.IFS(V574&lt;&gt;"Pendent",SOCIETATS!$N$8,W574&lt;&gt;"Pendent",SOCIETATS!$N$8),SOCIETATS!$N$9)</f>
        <v>#VALUE!</v>
      </c>
      <c r="E574" s="26" t="e" cm="1" vm="3">
        <f t="array" ref="E574">_xlfn.IFNA(_xlfn.IFS(F574&lt;&gt;F575,SOCIETATS!$N$8,G574&lt;&gt;G575,SOCIETATS!$N$8),SOCIETATS!$N$9)</f>
        <v>#VALUE!</v>
      </c>
      <c r="U574" s="15" t="str">
        <f>_xlfn.IFNA(VLOOKUP(W574,Municipis!$D$2:$F$259,2,FALSE),"Pendent")</f>
        <v>Pendent</v>
      </c>
      <c r="V574" s="15" t="str">
        <f>_xlfn.IFNA(VLOOKUP(W574,Municipis!$D$2:$F$259,3,FALSE),"Pendent")</f>
        <v>Pendent</v>
      </c>
      <c r="W574" s="15" t="str" cm="1">
        <f t="array" ref="W574">_xlfn.IFNA(_xlfn.IFS(O574&lt;&gt;0,O574,P574&lt;&gt;0,P574,Q574&lt;&gt;0,Q574,R574&lt;&gt;0,R574,S574&lt;&gt;0,S574,T574&lt;&gt;0,T574),"Pendent")</f>
        <v>Pendent</v>
      </c>
    </row>
    <row r="575" spans="4:23" ht="15" customHeight="1" x14ac:dyDescent="0.3">
      <c r="D575" s="12" t="e" cm="1" vm="3">
        <f t="array" ref="D575">_xlfn.IFNA(_xlfn.IFS(V575&lt;&gt;"Pendent",SOCIETATS!$N$8,W575&lt;&gt;"Pendent",SOCIETATS!$N$8),SOCIETATS!$N$9)</f>
        <v>#VALUE!</v>
      </c>
      <c r="E575" s="26" t="e" cm="1" vm="3">
        <f t="array" ref="E575">_xlfn.IFNA(_xlfn.IFS(F575&lt;&gt;F576,SOCIETATS!$N$8,G575&lt;&gt;G576,SOCIETATS!$N$8),SOCIETATS!$N$9)</f>
        <v>#VALUE!</v>
      </c>
      <c r="U575" s="15" t="str">
        <f>_xlfn.IFNA(VLOOKUP(W575,Municipis!$D$2:$F$259,2,FALSE),"Pendent")</f>
        <v>Pendent</v>
      </c>
      <c r="V575" s="15" t="str">
        <f>_xlfn.IFNA(VLOOKUP(W575,Municipis!$D$2:$F$259,3,FALSE),"Pendent")</f>
        <v>Pendent</v>
      </c>
      <c r="W575" s="15" t="str" cm="1">
        <f t="array" ref="W575">_xlfn.IFNA(_xlfn.IFS(O575&lt;&gt;0,O575,P575&lt;&gt;0,P575,Q575&lt;&gt;0,Q575,R575&lt;&gt;0,R575,S575&lt;&gt;0,S575,T575&lt;&gt;0,T575),"Pendent")</f>
        <v>Pendent</v>
      </c>
    </row>
    <row r="576" spans="4:23" ht="15" customHeight="1" x14ac:dyDescent="0.3">
      <c r="D576" s="12" t="e" cm="1" vm="3">
        <f t="array" ref="D576">_xlfn.IFNA(_xlfn.IFS(V576&lt;&gt;"Pendent",SOCIETATS!$N$8,W576&lt;&gt;"Pendent",SOCIETATS!$N$8),SOCIETATS!$N$9)</f>
        <v>#VALUE!</v>
      </c>
      <c r="E576" s="26" t="e" cm="1" vm="3">
        <f t="array" ref="E576">_xlfn.IFNA(_xlfn.IFS(F576&lt;&gt;F577,SOCIETATS!$N$8,G576&lt;&gt;G577,SOCIETATS!$N$8),SOCIETATS!$N$9)</f>
        <v>#VALUE!</v>
      </c>
      <c r="U576" s="15" t="str">
        <f>_xlfn.IFNA(VLOOKUP(W576,Municipis!$D$2:$F$259,2,FALSE),"Pendent")</f>
        <v>Pendent</v>
      </c>
      <c r="V576" s="15" t="str">
        <f>_xlfn.IFNA(VLOOKUP(W576,Municipis!$D$2:$F$259,3,FALSE),"Pendent")</f>
        <v>Pendent</v>
      </c>
      <c r="W576" s="15" t="str" cm="1">
        <f t="array" ref="W576">_xlfn.IFNA(_xlfn.IFS(O576&lt;&gt;0,O576,P576&lt;&gt;0,P576,Q576&lt;&gt;0,Q576,R576&lt;&gt;0,R576,S576&lt;&gt;0,S576,T576&lt;&gt;0,T576),"Pendent")</f>
        <v>Pendent</v>
      </c>
    </row>
    <row r="577" spans="4:23" ht="15" customHeight="1" x14ac:dyDescent="0.3">
      <c r="D577" s="12" t="e" cm="1" vm="3">
        <f t="array" ref="D577">_xlfn.IFNA(_xlfn.IFS(V577&lt;&gt;"Pendent",SOCIETATS!$N$8,W577&lt;&gt;"Pendent",SOCIETATS!$N$8),SOCIETATS!$N$9)</f>
        <v>#VALUE!</v>
      </c>
      <c r="E577" s="26" t="e" cm="1" vm="3">
        <f t="array" ref="E577">_xlfn.IFNA(_xlfn.IFS(F577&lt;&gt;F578,SOCIETATS!$N$8,G577&lt;&gt;G578,SOCIETATS!$N$8),SOCIETATS!$N$9)</f>
        <v>#VALUE!</v>
      </c>
      <c r="U577" s="15" t="str">
        <f>_xlfn.IFNA(VLOOKUP(W577,Municipis!$D$2:$F$259,2,FALSE),"Pendent")</f>
        <v>Pendent</v>
      </c>
      <c r="V577" s="15" t="str">
        <f>_xlfn.IFNA(VLOOKUP(W577,Municipis!$D$2:$F$259,3,FALSE),"Pendent")</f>
        <v>Pendent</v>
      </c>
      <c r="W577" s="15" t="str" cm="1">
        <f t="array" ref="W577">_xlfn.IFNA(_xlfn.IFS(O577&lt;&gt;0,O577,P577&lt;&gt;0,P577,Q577&lt;&gt;0,Q577,R577&lt;&gt;0,R577,S577&lt;&gt;0,S577,T577&lt;&gt;0,T577),"Pendent")</f>
        <v>Pendent</v>
      </c>
    </row>
    <row r="578" spans="4:23" ht="15" customHeight="1" x14ac:dyDescent="0.3">
      <c r="D578" s="12" t="e" cm="1" vm="3">
        <f t="array" ref="D578">_xlfn.IFNA(_xlfn.IFS(V578&lt;&gt;"Pendent",SOCIETATS!$N$8,W578&lt;&gt;"Pendent",SOCIETATS!$N$8),SOCIETATS!$N$9)</f>
        <v>#VALUE!</v>
      </c>
      <c r="E578" s="26" t="e" cm="1" vm="3">
        <f t="array" ref="E578">_xlfn.IFNA(_xlfn.IFS(F578&lt;&gt;F579,SOCIETATS!$N$8,G578&lt;&gt;G579,SOCIETATS!$N$8),SOCIETATS!$N$9)</f>
        <v>#VALUE!</v>
      </c>
      <c r="U578" s="15" t="str">
        <f>_xlfn.IFNA(VLOOKUP(W578,Municipis!$D$2:$F$259,2,FALSE),"Pendent")</f>
        <v>Pendent</v>
      </c>
      <c r="V578" s="15" t="str">
        <f>_xlfn.IFNA(VLOOKUP(W578,Municipis!$D$2:$F$259,3,FALSE),"Pendent")</f>
        <v>Pendent</v>
      </c>
      <c r="W578" s="15" t="str" cm="1">
        <f t="array" ref="W578">_xlfn.IFNA(_xlfn.IFS(O578&lt;&gt;0,O578,P578&lt;&gt;0,P578,Q578&lt;&gt;0,Q578,R578&lt;&gt;0,R578,S578&lt;&gt;0,S578,T578&lt;&gt;0,T578),"Pendent")</f>
        <v>Pendent</v>
      </c>
    </row>
    <row r="579" spans="4:23" ht="15" customHeight="1" x14ac:dyDescent="0.3">
      <c r="D579" s="12" t="e" cm="1" vm="3">
        <f t="array" ref="D579">_xlfn.IFNA(_xlfn.IFS(V579&lt;&gt;"Pendent",SOCIETATS!$N$8,W579&lt;&gt;"Pendent",SOCIETATS!$N$8),SOCIETATS!$N$9)</f>
        <v>#VALUE!</v>
      </c>
      <c r="E579" s="26" t="e" cm="1" vm="3">
        <f t="array" ref="E579">_xlfn.IFNA(_xlfn.IFS(F579&lt;&gt;F580,SOCIETATS!$N$8,G579&lt;&gt;G580,SOCIETATS!$N$8),SOCIETATS!$N$9)</f>
        <v>#VALUE!</v>
      </c>
      <c r="U579" s="15" t="str">
        <f>_xlfn.IFNA(VLOOKUP(W579,Municipis!$D$2:$F$259,2,FALSE),"Pendent")</f>
        <v>Pendent</v>
      </c>
      <c r="V579" s="15" t="str">
        <f>_xlfn.IFNA(VLOOKUP(W579,Municipis!$D$2:$F$259,3,FALSE),"Pendent")</f>
        <v>Pendent</v>
      </c>
      <c r="W579" s="15" t="str" cm="1">
        <f t="array" ref="W579">_xlfn.IFNA(_xlfn.IFS(O579&lt;&gt;0,O579,P579&lt;&gt;0,P579,Q579&lt;&gt;0,Q579,R579&lt;&gt;0,R579,S579&lt;&gt;0,S579,T579&lt;&gt;0,T579),"Pendent")</f>
        <v>Pendent</v>
      </c>
    </row>
    <row r="580" spans="4:23" ht="15" customHeight="1" x14ac:dyDescent="0.3">
      <c r="D580" s="12" t="e" cm="1" vm="3">
        <f t="array" ref="D580">_xlfn.IFNA(_xlfn.IFS(V580&lt;&gt;"Pendent",SOCIETATS!$N$8,W580&lt;&gt;"Pendent",SOCIETATS!$N$8),SOCIETATS!$N$9)</f>
        <v>#VALUE!</v>
      </c>
      <c r="E580" s="26" t="e" cm="1" vm="3">
        <f t="array" ref="E580">_xlfn.IFNA(_xlfn.IFS(F580&lt;&gt;F581,SOCIETATS!$N$8,G580&lt;&gt;G581,SOCIETATS!$N$8),SOCIETATS!$N$9)</f>
        <v>#VALUE!</v>
      </c>
      <c r="U580" s="15" t="str">
        <f>_xlfn.IFNA(VLOOKUP(W580,Municipis!$D$2:$F$259,2,FALSE),"Pendent")</f>
        <v>Pendent</v>
      </c>
      <c r="V580" s="15" t="str">
        <f>_xlfn.IFNA(VLOOKUP(W580,Municipis!$D$2:$F$259,3,FALSE),"Pendent")</f>
        <v>Pendent</v>
      </c>
      <c r="W580" s="15" t="str" cm="1">
        <f t="array" ref="W580">_xlfn.IFNA(_xlfn.IFS(O580&lt;&gt;0,O580,P580&lt;&gt;0,P580,Q580&lt;&gt;0,Q580,R580&lt;&gt;0,R580,S580&lt;&gt;0,S580,T580&lt;&gt;0,T580),"Pendent")</f>
        <v>Pendent</v>
      </c>
    </row>
    <row r="581" spans="4:23" ht="15" customHeight="1" x14ac:dyDescent="0.3">
      <c r="U581" s="15" t="str">
        <f>_xlfn.IFNA(VLOOKUP(W581,Municipis!$D$2:$F$259,2,FALSE),"Pendent")</f>
        <v>Pendent</v>
      </c>
      <c r="V581" s="15" t="str">
        <f>_xlfn.IFNA(VLOOKUP(W581,Municipis!$D$2:$F$259,3,FALSE),"Pendent")</f>
        <v>Pendent</v>
      </c>
      <c r="W581" s="15" t="str" cm="1">
        <f t="array" ref="W581">_xlfn.IFNA(_xlfn.IFS(O581&lt;&gt;0,O581,P581&lt;&gt;0,P581,Q581&lt;&gt;0,Q581,R581&lt;&gt;0,R581,S581&lt;&gt;0,S581,T581&lt;&gt;0,T581),"Pendent")</f>
        <v>Pendent</v>
      </c>
    </row>
    <row r="582" spans="4:23" ht="15" customHeight="1" x14ac:dyDescent="0.3">
      <c r="U582" s="15" t="str">
        <f>_xlfn.IFNA(VLOOKUP(W582,Municipis!$D$2:$F$259,2,FALSE),"Pendent")</f>
        <v>Pendent</v>
      </c>
      <c r="V582" s="15" t="str">
        <f>_xlfn.IFNA(VLOOKUP(W582,Municipis!$D$2:$F$259,3,FALSE),"Pendent")</f>
        <v>Pendent</v>
      </c>
      <c r="W582" s="15" t="str" cm="1">
        <f t="array" ref="W582">_xlfn.IFNA(_xlfn.IFS(O582&lt;&gt;0,O582,P582&lt;&gt;0,P582,Q582&lt;&gt;0,Q582,R582&lt;&gt;0,R582,S582&lt;&gt;0,S582,T582&lt;&gt;0,T582),"Pendent")</f>
        <v>Pendent</v>
      </c>
    </row>
    <row r="583" spans="4:23" ht="15" customHeight="1" x14ac:dyDescent="0.3">
      <c r="U583" s="15" t="str">
        <f>_xlfn.IFNA(VLOOKUP(W583,Municipis!$D$2:$F$259,2,FALSE),"Pendent")</f>
        <v>Pendent</v>
      </c>
      <c r="V583" s="15" t="str">
        <f>_xlfn.IFNA(VLOOKUP(W583,Municipis!$D$2:$F$259,3,FALSE),"Pendent")</f>
        <v>Pendent</v>
      </c>
      <c r="W583" s="15" t="str" cm="1">
        <f t="array" ref="W583">_xlfn.IFNA(_xlfn.IFS(O583&lt;&gt;0,O583,P583&lt;&gt;0,P583,Q583&lt;&gt;0,Q583,R583&lt;&gt;0,R583,S583&lt;&gt;0,S583,T583&lt;&gt;0,T583),"Pendent")</f>
        <v>Pendent</v>
      </c>
    </row>
    <row r="584" spans="4:23" ht="15" customHeight="1" x14ac:dyDescent="0.3">
      <c r="U584" s="15" t="str">
        <f>_xlfn.IFNA(VLOOKUP(W584,Municipis!$D$2:$F$259,2,FALSE),"Pendent")</f>
        <v>Pendent</v>
      </c>
      <c r="V584" s="15" t="str">
        <f>_xlfn.IFNA(VLOOKUP(W584,Municipis!$D$2:$F$259,3,FALSE),"Pendent")</f>
        <v>Pendent</v>
      </c>
      <c r="W584" s="15" t="str" cm="1">
        <f t="array" ref="W584">_xlfn.IFNA(_xlfn.IFS(O584&lt;&gt;0,O584,P584&lt;&gt;0,P584,Q584&lt;&gt;0,Q584,R584&lt;&gt;0,R584,S584&lt;&gt;0,S584,T584&lt;&gt;0,T584),"Pendent")</f>
        <v>Pendent</v>
      </c>
    </row>
    <row r="585" spans="4:23" ht="15" customHeight="1" x14ac:dyDescent="0.3">
      <c r="U585" s="15" t="str">
        <f>_xlfn.IFNA(VLOOKUP(W585,Municipis!$D$2:$F$259,2,FALSE),"Pendent")</f>
        <v>Pendent</v>
      </c>
      <c r="V585" s="15" t="str">
        <f>_xlfn.IFNA(VLOOKUP(W585,Municipis!$D$2:$F$259,3,FALSE),"Pendent")</f>
        <v>Pendent</v>
      </c>
      <c r="W585" s="15" t="str" cm="1">
        <f t="array" ref="W585">_xlfn.IFNA(_xlfn.IFS(O585&lt;&gt;0,O585,P585&lt;&gt;0,P585,Q585&lt;&gt;0,Q585,R585&lt;&gt;0,R585,S585&lt;&gt;0,S585,T585&lt;&gt;0,T585),"Pendent")</f>
        <v>Pendent</v>
      </c>
    </row>
    <row r="586" spans="4:23" ht="15" customHeight="1" x14ac:dyDescent="0.3">
      <c r="U586" s="15" t="str">
        <f>_xlfn.IFNA(VLOOKUP(W586,Municipis!$D$2:$F$259,2,FALSE),"Pendent")</f>
        <v>Pendent</v>
      </c>
      <c r="V586" s="15" t="str">
        <f>_xlfn.IFNA(VLOOKUP(W586,Municipis!$D$2:$F$259,3,FALSE),"Pendent")</f>
        <v>Pendent</v>
      </c>
      <c r="W586" s="15" t="str" cm="1">
        <f t="array" ref="W586">_xlfn.IFNA(_xlfn.IFS(O586&lt;&gt;0,O586,P586&lt;&gt;0,P586,Q586&lt;&gt;0,Q586,R586&lt;&gt;0,R586,S586&lt;&gt;0,S586,T586&lt;&gt;0,T586),"Pendent")</f>
        <v>Pendent</v>
      </c>
    </row>
    <row r="587" spans="4:23" ht="15" customHeight="1" x14ac:dyDescent="0.3">
      <c r="U587" s="15" t="str">
        <f>_xlfn.IFNA(VLOOKUP(W587,Municipis!$D$2:$F$259,2,FALSE),"Pendent")</f>
        <v>Pendent</v>
      </c>
      <c r="V587" s="15" t="str">
        <f>_xlfn.IFNA(VLOOKUP(W587,Municipis!$D$2:$F$259,3,FALSE),"Pendent")</f>
        <v>Pendent</v>
      </c>
      <c r="W587" s="15" t="str" cm="1">
        <f t="array" ref="W587">_xlfn.IFNA(_xlfn.IFS(O587&lt;&gt;0,O587,P587&lt;&gt;0,P587,Q587&lt;&gt;0,Q587,R587&lt;&gt;0,R587,S587&lt;&gt;0,S587,T587&lt;&gt;0,T587),"Pendent")</f>
        <v>Pendent</v>
      </c>
    </row>
    <row r="588" spans="4:23" ht="15" customHeight="1" x14ac:dyDescent="0.3">
      <c r="U588" s="15" t="str">
        <f>_xlfn.IFNA(VLOOKUP(W588,Municipis!$D$2:$F$259,2,FALSE),"Pendent")</f>
        <v>Pendent</v>
      </c>
      <c r="V588" s="15" t="str">
        <f>_xlfn.IFNA(VLOOKUP(W588,Municipis!$D$2:$F$259,3,FALSE),"Pendent")</f>
        <v>Pendent</v>
      </c>
      <c r="W588" s="15" t="str" cm="1">
        <f t="array" ref="W588">_xlfn.IFNA(_xlfn.IFS(O588&lt;&gt;0,O588,P588&lt;&gt;0,P588,Q588&lt;&gt;0,Q588,R588&lt;&gt;0,R588,S588&lt;&gt;0,S588,T588&lt;&gt;0,T588),"Pendent")</f>
        <v>Pendent</v>
      </c>
    </row>
    <row r="589" spans="4:23" ht="15" customHeight="1" x14ac:dyDescent="0.3">
      <c r="U589" s="15" t="str">
        <f>_xlfn.IFNA(VLOOKUP(W589,Municipis!$D$2:$F$259,2,FALSE),"Pendent")</f>
        <v>Pendent</v>
      </c>
      <c r="V589" s="15" t="str">
        <f>_xlfn.IFNA(VLOOKUP(W589,Municipis!$D$2:$F$259,3,FALSE),"Pendent")</f>
        <v>Pendent</v>
      </c>
      <c r="W589" s="15" t="str" cm="1">
        <f t="array" ref="W589">_xlfn.IFNA(_xlfn.IFS(O589&lt;&gt;0,O589,P589&lt;&gt;0,P589,Q589&lt;&gt;0,Q589,R589&lt;&gt;0,R589,S589&lt;&gt;0,S589,T589&lt;&gt;0,T589),"Pendent")</f>
        <v>Pendent</v>
      </c>
    </row>
    <row r="590" spans="4:23" ht="15" customHeight="1" x14ac:dyDescent="0.3">
      <c r="U590" s="15" t="str">
        <f>_xlfn.IFNA(VLOOKUP(W590,Municipis!$D$2:$F$259,2,FALSE),"Pendent")</f>
        <v>Pendent</v>
      </c>
      <c r="V590" s="15" t="str">
        <f>_xlfn.IFNA(VLOOKUP(W590,Municipis!$D$2:$F$259,3,FALSE),"Pendent")</f>
        <v>Pendent</v>
      </c>
      <c r="W590" s="15" t="str" cm="1">
        <f t="array" ref="W590">_xlfn.IFNA(_xlfn.IFS(O590&lt;&gt;0,O590,P590&lt;&gt;0,P590,Q590&lt;&gt;0,Q590,R590&lt;&gt;0,R590,S590&lt;&gt;0,S590,T590&lt;&gt;0,T590),"Pendent")</f>
        <v>Pendent</v>
      </c>
    </row>
    <row r="591" spans="4:23" ht="15" customHeight="1" x14ac:dyDescent="0.3">
      <c r="U591" s="15" t="str">
        <f>_xlfn.IFNA(VLOOKUP(W591,Municipis!$D$2:$F$259,2,FALSE),"Pendent")</f>
        <v>Pendent</v>
      </c>
      <c r="V591" s="15" t="str">
        <f>_xlfn.IFNA(VLOOKUP(W591,Municipis!$D$2:$F$259,3,FALSE),"Pendent")</f>
        <v>Pendent</v>
      </c>
      <c r="W591" s="15" t="str" cm="1">
        <f t="array" ref="W591">_xlfn.IFNA(_xlfn.IFS(O591&lt;&gt;0,O591,P591&lt;&gt;0,P591,Q591&lt;&gt;0,Q591,R591&lt;&gt;0,R591,S591&lt;&gt;0,S591,T591&lt;&gt;0,T591),"Pendent")</f>
        <v>Pendent</v>
      </c>
    </row>
    <row r="592" spans="4:23" ht="15" customHeight="1" x14ac:dyDescent="0.3">
      <c r="U592" s="15" t="str">
        <f>_xlfn.IFNA(VLOOKUP(W592,Municipis!$D$2:$F$259,2,FALSE),"Pendent")</f>
        <v>Pendent</v>
      </c>
      <c r="V592" s="15" t="str">
        <f>_xlfn.IFNA(VLOOKUP(W592,Municipis!$D$2:$F$259,3,FALSE),"Pendent")</f>
        <v>Pendent</v>
      </c>
      <c r="W592" s="15" t="str" cm="1">
        <f t="array" ref="W592">_xlfn.IFNA(_xlfn.IFS(O592&lt;&gt;0,O592,P592&lt;&gt;0,P592,Q592&lt;&gt;0,Q592,R592&lt;&gt;0,R592,S592&lt;&gt;0,S592,T592&lt;&gt;0,T592),"Pendent")</f>
        <v>Pendent</v>
      </c>
    </row>
    <row r="593" spans="21:23" ht="15" customHeight="1" x14ac:dyDescent="0.3">
      <c r="U593" s="15" t="str">
        <f>_xlfn.IFNA(VLOOKUP(W593,Municipis!$D$2:$F$259,2,FALSE),"Pendent")</f>
        <v>Pendent</v>
      </c>
      <c r="V593" s="15" t="str">
        <f>_xlfn.IFNA(VLOOKUP(W593,Municipis!$D$2:$F$259,3,FALSE),"Pendent")</f>
        <v>Pendent</v>
      </c>
      <c r="W593" s="15" t="str" cm="1">
        <f t="array" ref="W593">_xlfn.IFNA(_xlfn.IFS(O593&lt;&gt;0,O593,P593&lt;&gt;0,P593,Q593&lt;&gt;0,Q593,R593&lt;&gt;0,R593,S593&lt;&gt;0,S593,T593&lt;&gt;0,T593),"Pendent")</f>
        <v>Pendent</v>
      </c>
    </row>
    <row r="594" spans="21:23" ht="15" customHeight="1" x14ac:dyDescent="0.3">
      <c r="U594" s="15" t="str">
        <f>_xlfn.IFNA(VLOOKUP(W594,Municipis!$D$2:$F$259,2,FALSE),"Pendent")</f>
        <v>Pendent</v>
      </c>
      <c r="V594" s="15" t="str">
        <f>_xlfn.IFNA(VLOOKUP(W594,Municipis!$D$2:$F$259,3,FALSE),"Pendent")</f>
        <v>Pendent</v>
      </c>
      <c r="W594" s="15" t="str" cm="1">
        <f t="array" ref="W594">_xlfn.IFNA(_xlfn.IFS(O594&lt;&gt;0,O594,P594&lt;&gt;0,P594,Q594&lt;&gt;0,Q594,R594&lt;&gt;0,R594,S594&lt;&gt;0,S594,T594&lt;&gt;0,T594),"Pendent")</f>
        <v>Pendent</v>
      </c>
    </row>
    <row r="595" spans="21:23" ht="15" customHeight="1" x14ac:dyDescent="0.3">
      <c r="U595" s="15" t="str">
        <f>_xlfn.IFNA(VLOOKUP(W595,Municipis!$D$2:$F$259,2,FALSE),"Pendent")</f>
        <v>Pendent</v>
      </c>
      <c r="V595" s="15" t="str">
        <f>_xlfn.IFNA(VLOOKUP(W595,Municipis!$D$2:$F$259,3,FALSE),"Pendent")</f>
        <v>Pendent</v>
      </c>
      <c r="W595" s="15" t="str" cm="1">
        <f t="array" ref="W595">_xlfn.IFNA(_xlfn.IFS(O595&lt;&gt;0,O595,P595&lt;&gt;0,P595,Q595&lt;&gt;0,Q595,R595&lt;&gt;0,R595,S595&lt;&gt;0,S595,T595&lt;&gt;0,T595),"Pendent")</f>
        <v>Pendent</v>
      </c>
    </row>
    <row r="596" spans="21:23" ht="15" customHeight="1" x14ac:dyDescent="0.3">
      <c r="U596" s="15" t="str">
        <f>_xlfn.IFNA(VLOOKUP(W596,Municipis!$D$2:$F$259,2,FALSE),"Pendent")</f>
        <v>Pendent</v>
      </c>
      <c r="V596" s="15" t="str">
        <f>_xlfn.IFNA(VLOOKUP(W596,Municipis!$D$2:$F$259,3,FALSE),"Pendent")</f>
        <v>Pendent</v>
      </c>
      <c r="W596" s="15" t="str" cm="1">
        <f t="array" ref="W596">_xlfn.IFNA(_xlfn.IFS(O596&lt;&gt;0,O596,P596&lt;&gt;0,P596,Q596&lt;&gt;0,Q596,R596&lt;&gt;0,R596,S596&lt;&gt;0,S596,T596&lt;&gt;0,T596),"Pendent")</f>
        <v>Pendent</v>
      </c>
    </row>
    <row r="597" spans="21:23" ht="15" customHeight="1" x14ac:dyDescent="0.3">
      <c r="U597" s="15" t="str">
        <f>_xlfn.IFNA(VLOOKUP(W597,Municipis!$D$2:$F$259,2,FALSE),"Pendent")</f>
        <v>Pendent</v>
      </c>
      <c r="V597" s="15" t="str">
        <f>_xlfn.IFNA(VLOOKUP(W597,Municipis!$D$2:$F$259,3,FALSE),"Pendent")</f>
        <v>Pendent</v>
      </c>
      <c r="W597" s="15" t="str" cm="1">
        <f t="array" ref="W597">_xlfn.IFNA(_xlfn.IFS(O597&lt;&gt;0,O597,P597&lt;&gt;0,P597,Q597&lt;&gt;0,Q597,R597&lt;&gt;0,R597,S597&lt;&gt;0,S597,T597&lt;&gt;0,T597),"Pendent")</f>
        <v>Pendent</v>
      </c>
    </row>
    <row r="598" spans="21:23" ht="15" customHeight="1" x14ac:dyDescent="0.3">
      <c r="U598" s="15" t="str">
        <f>_xlfn.IFNA(VLOOKUP(W598,Municipis!$D$2:$F$259,2,FALSE),"Pendent")</f>
        <v>Pendent</v>
      </c>
      <c r="V598" s="15" t="str">
        <f>_xlfn.IFNA(VLOOKUP(W598,Municipis!$D$2:$F$259,3,FALSE),"Pendent")</f>
        <v>Pendent</v>
      </c>
      <c r="W598" s="15" t="str" cm="1">
        <f t="array" ref="W598">_xlfn.IFNA(_xlfn.IFS(O598&lt;&gt;0,O598,P598&lt;&gt;0,P598,Q598&lt;&gt;0,Q598,R598&lt;&gt;0,R598,S598&lt;&gt;0,S598,T598&lt;&gt;0,T598),"Pendent")</f>
        <v>Pendent</v>
      </c>
    </row>
    <row r="599" spans="21:23" ht="15" customHeight="1" x14ac:dyDescent="0.3">
      <c r="U599" s="15" t="str">
        <f>_xlfn.IFNA(VLOOKUP(W599,Municipis!$D$2:$F$259,2,FALSE),"Pendent")</f>
        <v>Pendent</v>
      </c>
      <c r="V599" s="15" t="str">
        <f>_xlfn.IFNA(VLOOKUP(W599,Municipis!$D$2:$F$259,3,FALSE),"Pendent")</f>
        <v>Pendent</v>
      </c>
      <c r="W599" s="15" t="str" cm="1">
        <f t="array" ref="W599">_xlfn.IFNA(_xlfn.IFS(O599&lt;&gt;0,O599,P599&lt;&gt;0,P599,Q599&lt;&gt;0,Q599,R599&lt;&gt;0,R599,S599&lt;&gt;0,S599,T599&lt;&gt;0,T599),"Pendent")</f>
        <v>Pendent</v>
      </c>
    </row>
    <row r="600" spans="21:23" ht="15" customHeight="1" x14ac:dyDescent="0.3">
      <c r="U600" s="15" t="str">
        <f>_xlfn.IFNA(VLOOKUP(W600,Municipis!$D$2:$F$259,2,FALSE),"Pendent")</f>
        <v>Pendent</v>
      </c>
      <c r="V600" s="15" t="str">
        <f>_xlfn.IFNA(VLOOKUP(W600,Municipis!$D$2:$F$259,3,FALSE),"Pendent")</f>
        <v>Pendent</v>
      </c>
      <c r="W600" s="15" t="str" cm="1">
        <f t="array" ref="W600">_xlfn.IFNA(_xlfn.IFS(O600&lt;&gt;0,O600,P600&lt;&gt;0,P600,Q600&lt;&gt;0,Q600,R600&lt;&gt;0,R600,S600&lt;&gt;0,S600,T600&lt;&gt;0,T600),"Pendent")</f>
        <v>Pendent</v>
      </c>
    </row>
    <row r="601" spans="21:23" ht="15" customHeight="1" x14ac:dyDescent="0.3">
      <c r="U601" s="15" t="str">
        <f>_xlfn.IFNA(VLOOKUP(W601,Municipis!$D$2:$F$259,2,FALSE),"Pendent")</f>
        <v>Pendent</v>
      </c>
      <c r="V601" s="15" t="str">
        <f>_xlfn.IFNA(VLOOKUP(W601,Municipis!$D$2:$F$259,3,FALSE),"Pendent")</f>
        <v>Pendent</v>
      </c>
      <c r="W601" s="15" t="str" cm="1">
        <f t="array" ref="W601">_xlfn.IFNA(_xlfn.IFS(O601&lt;&gt;0,O601,P601&lt;&gt;0,P601,Q601&lt;&gt;0,Q601,R601&lt;&gt;0,R601,S601&lt;&gt;0,S601,T601&lt;&gt;0,T601),"Pendent")</f>
        <v>Pendent</v>
      </c>
    </row>
    <row r="602" spans="21:23" ht="15" customHeight="1" x14ac:dyDescent="0.3">
      <c r="U602" s="15" t="str">
        <f>_xlfn.IFNA(VLOOKUP(W602,Municipis!$D$2:$F$259,2,FALSE),"Pendent")</f>
        <v>Pendent</v>
      </c>
      <c r="V602" s="15" t="str">
        <f>_xlfn.IFNA(VLOOKUP(W602,Municipis!$D$2:$F$259,3,FALSE),"Pendent")</f>
        <v>Pendent</v>
      </c>
      <c r="W602" s="15" t="str" cm="1">
        <f t="array" ref="W602">_xlfn.IFNA(_xlfn.IFS(O602&lt;&gt;0,O602,P602&lt;&gt;0,P602,Q602&lt;&gt;0,Q602,R602&lt;&gt;0,R602,S602&lt;&gt;0,S602,T602&lt;&gt;0,T602),"Pendent")</f>
        <v>Pendent</v>
      </c>
    </row>
    <row r="603" spans="21:23" ht="15" customHeight="1" x14ac:dyDescent="0.3">
      <c r="U603" s="15" t="str">
        <f>_xlfn.IFNA(VLOOKUP(W603,Municipis!$D$2:$F$259,2,FALSE),"Pendent")</f>
        <v>Pendent</v>
      </c>
      <c r="V603" s="15" t="str">
        <f>_xlfn.IFNA(VLOOKUP(W603,Municipis!$D$2:$F$259,3,FALSE),"Pendent")</f>
        <v>Pendent</v>
      </c>
      <c r="W603" s="15" t="str" cm="1">
        <f t="array" ref="W603">_xlfn.IFNA(_xlfn.IFS(O603&lt;&gt;0,O603,P603&lt;&gt;0,P603,Q603&lt;&gt;0,Q603,R603&lt;&gt;0,R603,S603&lt;&gt;0,S603,T603&lt;&gt;0,T603),"Pendent")</f>
        <v>Pendent</v>
      </c>
    </row>
    <row r="604" spans="21:23" ht="15" customHeight="1" x14ac:dyDescent="0.3">
      <c r="U604" s="15" t="str">
        <f>_xlfn.IFNA(VLOOKUP(W604,Municipis!$D$2:$F$259,2,FALSE),"Pendent")</f>
        <v>Pendent</v>
      </c>
      <c r="V604" s="15" t="str">
        <f>_xlfn.IFNA(VLOOKUP(W604,Municipis!$D$2:$F$259,3,FALSE),"Pendent")</f>
        <v>Pendent</v>
      </c>
      <c r="W604" s="15" t="str" cm="1">
        <f t="array" ref="W604">_xlfn.IFNA(_xlfn.IFS(O604&lt;&gt;0,O604,P604&lt;&gt;0,P604,Q604&lt;&gt;0,Q604,R604&lt;&gt;0,R604,S604&lt;&gt;0,S604,T604&lt;&gt;0,T604),"Pendent")</f>
        <v>Pendent</v>
      </c>
    </row>
    <row r="605" spans="21:23" ht="15" customHeight="1" x14ac:dyDescent="0.3">
      <c r="U605" s="15" t="str">
        <f>_xlfn.IFNA(VLOOKUP(W605,Municipis!$D$2:$F$259,2,FALSE),"Pendent")</f>
        <v>Pendent</v>
      </c>
      <c r="V605" s="15" t="str">
        <f>_xlfn.IFNA(VLOOKUP(W605,Municipis!$D$2:$F$259,3,FALSE),"Pendent")</f>
        <v>Pendent</v>
      </c>
      <c r="W605" s="15" t="str" cm="1">
        <f t="array" ref="W605">_xlfn.IFNA(_xlfn.IFS(O605&lt;&gt;0,O605,P605&lt;&gt;0,P605,Q605&lt;&gt;0,Q605,R605&lt;&gt;0,R605,S605&lt;&gt;0,S605,T605&lt;&gt;0,T605),"Pendent")</f>
        <v>Pendent</v>
      </c>
    </row>
    <row r="606" spans="21:23" ht="15" customHeight="1" x14ac:dyDescent="0.3">
      <c r="U606" s="15" t="str">
        <f>_xlfn.IFNA(VLOOKUP(W606,Municipis!$D$2:$F$259,2,FALSE),"Pendent")</f>
        <v>Pendent</v>
      </c>
      <c r="V606" s="15" t="str">
        <f>_xlfn.IFNA(VLOOKUP(W606,Municipis!$D$2:$F$259,3,FALSE),"Pendent")</f>
        <v>Pendent</v>
      </c>
      <c r="W606" s="15" t="str" cm="1">
        <f t="array" ref="W606">_xlfn.IFNA(_xlfn.IFS(O606&lt;&gt;0,O606,P606&lt;&gt;0,P606,Q606&lt;&gt;0,Q606,R606&lt;&gt;0,R606,S606&lt;&gt;0,S606,T606&lt;&gt;0,T606),"Pendent")</f>
        <v>Pendent</v>
      </c>
    </row>
    <row r="607" spans="21:23" ht="15" customHeight="1" x14ac:dyDescent="0.3">
      <c r="U607" s="15" t="str">
        <f>_xlfn.IFNA(VLOOKUP(W607,Municipis!$D$2:$F$259,2,FALSE),"Pendent")</f>
        <v>Pendent</v>
      </c>
      <c r="V607" s="15" t="str">
        <f>_xlfn.IFNA(VLOOKUP(W607,Municipis!$D$2:$F$259,3,FALSE),"Pendent")</f>
        <v>Pendent</v>
      </c>
      <c r="W607" s="15" t="str" cm="1">
        <f t="array" ref="W607">_xlfn.IFNA(_xlfn.IFS(O607&lt;&gt;0,O607,P607&lt;&gt;0,P607,Q607&lt;&gt;0,Q607,R607&lt;&gt;0,R607,S607&lt;&gt;0,S607,T607&lt;&gt;0,T607),"Pendent")</f>
        <v>Pendent</v>
      </c>
    </row>
    <row r="608" spans="21:23" ht="15" customHeight="1" x14ac:dyDescent="0.3">
      <c r="U608" s="15" t="str">
        <f>_xlfn.IFNA(VLOOKUP(W608,Municipis!$D$2:$F$259,2,FALSE),"Pendent")</f>
        <v>Pendent</v>
      </c>
      <c r="V608" s="15" t="str">
        <f>_xlfn.IFNA(VLOOKUP(W608,Municipis!$D$2:$F$259,3,FALSE),"Pendent")</f>
        <v>Pendent</v>
      </c>
      <c r="W608" s="15" t="str" cm="1">
        <f t="array" ref="W608">_xlfn.IFNA(_xlfn.IFS(O608&lt;&gt;0,O608,P608&lt;&gt;0,P608,Q608&lt;&gt;0,Q608,R608&lt;&gt;0,R608,S608&lt;&gt;0,S608,T608&lt;&gt;0,T608),"Pendent")</f>
        <v>Pendent</v>
      </c>
    </row>
    <row r="609" spans="21:23" ht="15" customHeight="1" x14ac:dyDescent="0.3">
      <c r="U609" s="15" t="str">
        <f>_xlfn.IFNA(VLOOKUP(W609,Municipis!$D$2:$F$259,2,FALSE),"Pendent")</f>
        <v>Pendent</v>
      </c>
      <c r="V609" s="15" t="str">
        <f>_xlfn.IFNA(VLOOKUP(W609,Municipis!$D$2:$F$259,3,FALSE),"Pendent")</f>
        <v>Pendent</v>
      </c>
      <c r="W609" s="15" t="str" cm="1">
        <f t="array" ref="W609">_xlfn.IFNA(_xlfn.IFS(O609&lt;&gt;0,O609,P609&lt;&gt;0,P609,Q609&lt;&gt;0,Q609,R609&lt;&gt;0,R609,S609&lt;&gt;0,S609,T609&lt;&gt;0,T609),"Pendent")</f>
        <v>Pendent</v>
      </c>
    </row>
    <row r="610" spans="21:23" ht="15" customHeight="1" x14ac:dyDescent="0.3">
      <c r="U610" s="15" t="str">
        <f>_xlfn.IFNA(VLOOKUP(W610,Municipis!$D$2:$F$259,2,FALSE),"Pendent")</f>
        <v>Pendent</v>
      </c>
      <c r="V610" s="15" t="str">
        <f>_xlfn.IFNA(VLOOKUP(W610,Municipis!$D$2:$F$259,3,FALSE),"Pendent")</f>
        <v>Pendent</v>
      </c>
      <c r="W610" s="15" t="str" cm="1">
        <f t="array" ref="W610">_xlfn.IFNA(_xlfn.IFS(O610&lt;&gt;0,O610,P610&lt;&gt;0,P610,Q610&lt;&gt;0,Q610,R610&lt;&gt;0,R610,S610&lt;&gt;0,S610,T610&lt;&gt;0,T610),"Pendent")</f>
        <v>Pendent</v>
      </c>
    </row>
    <row r="611" spans="21:23" ht="15" customHeight="1" x14ac:dyDescent="0.3">
      <c r="U611" s="15" t="str">
        <f>_xlfn.IFNA(VLOOKUP(W611,Municipis!$D$2:$F$259,2,FALSE),"Pendent")</f>
        <v>Pendent</v>
      </c>
      <c r="V611" s="15" t="str">
        <f>_xlfn.IFNA(VLOOKUP(W611,Municipis!$D$2:$F$259,3,FALSE),"Pendent")</f>
        <v>Pendent</v>
      </c>
      <c r="W611" s="15" t="str" cm="1">
        <f t="array" ref="W611">_xlfn.IFNA(_xlfn.IFS(O611&lt;&gt;0,O611,P611&lt;&gt;0,P611,Q611&lt;&gt;0,Q611,R611&lt;&gt;0,R611,S611&lt;&gt;0,S611,T611&lt;&gt;0,T611),"Pendent")</f>
        <v>Pendent</v>
      </c>
    </row>
    <row r="612" spans="21:23" ht="15" customHeight="1" x14ac:dyDescent="0.3">
      <c r="U612" s="15" t="str">
        <f>_xlfn.IFNA(VLOOKUP(W612,Municipis!$D$2:$F$259,2,FALSE),"Pendent")</f>
        <v>Pendent</v>
      </c>
      <c r="V612" s="15" t="str">
        <f>_xlfn.IFNA(VLOOKUP(W612,Municipis!$D$2:$F$259,3,FALSE),"Pendent")</f>
        <v>Pendent</v>
      </c>
      <c r="W612" s="15" t="str" cm="1">
        <f t="array" ref="W612">_xlfn.IFNA(_xlfn.IFS(O612&lt;&gt;0,O612,P612&lt;&gt;0,P612,Q612&lt;&gt;0,Q612,R612&lt;&gt;0,R612,S612&lt;&gt;0,S612,T612&lt;&gt;0,T612),"Pendent")</f>
        <v>Pendent</v>
      </c>
    </row>
    <row r="613" spans="21:23" ht="15" customHeight="1" x14ac:dyDescent="0.3">
      <c r="U613" s="15" t="str">
        <f>_xlfn.IFNA(VLOOKUP(W613,Municipis!$D$2:$F$259,2,FALSE),"Pendent")</f>
        <v>Pendent</v>
      </c>
      <c r="V613" s="15" t="str">
        <f>_xlfn.IFNA(VLOOKUP(W613,Municipis!$D$2:$F$259,3,FALSE),"Pendent")</f>
        <v>Pendent</v>
      </c>
      <c r="W613" s="15" t="str" cm="1">
        <f t="array" ref="W613">_xlfn.IFNA(_xlfn.IFS(O613&lt;&gt;0,O613,P613&lt;&gt;0,P613,Q613&lt;&gt;0,Q613,R613&lt;&gt;0,R613,S613&lt;&gt;0,S613,T613&lt;&gt;0,T613),"Pendent")</f>
        <v>Pendent</v>
      </c>
    </row>
    <row r="614" spans="21:23" ht="15" customHeight="1" x14ac:dyDescent="0.3">
      <c r="U614" s="15" t="str">
        <f>_xlfn.IFNA(VLOOKUP(W614,Municipis!$D$2:$F$259,2,FALSE),"Pendent")</f>
        <v>Pendent</v>
      </c>
      <c r="V614" s="15" t="str">
        <f>_xlfn.IFNA(VLOOKUP(W614,Municipis!$D$2:$F$259,3,FALSE),"Pendent")</f>
        <v>Pendent</v>
      </c>
      <c r="W614" s="15" t="str" cm="1">
        <f t="array" ref="W614">_xlfn.IFNA(_xlfn.IFS(O614&lt;&gt;0,O614,P614&lt;&gt;0,P614,Q614&lt;&gt;0,Q614,R614&lt;&gt;0,R614,S614&lt;&gt;0,S614,T614&lt;&gt;0,T614),"Pendent")</f>
        <v>Pendent</v>
      </c>
    </row>
    <row r="615" spans="21:23" ht="15" customHeight="1" x14ac:dyDescent="0.3">
      <c r="U615" s="15" t="str">
        <f>_xlfn.IFNA(VLOOKUP(W615,Municipis!$D$2:$F$259,2,FALSE),"Pendent")</f>
        <v>Pendent</v>
      </c>
      <c r="V615" s="15" t="str">
        <f>_xlfn.IFNA(VLOOKUP(W615,Municipis!$D$2:$F$259,3,FALSE),"Pendent")</f>
        <v>Pendent</v>
      </c>
      <c r="W615" s="15" t="str" cm="1">
        <f t="array" ref="W615">_xlfn.IFNA(_xlfn.IFS(O615&lt;&gt;0,O615,P615&lt;&gt;0,P615,Q615&lt;&gt;0,Q615,R615&lt;&gt;0,R615,S615&lt;&gt;0,S615,T615&lt;&gt;0,T615),"Pendent")</f>
        <v>Pendent</v>
      </c>
    </row>
    <row r="616" spans="21:23" ht="15" customHeight="1" x14ac:dyDescent="0.3">
      <c r="U616" s="15" t="str">
        <f>_xlfn.IFNA(VLOOKUP(W616,Municipis!$D$2:$F$259,2,FALSE),"Pendent")</f>
        <v>Pendent</v>
      </c>
      <c r="V616" s="15" t="str">
        <f>_xlfn.IFNA(VLOOKUP(W616,Municipis!$D$2:$F$259,3,FALSE),"Pendent")</f>
        <v>Pendent</v>
      </c>
      <c r="W616" s="15" t="str" cm="1">
        <f t="array" ref="W616">_xlfn.IFNA(_xlfn.IFS(O616&lt;&gt;0,O616,P616&lt;&gt;0,P616,Q616&lt;&gt;0,Q616,R616&lt;&gt;0,R616,S616&lt;&gt;0,S616,T616&lt;&gt;0,T616),"Pendent")</f>
        <v>Pendent</v>
      </c>
    </row>
    <row r="617" spans="21:23" ht="15" customHeight="1" x14ac:dyDescent="0.3">
      <c r="U617" s="15" t="str">
        <f>_xlfn.IFNA(VLOOKUP(W617,Municipis!$D$2:$F$259,2,FALSE),"Pendent")</f>
        <v>Pendent</v>
      </c>
      <c r="V617" s="15" t="str">
        <f>_xlfn.IFNA(VLOOKUP(W617,Municipis!$D$2:$F$259,3,FALSE),"Pendent")</f>
        <v>Pendent</v>
      </c>
      <c r="W617" s="15" t="str" cm="1">
        <f t="array" ref="W617">_xlfn.IFNA(_xlfn.IFS(O617&lt;&gt;0,O617,P617&lt;&gt;0,P617,Q617&lt;&gt;0,Q617,R617&lt;&gt;0,R617,S617&lt;&gt;0,S617,T617&lt;&gt;0,T617),"Pendent")</f>
        <v>Pendent</v>
      </c>
    </row>
    <row r="618" spans="21:23" ht="15" customHeight="1" x14ac:dyDescent="0.3">
      <c r="U618" s="15" t="str">
        <f>_xlfn.IFNA(VLOOKUP(W618,Municipis!$D$2:$F$259,2,FALSE),"Pendent")</f>
        <v>Pendent</v>
      </c>
      <c r="V618" s="15" t="str">
        <f>_xlfn.IFNA(VLOOKUP(W618,Municipis!$D$2:$F$259,3,FALSE),"Pendent")</f>
        <v>Pendent</v>
      </c>
      <c r="W618" s="15" t="str" cm="1">
        <f t="array" ref="W618">_xlfn.IFNA(_xlfn.IFS(O618&lt;&gt;0,O618,P618&lt;&gt;0,P618,Q618&lt;&gt;0,Q618,R618&lt;&gt;0,R618,S618&lt;&gt;0,S618,T618&lt;&gt;0,T618),"Pendent")</f>
        <v>Pendent</v>
      </c>
    </row>
    <row r="619" spans="21:23" ht="15" customHeight="1" x14ac:dyDescent="0.3">
      <c r="U619" s="15" t="str">
        <f>_xlfn.IFNA(VLOOKUP(W619,Municipis!$D$2:$F$259,2,FALSE),"Pendent")</f>
        <v>Pendent</v>
      </c>
      <c r="V619" s="15" t="str">
        <f>_xlfn.IFNA(VLOOKUP(W619,Municipis!$D$2:$F$259,3,FALSE),"Pendent")</f>
        <v>Pendent</v>
      </c>
      <c r="W619" s="15" t="str" cm="1">
        <f t="array" ref="W619">_xlfn.IFNA(_xlfn.IFS(O619&lt;&gt;0,O619,P619&lt;&gt;0,P619,Q619&lt;&gt;0,Q619,R619&lt;&gt;0,R619,S619&lt;&gt;0,S619,T619&lt;&gt;0,T619),"Pendent")</f>
        <v>Pendent</v>
      </c>
    </row>
    <row r="620" spans="21:23" ht="15" customHeight="1" x14ac:dyDescent="0.3">
      <c r="U620" s="15" t="str">
        <f>_xlfn.IFNA(VLOOKUP(W620,Municipis!$D$2:$F$259,2,FALSE),"Pendent")</f>
        <v>Pendent</v>
      </c>
      <c r="V620" s="15" t="str">
        <f>_xlfn.IFNA(VLOOKUP(W620,Municipis!$D$2:$F$259,3,FALSE),"Pendent")</f>
        <v>Pendent</v>
      </c>
      <c r="W620" s="15" t="str" cm="1">
        <f t="array" ref="W620">_xlfn.IFNA(_xlfn.IFS(O620&lt;&gt;0,O620,P620&lt;&gt;0,P620,Q620&lt;&gt;0,Q620,R620&lt;&gt;0,R620,S620&lt;&gt;0,S620,T620&lt;&gt;0,T620),"Pendent")</f>
        <v>Pendent</v>
      </c>
    </row>
    <row r="621" spans="21:23" ht="15" customHeight="1" x14ac:dyDescent="0.3">
      <c r="U621" s="15" t="str">
        <f>_xlfn.IFNA(VLOOKUP(W621,Municipis!$D$2:$F$259,2,FALSE),"Pendent")</f>
        <v>Pendent</v>
      </c>
      <c r="V621" s="15" t="str">
        <f>_xlfn.IFNA(VLOOKUP(W621,Municipis!$D$2:$F$259,3,FALSE),"Pendent")</f>
        <v>Pendent</v>
      </c>
      <c r="W621" s="15" t="str" cm="1">
        <f t="array" ref="W621">_xlfn.IFNA(_xlfn.IFS(O621&lt;&gt;0,O621,P621&lt;&gt;0,P621,Q621&lt;&gt;0,Q621,R621&lt;&gt;0,R621,S621&lt;&gt;0,S621,T621&lt;&gt;0,T621),"Pendent")</f>
        <v>Pendent</v>
      </c>
    </row>
    <row r="622" spans="21:23" ht="15" customHeight="1" x14ac:dyDescent="0.3">
      <c r="U622" s="15" t="str">
        <f>_xlfn.IFNA(VLOOKUP(W622,Municipis!$D$2:$F$259,2,FALSE),"Pendent")</f>
        <v>Pendent</v>
      </c>
      <c r="V622" s="15" t="str">
        <f>_xlfn.IFNA(VLOOKUP(W622,Municipis!$D$2:$F$259,3,FALSE),"Pendent")</f>
        <v>Pendent</v>
      </c>
      <c r="W622" s="15" t="str" cm="1">
        <f t="array" ref="W622">_xlfn.IFNA(_xlfn.IFS(O622&lt;&gt;0,O622,P622&lt;&gt;0,P622,Q622&lt;&gt;0,Q622,R622&lt;&gt;0,R622,S622&lt;&gt;0,S622,T622&lt;&gt;0,T622),"Pendent")</f>
        <v>Pendent</v>
      </c>
    </row>
    <row r="623" spans="21:23" ht="15" customHeight="1" x14ac:dyDescent="0.3">
      <c r="U623" s="15" t="str">
        <f>_xlfn.IFNA(VLOOKUP(W623,Municipis!$D$2:$F$259,2,FALSE),"Pendent")</f>
        <v>Pendent</v>
      </c>
      <c r="V623" s="15" t="str">
        <f>_xlfn.IFNA(VLOOKUP(W623,Municipis!$D$2:$F$259,3,FALSE),"Pendent")</f>
        <v>Pendent</v>
      </c>
      <c r="W623" s="15" t="str" cm="1">
        <f t="array" ref="W623">_xlfn.IFNA(_xlfn.IFS(O623&lt;&gt;0,O623,P623&lt;&gt;0,P623,Q623&lt;&gt;0,Q623,R623&lt;&gt;0,R623,S623&lt;&gt;0,S623,T623&lt;&gt;0,T623),"Pendent")</f>
        <v>Pendent</v>
      </c>
    </row>
    <row r="624" spans="21:23" ht="15" customHeight="1" x14ac:dyDescent="0.3">
      <c r="U624" s="15" t="str">
        <f>_xlfn.IFNA(VLOOKUP(W624,Municipis!$D$2:$F$259,2,FALSE),"Pendent")</f>
        <v>Pendent</v>
      </c>
      <c r="V624" s="15" t="str">
        <f>_xlfn.IFNA(VLOOKUP(W624,Municipis!$D$2:$F$259,3,FALSE),"Pendent")</f>
        <v>Pendent</v>
      </c>
      <c r="W624" s="15" t="str" cm="1">
        <f t="array" ref="W624">_xlfn.IFNA(_xlfn.IFS(O624&lt;&gt;0,O624,P624&lt;&gt;0,P624,Q624&lt;&gt;0,Q624,R624&lt;&gt;0,R624,S624&lt;&gt;0,S624,T624&lt;&gt;0,T624),"Pendent")</f>
        <v>Pendent</v>
      </c>
    </row>
    <row r="625" spans="21:23" ht="15" customHeight="1" x14ac:dyDescent="0.3">
      <c r="U625" s="15" t="str">
        <f>_xlfn.IFNA(VLOOKUP(W625,Municipis!$D$2:$F$259,2,FALSE),"Pendent")</f>
        <v>Pendent</v>
      </c>
      <c r="V625" s="15" t="str">
        <f>_xlfn.IFNA(VLOOKUP(W625,Municipis!$D$2:$F$259,3,FALSE),"Pendent")</f>
        <v>Pendent</v>
      </c>
      <c r="W625" s="15" t="str" cm="1">
        <f t="array" ref="W625">_xlfn.IFNA(_xlfn.IFS(O625&lt;&gt;0,O625,P625&lt;&gt;0,P625,Q625&lt;&gt;0,Q625,R625&lt;&gt;0,R625,S625&lt;&gt;0,S625,T625&lt;&gt;0,T625),"Pendent")</f>
        <v>Pendent</v>
      </c>
    </row>
    <row r="626" spans="21:23" ht="15" customHeight="1" x14ac:dyDescent="0.3">
      <c r="U626" s="15" t="str">
        <f>_xlfn.IFNA(VLOOKUP(W626,Municipis!$D$2:$F$259,2,FALSE),"Pendent")</f>
        <v>Pendent</v>
      </c>
      <c r="V626" s="15" t="str">
        <f>_xlfn.IFNA(VLOOKUP(W626,Municipis!$D$2:$F$259,3,FALSE),"Pendent")</f>
        <v>Pendent</v>
      </c>
      <c r="W626" s="15" t="str" cm="1">
        <f t="array" ref="W626">_xlfn.IFNA(_xlfn.IFS(O626&lt;&gt;0,O626,P626&lt;&gt;0,P626,Q626&lt;&gt;0,Q626,R626&lt;&gt;0,R626,S626&lt;&gt;0,S626,T626&lt;&gt;0,T626),"Pendent")</f>
        <v>Pendent</v>
      </c>
    </row>
    <row r="627" spans="21:23" ht="15" customHeight="1" x14ac:dyDescent="0.3">
      <c r="U627" s="15" t="str">
        <f>_xlfn.IFNA(VLOOKUP(W627,Municipis!$D$2:$F$259,2,FALSE),"Pendent")</f>
        <v>Pendent</v>
      </c>
      <c r="V627" s="15" t="str">
        <f>_xlfn.IFNA(VLOOKUP(W627,Municipis!$D$2:$F$259,3,FALSE),"Pendent")</f>
        <v>Pendent</v>
      </c>
      <c r="W627" s="15" t="str" cm="1">
        <f t="array" ref="W627">_xlfn.IFNA(_xlfn.IFS(O627&lt;&gt;0,O627,P627&lt;&gt;0,P627,Q627&lt;&gt;0,Q627,R627&lt;&gt;0,R627,S627&lt;&gt;0,S627,T627&lt;&gt;0,T627),"Pendent")</f>
        <v>Pendent</v>
      </c>
    </row>
    <row r="628" spans="21:23" ht="15" customHeight="1" x14ac:dyDescent="0.3">
      <c r="U628" s="15" t="str">
        <f>_xlfn.IFNA(VLOOKUP(W628,Municipis!$D$2:$F$259,2,FALSE),"Pendent")</f>
        <v>Pendent</v>
      </c>
      <c r="V628" s="15" t="str">
        <f>_xlfn.IFNA(VLOOKUP(W628,Municipis!$D$2:$F$259,3,FALSE),"Pendent")</f>
        <v>Pendent</v>
      </c>
      <c r="W628" s="15" t="str" cm="1">
        <f t="array" ref="W628">_xlfn.IFNA(_xlfn.IFS(O628&lt;&gt;0,O628,P628&lt;&gt;0,P628,Q628&lt;&gt;0,Q628,R628&lt;&gt;0,R628,S628&lt;&gt;0,S628,T628&lt;&gt;0,T628),"Pendent")</f>
        <v>Pendent</v>
      </c>
    </row>
    <row r="629" spans="21:23" ht="15" customHeight="1" x14ac:dyDescent="0.3">
      <c r="U629" s="15" t="str">
        <f>_xlfn.IFNA(VLOOKUP(W629,Municipis!$D$2:$F$259,2,FALSE),"Pendent")</f>
        <v>Pendent</v>
      </c>
      <c r="V629" s="15" t="str">
        <f>_xlfn.IFNA(VLOOKUP(W629,Municipis!$D$2:$F$259,3,FALSE),"Pendent")</f>
        <v>Pendent</v>
      </c>
      <c r="W629" s="15" t="str" cm="1">
        <f t="array" ref="W629">_xlfn.IFNA(_xlfn.IFS(O629&lt;&gt;0,O629,P629&lt;&gt;0,P629,Q629&lt;&gt;0,Q629,R629&lt;&gt;0,R629,S629&lt;&gt;0,S629,T629&lt;&gt;0,T629),"Pendent")</f>
        <v>Pendent</v>
      </c>
    </row>
    <row r="630" spans="21:23" ht="15" customHeight="1" x14ac:dyDescent="0.3">
      <c r="U630" s="15" t="str">
        <f>_xlfn.IFNA(VLOOKUP(W630,Municipis!$D$2:$F$259,2,FALSE),"Pendent")</f>
        <v>Pendent</v>
      </c>
      <c r="V630" s="15" t="str">
        <f>_xlfn.IFNA(VLOOKUP(W630,Municipis!$D$2:$F$259,3,FALSE),"Pendent")</f>
        <v>Pendent</v>
      </c>
      <c r="W630" s="15" t="str" cm="1">
        <f t="array" ref="W630">_xlfn.IFNA(_xlfn.IFS(O630&lt;&gt;0,O630,P630&lt;&gt;0,P630,Q630&lt;&gt;0,Q630,R630&lt;&gt;0,R630,S630&lt;&gt;0,S630,T630&lt;&gt;0,T630),"Pendent")</f>
        <v>Pendent</v>
      </c>
    </row>
    <row r="631" spans="21:23" ht="15" customHeight="1" x14ac:dyDescent="0.3">
      <c r="U631" s="15" t="str">
        <f>_xlfn.IFNA(VLOOKUP(W631,Municipis!$D$2:$F$259,2,FALSE),"Pendent")</f>
        <v>Pendent</v>
      </c>
      <c r="V631" s="15" t="str">
        <f>_xlfn.IFNA(VLOOKUP(W631,Municipis!$D$2:$F$259,3,FALSE),"Pendent")</f>
        <v>Pendent</v>
      </c>
      <c r="W631" s="15" t="str" cm="1">
        <f t="array" ref="W631">_xlfn.IFNA(_xlfn.IFS(O631&lt;&gt;0,O631,P631&lt;&gt;0,P631,Q631&lt;&gt;0,Q631,R631&lt;&gt;0,R631,S631&lt;&gt;0,S631,T631&lt;&gt;0,T631),"Pendent")</f>
        <v>Pendent</v>
      </c>
    </row>
    <row r="632" spans="21:23" ht="15" customHeight="1" x14ac:dyDescent="0.3">
      <c r="U632" s="15" t="str">
        <f>_xlfn.IFNA(VLOOKUP(W632,Municipis!$D$2:$F$259,2,FALSE),"Pendent")</f>
        <v>Pendent</v>
      </c>
      <c r="V632" s="15" t="str">
        <f>_xlfn.IFNA(VLOOKUP(W632,Municipis!$D$2:$F$259,3,FALSE),"Pendent")</f>
        <v>Pendent</v>
      </c>
      <c r="W632" s="15" t="str" cm="1">
        <f t="array" ref="W632">_xlfn.IFNA(_xlfn.IFS(O632&lt;&gt;0,O632,P632&lt;&gt;0,P632,Q632&lt;&gt;0,Q632,R632&lt;&gt;0,R632,S632&lt;&gt;0,S632,T632&lt;&gt;0,T632),"Pendent")</f>
        <v>Pendent</v>
      </c>
    </row>
    <row r="633" spans="21:23" ht="15" customHeight="1" x14ac:dyDescent="0.3">
      <c r="U633" s="15" t="str">
        <f>_xlfn.IFNA(VLOOKUP(W633,Municipis!$D$2:$F$259,2,FALSE),"Pendent")</f>
        <v>Pendent</v>
      </c>
      <c r="V633" s="15" t="str">
        <f>_xlfn.IFNA(VLOOKUP(W633,Municipis!$D$2:$F$259,3,FALSE),"Pendent")</f>
        <v>Pendent</v>
      </c>
      <c r="W633" s="15" t="str" cm="1">
        <f t="array" ref="W633">_xlfn.IFNA(_xlfn.IFS(O633&lt;&gt;0,O633,P633&lt;&gt;0,P633,Q633&lt;&gt;0,Q633,R633&lt;&gt;0,R633,S633&lt;&gt;0,S633,T633&lt;&gt;0,T633),"Pendent")</f>
        <v>Pendent</v>
      </c>
    </row>
    <row r="634" spans="21:23" ht="15" customHeight="1" x14ac:dyDescent="0.3">
      <c r="U634" s="15" t="str">
        <f>_xlfn.IFNA(VLOOKUP(W634,Municipis!$D$2:$F$259,2,FALSE),"Pendent")</f>
        <v>Pendent</v>
      </c>
      <c r="V634" s="15" t="str">
        <f>_xlfn.IFNA(VLOOKUP(W634,Municipis!$D$2:$F$259,3,FALSE),"Pendent")</f>
        <v>Pendent</v>
      </c>
      <c r="W634" s="15" t="str" cm="1">
        <f t="array" ref="W634">_xlfn.IFNA(_xlfn.IFS(O634&lt;&gt;0,O634,P634&lt;&gt;0,P634,Q634&lt;&gt;0,Q634,R634&lt;&gt;0,R634,S634&lt;&gt;0,S634,T634&lt;&gt;0,T634),"Pendent")</f>
        <v>Pendent</v>
      </c>
    </row>
    <row r="635" spans="21:23" ht="15" customHeight="1" x14ac:dyDescent="0.3">
      <c r="U635" s="15" t="str">
        <f>_xlfn.IFNA(VLOOKUP(W635,Municipis!$D$2:$F$259,2,FALSE),"Pendent")</f>
        <v>Pendent</v>
      </c>
      <c r="V635" s="15" t="str">
        <f>_xlfn.IFNA(VLOOKUP(W635,Municipis!$D$2:$F$259,3,FALSE),"Pendent")</f>
        <v>Pendent</v>
      </c>
      <c r="W635" s="15" t="str" cm="1">
        <f t="array" ref="W635">_xlfn.IFNA(_xlfn.IFS(O635&lt;&gt;0,O635,P635&lt;&gt;0,P635,Q635&lt;&gt;0,Q635,R635&lt;&gt;0,R635,S635&lt;&gt;0,S635,T635&lt;&gt;0,T635),"Pendent")</f>
        <v>Pendent</v>
      </c>
    </row>
    <row r="636" spans="21:23" ht="15" customHeight="1" x14ac:dyDescent="0.3">
      <c r="U636" s="15" t="str">
        <f>_xlfn.IFNA(VLOOKUP(W636,Municipis!$D$2:$F$259,2,FALSE),"Pendent")</f>
        <v>Pendent</v>
      </c>
      <c r="V636" s="15" t="str">
        <f>_xlfn.IFNA(VLOOKUP(W636,Municipis!$D$2:$F$259,3,FALSE),"Pendent")</f>
        <v>Pendent</v>
      </c>
      <c r="W636" s="15" t="str" cm="1">
        <f t="array" ref="W636">_xlfn.IFNA(_xlfn.IFS(O636&lt;&gt;0,O636,P636&lt;&gt;0,P636,Q636&lt;&gt;0,Q636,R636&lt;&gt;0,R636,S636&lt;&gt;0,S636,T636&lt;&gt;0,T636),"Pendent")</f>
        <v>Pendent</v>
      </c>
    </row>
    <row r="637" spans="21:23" ht="15" customHeight="1" x14ac:dyDescent="0.3">
      <c r="U637" s="15" t="str">
        <f>_xlfn.IFNA(VLOOKUP(W637,Municipis!$D$2:$F$259,2,FALSE),"Pendent")</f>
        <v>Pendent</v>
      </c>
      <c r="V637" s="15" t="str">
        <f>_xlfn.IFNA(VLOOKUP(W637,Municipis!$D$2:$F$259,3,FALSE),"Pendent")</f>
        <v>Pendent</v>
      </c>
      <c r="W637" s="15" t="str" cm="1">
        <f t="array" ref="W637">_xlfn.IFNA(_xlfn.IFS(O637&lt;&gt;0,O637,P637&lt;&gt;0,P637,Q637&lt;&gt;0,Q637,R637&lt;&gt;0,R637,S637&lt;&gt;0,S637,T637&lt;&gt;0,T637),"Pendent")</f>
        <v>Pendent</v>
      </c>
    </row>
    <row r="638" spans="21:23" ht="15" customHeight="1" x14ac:dyDescent="0.3">
      <c r="U638" s="15" t="str">
        <f>_xlfn.IFNA(VLOOKUP(W638,Municipis!$D$2:$F$259,2,FALSE),"Pendent")</f>
        <v>Pendent</v>
      </c>
      <c r="V638" s="15" t="str">
        <f>_xlfn.IFNA(VLOOKUP(W638,Municipis!$D$2:$F$259,3,FALSE),"Pendent")</f>
        <v>Pendent</v>
      </c>
      <c r="W638" s="15" t="str" cm="1">
        <f t="array" ref="W638">_xlfn.IFNA(_xlfn.IFS(O638&lt;&gt;0,O638,P638&lt;&gt;0,P638,Q638&lt;&gt;0,Q638,R638&lt;&gt;0,R638,S638&lt;&gt;0,S638,T638&lt;&gt;0,T638),"Pendent")</f>
        <v>Pendent</v>
      </c>
    </row>
    <row r="639" spans="21:23" ht="15" customHeight="1" x14ac:dyDescent="0.3">
      <c r="U639" s="15" t="str">
        <f>_xlfn.IFNA(VLOOKUP(W639,Municipis!$D$2:$F$259,2,FALSE),"Pendent")</f>
        <v>Pendent</v>
      </c>
      <c r="V639" s="15" t="str">
        <f>_xlfn.IFNA(VLOOKUP(W639,Municipis!$D$2:$F$259,3,FALSE),"Pendent")</f>
        <v>Pendent</v>
      </c>
      <c r="W639" s="15" t="str" cm="1">
        <f t="array" ref="W639">_xlfn.IFNA(_xlfn.IFS(O639&lt;&gt;0,O639,P639&lt;&gt;0,P639,Q639&lt;&gt;0,Q639,R639&lt;&gt;0,R639,S639&lt;&gt;0,S639,T639&lt;&gt;0,T639),"Pendent")</f>
        <v>Pendent</v>
      </c>
    </row>
    <row r="640" spans="21:23" ht="15" customHeight="1" x14ac:dyDescent="0.3">
      <c r="U640" s="15" t="str">
        <f>_xlfn.IFNA(VLOOKUP(W640,Municipis!$D$2:$F$259,2,FALSE),"Pendent")</f>
        <v>Pendent</v>
      </c>
      <c r="V640" s="15" t="str">
        <f>_xlfn.IFNA(VLOOKUP(W640,Municipis!$D$2:$F$259,3,FALSE),"Pendent")</f>
        <v>Pendent</v>
      </c>
      <c r="W640" s="15" t="str" cm="1">
        <f t="array" ref="W640">_xlfn.IFNA(_xlfn.IFS(O640&lt;&gt;0,O640,P640&lt;&gt;0,P640,Q640&lt;&gt;0,Q640,R640&lt;&gt;0,R640,S640&lt;&gt;0,S640,T640&lt;&gt;0,T640),"Pendent")</f>
        <v>Pendent</v>
      </c>
    </row>
    <row r="641" spans="21:23" ht="15" customHeight="1" x14ac:dyDescent="0.3">
      <c r="U641" s="15" t="str">
        <f>_xlfn.IFNA(VLOOKUP(W641,Municipis!$D$2:$F$259,2,FALSE),"Pendent")</f>
        <v>Pendent</v>
      </c>
      <c r="V641" s="15" t="str">
        <f>_xlfn.IFNA(VLOOKUP(W641,Municipis!$D$2:$F$259,3,FALSE),"Pendent")</f>
        <v>Pendent</v>
      </c>
      <c r="W641" s="15" t="str" cm="1">
        <f t="array" ref="W641">_xlfn.IFNA(_xlfn.IFS(O641&lt;&gt;0,O641,P641&lt;&gt;0,P641,Q641&lt;&gt;0,Q641,R641&lt;&gt;0,R641,S641&lt;&gt;0,S641,T641&lt;&gt;0,T641),"Pendent")</f>
        <v>Pendent</v>
      </c>
    </row>
    <row r="642" spans="21:23" ht="15" customHeight="1" x14ac:dyDescent="0.3">
      <c r="U642" s="15" t="str">
        <f>_xlfn.IFNA(VLOOKUP(W642,Municipis!$D$2:$F$259,2,FALSE),"Pendent")</f>
        <v>Pendent</v>
      </c>
      <c r="V642" s="15" t="str">
        <f>_xlfn.IFNA(VLOOKUP(W642,Municipis!$D$2:$F$259,3,FALSE),"Pendent")</f>
        <v>Pendent</v>
      </c>
      <c r="W642" s="15" t="str" cm="1">
        <f t="array" ref="W642">_xlfn.IFNA(_xlfn.IFS(O642&lt;&gt;0,O642,P642&lt;&gt;0,P642,Q642&lt;&gt;0,Q642,R642&lt;&gt;0,R642,S642&lt;&gt;0,S642,T642&lt;&gt;0,T642),"Pendent")</f>
        <v>Pendent</v>
      </c>
    </row>
    <row r="643" spans="21:23" ht="15" customHeight="1" x14ac:dyDescent="0.3">
      <c r="U643" s="15" t="str">
        <f>_xlfn.IFNA(VLOOKUP(W643,Municipis!$D$2:$F$259,2,FALSE),"Pendent")</f>
        <v>Pendent</v>
      </c>
      <c r="V643" s="15" t="str">
        <f>_xlfn.IFNA(VLOOKUP(W643,Municipis!$D$2:$F$259,3,FALSE),"Pendent")</f>
        <v>Pendent</v>
      </c>
      <c r="W643" s="15" t="str" cm="1">
        <f t="array" ref="W643">_xlfn.IFNA(_xlfn.IFS(O643&lt;&gt;0,O643,P643&lt;&gt;0,P643,Q643&lt;&gt;0,Q643,R643&lt;&gt;0,R643,S643&lt;&gt;0,S643,T643&lt;&gt;0,T643),"Pendent")</f>
        <v>Pendent</v>
      </c>
    </row>
    <row r="644" spans="21:23" ht="15" customHeight="1" x14ac:dyDescent="0.3">
      <c r="U644" s="15" t="str">
        <f>_xlfn.IFNA(VLOOKUP(W644,Municipis!$D$2:$F$259,2,FALSE),"Pendent")</f>
        <v>Pendent</v>
      </c>
      <c r="V644" s="15" t="str">
        <f>_xlfn.IFNA(VLOOKUP(W644,Municipis!$D$2:$F$259,3,FALSE),"Pendent")</f>
        <v>Pendent</v>
      </c>
      <c r="W644" s="15" t="str" cm="1">
        <f t="array" ref="W644">_xlfn.IFNA(_xlfn.IFS(O644&lt;&gt;0,O644,P644&lt;&gt;0,P644,Q644&lt;&gt;0,Q644,R644&lt;&gt;0,R644,S644&lt;&gt;0,S644,T644&lt;&gt;0,T644),"Pendent")</f>
        <v>Pendent</v>
      </c>
    </row>
    <row r="645" spans="21:23" ht="15" customHeight="1" x14ac:dyDescent="0.3">
      <c r="U645" s="15" t="str">
        <f>_xlfn.IFNA(VLOOKUP(W645,Municipis!$D$2:$F$259,2,FALSE),"Pendent")</f>
        <v>Pendent</v>
      </c>
      <c r="V645" s="15" t="str">
        <f>_xlfn.IFNA(VLOOKUP(W645,Municipis!$D$2:$F$259,3,FALSE),"Pendent")</f>
        <v>Pendent</v>
      </c>
      <c r="W645" s="15" t="str" cm="1">
        <f t="array" ref="W645">_xlfn.IFNA(_xlfn.IFS(O645&lt;&gt;0,O645,P645&lt;&gt;0,P645,Q645&lt;&gt;0,Q645,R645&lt;&gt;0,R645,S645&lt;&gt;0,S645,T645&lt;&gt;0,T645),"Pendent")</f>
        <v>Pendent</v>
      </c>
    </row>
    <row r="646" spans="21:23" ht="15" customHeight="1" x14ac:dyDescent="0.3">
      <c r="U646" s="15" t="str">
        <f>_xlfn.IFNA(VLOOKUP(W646,Municipis!$D$2:$F$259,2,FALSE),"Pendent")</f>
        <v>Pendent</v>
      </c>
      <c r="V646" s="15" t="str">
        <f>_xlfn.IFNA(VLOOKUP(W646,Municipis!$D$2:$F$259,3,FALSE),"Pendent")</f>
        <v>Pendent</v>
      </c>
      <c r="W646" s="15" t="str" cm="1">
        <f t="array" ref="W646">_xlfn.IFNA(_xlfn.IFS(O646&lt;&gt;0,O646,P646&lt;&gt;0,P646,Q646&lt;&gt;0,Q646,R646&lt;&gt;0,R646,S646&lt;&gt;0,S646,T646&lt;&gt;0,T646),"Pendent")</f>
        <v>Pendent</v>
      </c>
    </row>
    <row r="647" spans="21:23" ht="15" customHeight="1" x14ac:dyDescent="0.3">
      <c r="U647" s="15" t="str">
        <f>_xlfn.IFNA(VLOOKUP(W647,Municipis!$D$2:$F$259,2,FALSE),"Pendent")</f>
        <v>Pendent</v>
      </c>
      <c r="V647" s="15" t="str">
        <f>_xlfn.IFNA(VLOOKUP(W647,Municipis!$D$2:$F$259,3,FALSE),"Pendent")</f>
        <v>Pendent</v>
      </c>
      <c r="W647" s="15" t="str" cm="1">
        <f t="array" ref="W647">_xlfn.IFNA(_xlfn.IFS(O647&lt;&gt;0,O647,P647&lt;&gt;0,P647,Q647&lt;&gt;0,Q647,R647&lt;&gt;0,R647,S647&lt;&gt;0,S647,T647&lt;&gt;0,T647),"Pendent")</f>
        <v>Pendent</v>
      </c>
    </row>
    <row r="648" spans="21:23" ht="15" customHeight="1" x14ac:dyDescent="0.3">
      <c r="U648" s="15" t="str">
        <f>_xlfn.IFNA(VLOOKUP(W648,Municipis!$D$2:$F$259,2,FALSE),"Pendent")</f>
        <v>Pendent</v>
      </c>
      <c r="V648" s="15" t="str">
        <f>_xlfn.IFNA(VLOOKUP(W648,Municipis!$D$2:$F$259,3,FALSE),"Pendent")</f>
        <v>Pendent</v>
      </c>
      <c r="W648" s="15" t="str" cm="1">
        <f t="array" ref="W648">_xlfn.IFNA(_xlfn.IFS(O648&lt;&gt;0,O648,P648&lt;&gt;0,P648,Q648&lt;&gt;0,Q648,R648&lt;&gt;0,R648,S648&lt;&gt;0,S648,T648&lt;&gt;0,T648),"Pendent")</f>
        <v>Pendent</v>
      </c>
    </row>
    <row r="649" spans="21:23" ht="15" customHeight="1" x14ac:dyDescent="0.3">
      <c r="U649" s="15" t="str">
        <f>_xlfn.IFNA(VLOOKUP(W649,Municipis!$D$2:$F$259,2,FALSE),"Pendent")</f>
        <v>Pendent</v>
      </c>
      <c r="V649" s="15" t="str">
        <f>_xlfn.IFNA(VLOOKUP(W649,Municipis!$D$2:$F$259,3,FALSE),"Pendent")</f>
        <v>Pendent</v>
      </c>
      <c r="W649" s="15" t="str" cm="1">
        <f t="array" ref="W649">_xlfn.IFNA(_xlfn.IFS(O649&lt;&gt;0,O649,P649&lt;&gt;0,P649,Q649&lt;&gt;0,Q649,R649&lt;&gt;0,R649,S649&lt;&gt;0,S649,T649&lt;&gt;0,T649),"Pendent")</f>
        <v>Pendent</v>
      </c>
    </row>
    <row r="650" spans="21:23" ht="15" customHeight="1" x14ac:dyDescent="0.3">
      <c r="U650" s="15" t="str">
        <f>_xlfn.IFNA(VLOOKUP(W650,Municipis!$D$2:$F$259,2,FALSE),"Pendent")</f>
        <v>Pendent</v>
      </c>
      <c r="V650" s="15" t="str">
        <f>_xlfn.IFNA(VLOOKUP(W650,Municipis!$D$2:$F$259,3,FALSE),"Pendent")</f>
        <v>Pendent</v>
      </c>
      <c r="W650" s="15" t="str" cm="1">
        <f t="array" ref="W650">_xlfn.IFNA(_xlfn.IFS(O650&lt;&gt;0,O650,P650&lt;&gt;0,P650,Q650&lt;&gt;0,Q650,R650&lt;&gt;0,R650,S650&lt;&gt;0,S650,T650&lt;&gt;0,T650),"Pendent")</f>
        <v>Pendent</v>
      </c>
    </row>
    <row r="651" spans="21:23" ht="15" customHeight="1" x14ac:dyDescent="0.3">
      <c r="U651" s="15" t="str">
        <f>_xlfn.IFNA(VLOOKUP(W651,Municipis!$D$2:$F$259,2,FALSE),"Pendent")</f>
        <v>Pendent</v>
      </c>
      <c r="V651" s="15" t="str">
        <f>_xlfn.IFNA(VLOOKUP(W651,Municipis!$D$2:$F$259,3,FALSE),"Pendent")</f>
        <v>Pendent</v>
      </c>
      <c r="W651" s="15" t="str" cm="1">
        <f t="array" ref="W651">_xlfn.IFNA(_xlfn.IFS(O651&lt;&gt;0,O651,P651&lt;&gt;0,P651,Q651&lt;&gt;0,Q651,R651&lt;&gt;0,R651,S651&lt;&gt;0,S651,T651&lt;&gt;0,T651),"Pendent")</f>
        <v>Pendent</v>
      </c>
    </row>
    <row r="652" spans="21:23" ht="15" customHeight="1" x14ac:dyDescent="0.3">
      <c r="U652" s="15" t="str">
        <f>_xlfn.IFNA(VLOOKUP(W652,Municipis!$D$2:$F$259,2,FALSE),"Pendent")</f>
        <v>Pendent</v>
      </c>
      <c r="V652" s="15" t="str">
        <f>_xlfn.IFNA(VLOOKUP(W652,Municipis!$D$2:$F$259,3,FALSE),"Pendent")</f>
        <v>Pendent</v>
      </c>
      <c r="W652" s="15" t="str" cm="1">
        <f t="array" ref="W652">_xlfn.IFNA(_xlfn.IFS(O652&lt;&gt;0,O652,P652&lt;&gt;0,P652,Q652&lt;&gt;0,Q652,R652&lt;&gt;0,R652,S652&lt;&gt;0,S652,T652&lt;&gt;0,T652),"Pendent")</f>
        <v>Pendent</v>
      </c>
    </row>
    <row r="653" spans="21:23" ht="15" customHeight="1" x14ac:dyDescent="0.3">
      <c r="U653" s="15" t="str">
        <f>_xlfn.IFNA(VLOOKUP(W653,Municipis!$D$2:$F$259,2,FALSE),"Pendent")</f>
        <v>Pendent</v>
      </c>
      <c r="V653" s="15" t="str">
        <f>_xlfn.IFNA(VLOOKUP(W653,Municipis!$D$2:$F$259,3,FALSE),"Pendent")</f>
        <v>Pendent</v>
      </c>
      <c r="W653" s="15" t="str" cm="1">
        <f t="array" ref="W653">_xlfn.IFNA(_xlfn.IFS(O653&lt;&gt;0,O653,P653&lt;&gt;0,P653,Q653&lt;&gt;0,Q653,R653&lt;&gt;0,R653,S653&lt;&gt;0,S653,T653&lt;&gt;0,T653),"Pendent")</f>
        <v>Pendent</v>
      </c>
    </row>
    <row r="654" spans="21:23" ht="15" customHeight="1" x14ac:dyDescent="0.3">
      <c r="U654" s="15" t="str">
        <f>_xlfn.IFNA(VLOOKUP(W654,Municipis!$D$2:$F$259,2,FALSE),"Pendent")</f>
        <v>Pendent</v>
      </c>
      <c r="V654" s="15" t="str">
        <f>_xlfn.IFNA(VLOOKUP(W654,Municipis!$D$2:$F$259,3,FALSE),"Pendent")</f>
        <v>Pendent</v>
      </c>
      <c r="W654" s="15" t="str" cm="1">
        <f t="array" ref="W654">_xlfn.IFNA(_xlfn.IFS(O654&lt;&gt;0,O654,P654&lt;&gt;0,P654,Q654&lt;&gt;0,Q654,R654&lt;&gt;0,R654,S654&lt;&gt;0,S654,T654&lt;&gt;0,T654),"Pendent")</f>
        <v>Pendent</v>
      </c>
    </row>
    <row r="655" spans="21:23" ht="15" customHeight="1" x14ac:dyDescent="0.3">
      <c r="U655" s="15" t="str">
        <f>_xlfn.IFNA(VLOOKUP(W655,Municipis!$D$2:$F$259,2,FALSE),"Pendent")</f>
        <v>Pendent</v>
      </c>
      <c r="V655" s="15" t="str">
        <f>_xlfn.IFNA(VLOOKUP(W655,Municipis!$D$2:$F$259,3,FALSE),"Pendent")</f>
        <v>Pendent</v>
      </c>
      <c r="W655" s="15" t="str" cm="1">
        <f t="array" ref="W655">_xlfn.IFNA(_xlfn.IFS(O655&lt;&gt;0,O655,P655&lt;&gt;0,P655,Q655&lt;&gt;0,Q655,R655&lt;&gt;0,R655,S655&lt;&gt;0,S655,T655&lt;&gt;0,T655),"Pendent")</f>
        <v>Pendent</v>
      </c>
    </row>
    <row r="656" spans="21:23" ht="15" customHeight="1" x14ac:dyDescent="0.3">
      <c r="U656" s="15" t="str">
        <f>_xlfn.IFNA(VLOOKUP(W656,Municipis!$D$2:$F$259,2,FALSE),"Pendent")</f>
        <v>Pendent</v>
      </c>
      <c r="V656" s="15" t="str">
        <f>_xlfn.IFNA(VLOOKUP(W656,Municipis!$D$2:$F$259,3,FALSE),"Pendent")</f>
        <v>Pendent</v>
      </c>
      <c r="W656" s="15" t="str" cm="1">
        <f t="array" ref="W656">_xlfn.IFNA(_xlfn.IFS(O656&lt;&gt;0,O656,P656&lt;&gt;0,P656,Q656&lt;&gt;0,Q656,R656&lt;&gt;0,R656,S656&lt;&gt;0,S656,T656&lt;&gt;0,T656),"Pendent")</f>
        <v>Pendent</v>
      </c>
    </row>
    <row r="657" spans="21:23" ht="15" customHeight="1" x14ac:dyDescent="0.3">
      <c r="U657" s="15" t="str">
        <f>_xlfn.IFNA(VLOOKUP(W657,Municipis!$D$2:$F$259,2,FALSE),"Pendent")</f>
        <v>Pendent</v>
      </c>
      <c r="V657" s="15" t="str">
        <f>_xlfn.IFNA(VLOOKUP(W657,Municipis!$D$2:$F$259,3,FALSE),"Pendent")</f>
        <v>Pendent</v>
      </c>
      <c r="W657" s="15" t="str" cm="1">
        <f t="array" ref="W657">_xlfn.IFNA(_xlfn.IFS(O657&lt;&gt;0,O657,P657&lt;&gt;0,P657,Q657&lt;&gt;0,Q657,R657&lt;&gt;0,R657,S657&lt;&gt;0,S657,T657&lt;&gt;0,T657),"Pendent")</f>
        <v>Pendent</v>
      </c>
    </row>
    <row r="658" spans="21:23" ht="15" customHeight="1" x14ac:dyDescent="0.3">
      <c r="U658" s="15" t="str">
        <f>_xlfn.IFNA(VLOOKUP(W658,Municipis!$D$2:$F$259,2,FALSE),"Pendent")</f>
        <v>Pendent</v>
      </c>
      <c r="V658" s="15" t="str">
        <f>_xlfn.IFNA(VLOOKUP(W658,Municipis!$D$2:$F$259,3,FALSE),"Pendent")</f>
        <v>Pendent</v>
      </c>
      <c r="W658" s="15" t="str" cm="1">
        <f t="array" ref="W658">_xlfn.IFNA(_xlfn.IFS(O658&lt;&gt;0,O658,P658&lt;&gt;0,P658,Q658&lt;&gt;0,Q658,R658&lt;&gt;0,R658,S658&lt;&gt;0,S658,T658&lt;&gt;0,T658),"Pendent")</f>
        <v>Pendent</v>
      </c>
    </row>
    <row r="659" spans="21:23" ht="15" customHeight="1" x14ac:dyDescent="0.3">
      <c r="U659" s="15" t="str">
        <f>_xlfn.IFNA(VLOOKUP(W659,Municipis!$D$2:$F$259,2,FALSE),"Pendent")</f>
        <v>Pendent</v>
      </c>
      <c r="V659" s="15" t="str">
        <f>_xlfn.IFNA(VLOOKUP(W659,Municipis!$D$2:$F$259,3,FALSE),"Pendent")</f>
        <v>Pendent</v>
      </c>
      <c r="W659" s="15" t="str" cm="1">
        <f t="array" ref="W659">_xlfn.IFNA(_xlfn.IFS(O659&lt;&gt;0,O659,P659&lt;&gt;0,P659,Q659&lt;&gt;0,Q659,R659&lt;&gt;0,R659,S659&lt;&gt;0,S659,T659&lt;&gt;0,T659),"Pendent")</f>
        <v>Pendent</v>
      </c>
    </row>
    <row r="660" spans="21:23" ht="15" customHeight="1" x14ac:dyDescent="0.3">
      <c r="U660" s="15" t="str">
        <f>_xlfn.IFNA(VLOOKUP(W660,Municipis!$D$2:$F$259,2,FALSE),"Pendent")</f>
        <v>Pendent</v>
      </c>
      <c r="V660" s="15" t="str">
        <f>_xlfn.IFNA(VLOOKUP(W660,Municipis!$D$2:$F$259,3,FALSE),"Pendent")</f>
        <v>Pendent</v>
      </c>
      <c r="W660" s="15" t="str" cm="1">
        <f t="array" ref="W660">_xlfn.IFNA(_xlfn.IFS(O660&lt;&gt;0,O660,P660&lt;&gt;0,P660,Q660&lt;&gt;0,Q660,R660&lt;&gt;0,R660,S660&lt;&gt;0,S660,T660&lt;&gt;0,T660),"Pendent")</f>
        <v>Pendent</v>
      </c>
    </row>
    <row r="661" spans="21:23" ht="15" customHeight="1" x14ac:dyDescent="0.3">
      <c r="U661" s="15" t="str">
        <f>_xlfn.IFNA(VLOOKUP(W661,Municipis!$D$2:$F$259,2,FALSE),"Pendent")</f>
        <v>Pendent</v>
      </c>
      <c r="V661" s="15" t="str">
        <f>_xlfn.IFNA(VLOOKUP(W661,Municipis!$D$2:$F$259,3,FALSE),"Pendent")</f>
        <v>Pendent</v>
      </c>
      <c r="W661" s="15" t="str" cm="1">
        <f t="array" ref="W661">_xlfn.IFNA(_xlfn.IFS(O661&lt;&gt;0,O661,P661&lt;&gt;0,P661,Q661&lt;&gt;0,Q661,R661&lt;&gt;0,R661,S661&lt;&gt;0,S661,T661&lt;&gt;0,T661),"Pendent")</f>
        <v>Pendent</v>
      </c>
    </row>
    <row r="662" spans="21:23" ht="15" customHeight="1" x14ac:dyDescent="0.3">
      <c r="U662" s="15" t="str">
        <f>_xlfn.IFNA(VLOOKUP(W662,Municipis!$D$2:$F$259,2,FALSE),"Pendent")</f>
        <v>Pendent</v>
      </c>
      <c r="V662" s="15" t="str">
        <f>_xlfn.IFNA(VLOOKUP(W662,Municipis!$D$2:$F$259,3,FALSE),"Pendent")</f>
        <v>Pendent</v>
      </c>
      <c r="W662" s="15" t="str" cm="1">
        <f t="array" ref="W662">_xlfn.IFNA(_xlfn.IFS(O662&lt;&gt;0,O662,P662&lt;&gt;0,P662,Q662&lt;&gt;0,Q662,R662&lt;&gt;0,R662,S662&lt;&gt;0,S662,T662&lt;&gt;0,T662),"Pendent")</f>
        <v>Pendent</v>
      </c>
    </row>
    <row r="663" spans="21:23" ht="15" customHeight="1" x14ac:dyDescent="0.3">
      <c r="U663" s="15" t="str">
        <f>_xlfn.IFNA(VLOOKUP(W663,Municipis!$D$2:$F$259,2,FALSE),"Pendent")</f>
        <v>Pendent</v>
      </c>
      <c r="V663" s="15" t="str">
        <f>_xlfn.IFNA(VLOOKUP(W663,Municipis!$D$2:$F$259,3,FALSE),"Pendent")</f>
        <v>Pendent</v>
      </c>
      <c r="W663" s="15" t="str" cm="1">
        <f t="array" ref="W663">_xlfn.IFNA(_xlfn.IFS(O663&lt;&gt;0,O663,P663&lt;&gt;0,P663,Q663&lt;&gt;0,Q663,R663&lt;&gt;0,R663,S663&lt;&gt;0,S663,T663&lt;&gt;0,T663),"Pendent")</f>
        <v>Pendent</v>
      </c>
    </row>
    <row r="664" spans="21:23" ht="15" customHeight="1" x14ac:dyDescent="0.3">
      <c r="U664" s="15" t="str">
        <f>_xlfn.IFNA(VLOOKUP(W664,Municipis!$D$2:$F$259,2,FALSE),"Pendent")</f>
        <v>Pendent</v>
      </c>
      <c r="V664" s="15" t="str">
        <f>_xlfn.IFNA(VLOOKUP(W664,Municipis!$D$2:$F$259,3,FALSE),"Pendent")</f>
        <v>Pendent</v>
      </c>
      <c r="W664" s="15" t="str" cm="1">
        <f t="array" ref="W664">_xlfn.IFNA(_xlfn.IFS(O664&lt;&gt;0,O664,P664&lt;&gt;0,P664,Q664&lt;&gt;0,Q664,R664&lt;&gt;0,R664,S664&lt;&gt;0,S664,T664&lt;&gt;0,T664),"Pendent")</f>
        <v>Pendent</v>
      </c>
    </row>
    <row r="665" spans="21:23" ht="15" customHeight="1" x14ac:dyDescent="0.3">
      <c r="U665" s="15" t="str">
        <f>_xlfn.IFNA(VLOOKUP(W665,Municipis!$D$2:$F$259,2,FALSE),"Pendent")</f>
        <v>Pendent</v>
      </c>
      <c r="V665" s="15" t="str">
        <f>_xlfn.IFNA(VLOOKUP(W665,Municipis!$D$2:$F$259,3,FALSE),"Pendent")</f>
        <v>Pendent</v>
      </c>
      <c r="W665" s="15" t="str" cm="1">
        <f t="array" ref="W665">_xlfn.IFNA(_xlfn.IFS(O665&lt;&gt;0,O665,P665&lt;&gt;0,P665,Q665&lt;&gt;0,Q665,R665&lt;&gt;0,R665,S665&lt;&gt;0,S665,T665&lt;&gt;0,T665),"Pendent")</f>
        <v>Pendent</v>
      </c>
    </row>
    <row r="666" spans="21:23" ht="15" customHeight="1" x14ac:dyDescent="0.3">
      <c r="U666" s="15" t="str">
        <f>_xlfn.IFNA(VLOOKUP(W666,Municipis!$D$2:$F$259,2,FALSE),"Pendent")</f>
        <v>Pendent</v>
      </c>
      <c r="V666" s="15" t="str">
        <f>_xlfn.IFNA(VLOOKUP(W666,Municipis!$D$2:$F$259,3,FALSE),"Pendent")</f>
        <v>Pendent</v>
      </c>
      <c r="W666" s="15" t="str" cm="1">
        <f t="array" ref="W666">_xlfn.IFNA(_xlfn.IFS(O666&lt;&gt;0,O666,P666&lt;&gt;0,P666,Q666&lt;&gt;0,Q666,R666&lt;&gt;0,R666,S666&lt;&gt;0,S666,T666&lt;&gt;0,T666),"Pendent")</f>
        <v>Pendent</v>
      </c>
    </row>
    <row r="667" spans="21:23" ht="15" customHeight="1" x14ac:dyDescent="0.3">
      <c r="U667" s="15" t="str">
        <f>_xlfn.IFNA(VLOOKUP(W667,Municipis!$D$2:$F$259,2,FALSE),"Pendent")</f>
        <v>Pendent</v>
      </c>
      <c r="V667" s="15" t="str">
        <f>_xlfn.IFNA(VLOOKUP(W667,Municipis!$D$2:$F$259,3,FALSE),"Pendent")</f>
        <v>Pendent</v>
      </c>
      <c r="W667" s="15" t="str" cm="1">
        <f t="array" ref="W667">_xlfn.IFNA(_xlfn.IFS(O667&lt;&gt;0,O667,P667&lt;&gt;0,P667,Q667&lt;&gt;0,Q667,R667&lt;&gt;0,R667,S667&lt;&gt;0,S667,T667&lt;&gt;0,T667),"Pendent")</f>
        <v>Pendent</v>
      </c>
    </row>
    <row r="668" spans="21:23" ht="15" customHeight="1" x14ac:dyDescent="0.3">
      <c r="U668" s="15" t="str">
        <f>_xlfn.IFNA(VLOOKUP(W668,Municipis!$D$2:$F$259,2,FALSE),"Pendent")</f>
        <v>Pendent</v>
      </c>
      <c r="V668" s="15" t="str">
        <f>_xlfn.IFNA(VLOOKUP(W668,Municipis!$D$2:$F$259,3,FALSE),"Pendent")</f>
        <v>Pendent</v>
      </c>
      <c r="W668" s="15" t="str" cm="1">
        <f t="array" ref="W668">_xlfn.IFNA(_xlfn.IFS(O668&lt;&gt;0,O668,P668&lt;&gt;0,P668,Q668&lt;&gt;0,Q668,R668&lt;&gt;0,R668,S668&lt;&gt;0,S668,T668&lt;&gt;0,T668),"Pendent")</f>
        <v>Pendent</v>
      </c>
    </row>
    <row r="669" spans="21:23" ht="15" customHeight="1" x14ac:dyDescent="0.3">
      <c r="U669" s="15" t="str">
        <f>_xlfn.IFNA(VLOOKUP(W669,Municipis!$D$2:$F$259,2,FALSE),"Pendent")</f>
        <v>Pendent</v>
      </c>
      <c r="V669" s="15" t="str">
        <f>_xlfn.IFNA(VLOOKUP(W669,Municipis!$D$2:$F$259,3,FALSE),"Pendent")</f>
        <v>Pendent</v>
      </c>
      <c r="W669" s="15" t="str" cm="1">
        <f t="array" ref="W669">_xlfn.IFNA(_xlfn.IFS(O669&lt;&gt;0,O669,P669&lt;&gt;0,P669,Q669&lt;&gt;0,Q669,R669&lt;&gt;0,R669,S669&lt;&gt;0,S669,T669&lt;&gt;0,T669),"Pendent")</f>
        <v>Pendent</v>
      </c>
    </row>
    <row r="670" spans="21:23" ht="15" customHeight="1" x14ac:dyDescent="0.3">
      <c r="U670" s="15" t="str">
        <f>_xlfn.IFNA(VLOOKUP(W670,Municipis!$D$2:$F$259,2,FALSE),"Pendent")</f>
        <v>Pendent</v>
      </c>
      <c r="V670" s="15" t="str">
        <f>_xlfn.IFNA(VLOOKUP(W670,Municipis!$D$2:$F$259,3,FALSE),"Pendent")</f>
        <v>Pendent</v>
      </c>
      <c r="W670" s="15" t="str" cm="1">
        <f t="array" ref="W670">_xlfn.IFNA(_xlfn.IFS(O670&lt;&gt;0,O670,P670&lt;&gt;0,P670,Q670&lt;&gt;0,Q670,R670&lt;&gt;0,R670,S670&lt;&gt;0,S670,T670&lt;&gt;0,T670),"Pendent")</f>
        <v>Pendent</v>
      </c>
    </row>
    <row r="671" spans="21:23" ht="15" customHeight="1" x14ac:dyDescent="0.3">
      <c r="U671" s="15" t="str">
        <f>_xlfn.IFNA(VLOOKUP(W671,Municipis!$D$2:$F$259,2,FALSE),"Pendent")</f>
        <v>Pendent</v>
      </c>
      <c r="V671" s="15" t="str">
        <f>_xlfn.IFNA(VLOOKUP(W671,Municipis!$D$2:$F$259,3,FALSE),"Pendent")</f>
        <v>Pendent</v>
      </c>
      <c r="W671" s="15" t="str" cm="1">
        <f t="array" ref="W671">_xlfn.IFNA(_xlfn.IFS(O671&lt;&gt;0,O671,P671&lt;&gt;0,P671,Q671&lt;&gt;0,Q671,R671&lt;&gt;0,R671,S671&lt;&gt;0,S671,T671&lt;&gt;0,T671),"Pendent")</f>
        <v>Pendent</v>
      </c>
    </row>
    <row r="672" spans="21:23" ht="15" customHeight="1" x14ac:dyDescent="0.3">
      <c r="U672" s="15" t="str">
        <f>_xlfn.IFNA(VLOOKUP(W672,Municipis!$D$2:$F$259,2,FALSE),"Pendent")</f>
        <v>Pendent</v>
      </c>
      <c r="V672" s="15" t="str">
        <f>_xlfn.IFNA(VLOOKUP(W672,Municipis!$D$2:$F$259,3,FALSE),"Pendent")</f>
        <v>Pendent</v>
      </c>
      <c r="W672" s="15" t="str" cm="1">
        <f t="array" ref="W672">_xlfn.IFNA(_xlfn.IFS(O672&lt;&gt;0,O672,P672&lt;&gt;0,P672,Q672&lt;&gt;0,Q672,R672&lt;&gt;0,R672,S672&lt;&gt;0,S672,T672&lt;&gt;0,T672),"Pendent")</f>
        <v>Pendent</v>
      </c>
    </row>
    <row r="673" spans="21:23" ht="15" customHeight="1" x14ac:dyDescent="0.3">
      <c r="U673" s="15" t="str">
        <f>_xlfn.IFNA(VLOOKUP(W673,Municipis!$D$2:$F$259,2,FALSE),"Pendent")</f>
        <v>Pendent</v>
      </c>
      <c r="V673" s="15" t="str">
        <f>_xlfn.IFNA(VLOOKUP(W673,Municipis!$D$2:$F$259,3,FALSE),"Pendent")</f>
        <v>Pendent</v>
      </c>
      <c r="W673" s="15" t="str" cm="1">
        <f t="array" ref="W673">_xlfn.IFNA(_xlfn.IFS(O673&lt;&gt;0,O673,P673&lt;&gt;0,P673,Q673&lt;&gt;0,Q673,R673&lt;&gt;0,R673,S673&lt;&gt;0,S673,T673&lt;&gt;0,T673),"Pendent")</f>
        <v>Pendent</v>
      </c>
    </row>
    <row r="674" spans="21:23" ht="15" customHeight="1" x14ac:dyDescent="0.3">
      <c r="U674" s="15" t="str">
        <f>_xlfn.IFNA(VLOOKUP(W674,Municipis!$D$2:$F$259,2,FALSE),"Pendent")</f>
        <v>Pendent</v>
      </c>
      <c r="V674" s="15" t="str">
        <f>_xlfn.IFNA(VLOOKUP(W674,Municipis!$D$2:$F$259,3,FALSE),"Pendent")</f>
        <v>Pendent</v>
      </c>
      <c r="W674" s="15" t="str" cm="1">
        <f t="array" ref="W674">_xlfn.IFNA(_xlfn.IFS(O674&lt;&gt;0,O674,P674&lt;&gt;0,P674,Q674&lt;&gt;0,Q674,R674&lt;&gt;0,R674,S674&lt;&gt;0,S674,T674&lt;&gt;0,T674),"Pendent")</f>
        <v>Pendent</v>
      </c>
    </row>
    <row r="675" spans="21:23" ht="15" customHeight="1" x14ac:dyDescent="0.3">
      <c r="U675" s="15" t="str">
        <f>_xlfn.IFNA(VLOOKUP(W675,Municipis!$D$2:$F$259,2,FALSE),"Pendent")</f>
        <v>Pendent</v>
      </c>
      <c r="V675" s="15" t="str">
        <f>_xlfn.IFNA(VLOOKUP(W675,Municipis!$D$2:$F$259,3,FALSE),"Pendent")</f>
        <v>Pendent</v>
      </c>
      <c r="W675" s="15" t="str" cm="1">
        <f t="array" ref="W675">_xlfn.IFNA(_xlfn.IFS(O675&lt;&gt;0,O675,P675&lt;&gt;0,P675,Q675&lt;&gt;0,Q675,R675&lt;&gt;0,R675,S675&lt;&gt;0,S675,T675&lt;&gt;0,T675),"Pendent")</f>
        <v>Pendent</v>
      </c>
    </row>
    <row r="676" spans="21:23" ht="15" customHeight="1" x14ac:dyDescent="0.3">
      <c r="U676" s="15" t="str">
        <f>_xlfn.IFNA(VLOOKUP(W676,Municipis!$D$2:$F$259,2,FALSE),"Pendent")</f>
        <v>Pendent</v>
      </c>
      <c r="V676" s="15" t="str">
        <f>_xlfn.IFNA(VLOOKUP(W676,Municipis!$D$2:$F$259,3,FALSE),"Pendent")</f>
        <v>Pendent</v>
      </c>
      <c r="W676" s="15" t="str" cm="1">
        <f t="array" ref="W676">_xlfn.IFNA(_xlfn.IFS(O676&lt;&gt;0,O676,P676&lt;&gt;0,P676,Q676&lt;&gt;0,Q676,R676&lt;&gt;0,R676,S676&lt;&gt;0,S676,T676&lt;&gt;0,T676),"Pendent")</f>
        <v>Pendent</v>
      </c>
    </row>
    <row r="677" spans="21:23" ht="15" customHeight="1" x14ac:dyDescent="0.3">
      <c r="U677" s="15" t="str">
        <f>_xlfn.IFNA(VLOOKUP(W677,Municipis!$D$2:$F$259,2,FALSE),"Pendent")</f>
        <v>Pendent</v>
      </c>
      <c r="V677" s="15" t="str">
        <f>_xlfn.IFNA(VLOOKUP(W677,Municipis!$D$2:$F$259,3,FALSE),"Pendent")</f>
        <v>Pendent</v>
      </c>
      <c r="W677" s="15" t="str" cm="1">
        <f t="array" ref="W677">_xlfn.IFNA(_xlfn.IFS(O677&lt;&gt;0,O677,P677&lt;&gt;0,P677,Q677&lt;&gt;0,Q677,R677&lt;&gt;0,R677,S677&lt;&gt;0,S677,T677&lt;&gt;0,T677),"Pendent")</f>
        <v>Pendent</v>
      </c>
    </row>
    <row r="678" spans="21:23" ht="15" customHeight="1" x14ac:dyDescent="0.3">
      <c r="U678" s="15" t="str">
        <f>_xlfn.IFNA(VLOOKUP(W678,Municipis!$D$2:$F$259,2,FALSE),"Pendent")</f>
        <v>Pendent</v>
      </c>
      <c r="V678" s="15" t="str">
        <f>_xlfn.IFNA(VLOOKUP(W678,Municipis!$D$2:$F$259,3,FALSE),"Pendent")</f>
        <v>Pendent</v>
      </c>
      <c r="W678" s="15" t="str" cm="1">
        <f t="array" ref="W678">_xlfn.IFNA(_xlfn.IFS(O678&lt;&gt;0,O678,P678&lt;&gt;0,P678,Q678&lt;&gt;0,Q678,R678&lt;&gt;0,R678,S678&lt;&gt;0,S678,T678&lt;&gt;0,T678),"Pendent")</f>
        <v>Pendent</v>
      </c>
    </row>
    <row r="679" spans="21:23" ht="15" customHeight="1" x14ac:dyDescent="0.3">
      <c r="U679" s="15" t="str">
        <f>_xlfn.IFNA(VLOOKUP(W679,Municipis!$D$2:$F$259,2,FALSE),"Pendent")</f>
        <v>Pendent</v>
      </c>
      <c r="V679" s="15" t="str">
        <f>_xlfn.IFNA(VLOOKUP(W679,Municipis!$D$2:$F$259,3,FALSE),"Pendent")</f>
        <v>Pendent</v>
      </c>
      <c r="W679" s="15" t="str" cm="1">
        <f t="array" ref="W679">_xlfn.IFNA(_xlfn.IFS(O679&lt;&gt;0,O679,P679&lt;&gt;0,P679,Q679&lt;&gt;0,Q679,R679&lt;&gt;0,R679,S679&lt;&gt;0,S679,T679&lt;&gt;0,T679),"Pendent")</f>
        <v>Pendent</v>
      </c>
    </row>
    <row r="680" spans="21:23" ht="15" customHeight="1" x14ac:dyDescent="0.3">
      <c r="U680" s="15" t="str">
        <f>_xlfn.IFNA(VLOOKUP(W680,Municipis!$D$2:$F$259,2,FALSE),"Pendent")</f>
        <v>Pendent</v>
      </c>
      <c r="V680" s="15" t="str">
        <f>_xlfn.IFNA(VLOOKUP(W680,Municipis!$D$2:$F$259,3,FALSE),"Pendent")</f>
        <v>Pendent</v>
      </c>
      <c r="W680" s="15" t="str" cm="1">
        <f t="array" ref="W680">_xlfn.IFNA(_xlfn.IFS(O680&lt;&gt;0,O680,P680&lt;&gt;0,P680,Q680&lt;&gt;0,Q680,R680&lt;&gt;0,R680,S680&lt;&gt;0,S680,T680&lt;&gt;0,T680),"Pendent")</f>
        <v>Pendent</v>
      </c>
    </row>
    <row r="681" spans="21:23" ht="15" customHeight="1" x14ac:dyDescent="0.3">
      <c r="U681" s="15" t="str">
        <f>_xlfn.IFNA(VLOOKUP(W681,Municipis!$D$2:$F$259,2,FALSE),"Pendent")</f>
        <v>Pendent</v>
      </c>
      <c r="V681" s="15" t="str">
        <f>_xlfn.IFNA(VLOOKUP(W681,Municipis!$D$2:$F$259,3,FALSE),"Pendent")</f>
        <v>Pendent</v>
      </c>
      <c r="W681" s="15" t="str" cm="1">
        <f t="array" ref="W681">_xlfn.IFNA(_xlfn.IFS(O681&lt;&gt;0,O681,P681&lt;&gt;0,P681,Q681&lt;&gt;0,Q681,R681&lt;&gt;0,R681,S681&lt;&gt;0,S681,T681&lt;&gt;0,T681),"Pendent")</f>
        <v>Pendent</v>
      </c>
    </row>
    <row r="682" spans="21:23" ht="15" customHeight="1" x14ac:dyDescent="0.3">
      <c r="U682" s="15" t="str">
        <f>_xlfn.IFNA(VLOOKUP(W682,Municipis!$D$2:$F$259,2,FALSE),"Pendent")</f>
        <v>Pendent</v>
      </c>
      <c r="V682" s="15" t="str">
        <f>_xlfn.IFNA(VLOOKUP(W682,Municipis!$D$2:$F$259,3,FALSE),"Pendent")</f>
        <v>Pendent</v>
      </c>
      <c r="W682" s="15" t="str" cm="1">
        <f t="array" ref="W682">_xlfn.IFNA(_xlfn.IFS(O682&lt;&gt;0,O682,P682&lt;&gt;0,P682,Q682&lt;&gt;0,Q682,R682&lt;&gt;0,R682,S682&lt;&gt;0,S682,T682&lt;&gt;0,T682),"Pendent")</f>
        <v>Pendent</v>
      </c>
    </row>
    <row r="683" spans="21:23" ht="15" customHeight="1" x14ac:dyDescent="0.3">
      <c r="U683" s="15" t="str">
        <f>_xlfn.IFNA(VLOOKUP(W683,Municipis!$D$2:$F$259,2,FALSE),"Pendent")</f>
        <v>Pendent</v>
      </c>
      <c r="V683" s="15" t="str">
        <f>_xlfn.IFNA(VLOOKUP(W683,Municipis!$D$2:$F$259,3,FALSE),"Pendent")</f>
        <v>Pendent</v>
      </c>
      <c r="W683" s="15" t="str" cm="1">
        <f t="array" ref="W683">_xlfn.IFNA(_xlfn.IFS(O683&lt;&gt;0,O683,P683&lt;&gt;0,P683,Q683&lt;&gt;0,Q683,R683&lt;&gt;0,R683,S683&lt;&gt;0,S683,T683&lt;&gt;0,T683),"Pendent")</f>
        <v>Pendent</v>
      </c>
    </row>
    <row r="684" spans="21:23" ht="15" customHeight="1" x14ac:dyDescent="0.3">
      <c r="U684" s="15" t="str">
        <f>_xlfn.IFNA(VLOOKUP(W684,Municipis!$D$2:$F$259,2,FALSE),"Pendent")</f>
        <v>Pendent</v>
      </c>
      <c r="V684" s="15" t="str">
        <f>_xlfn.IFNA(VLOOKUP(W684,Municipis!$D$2:$F$259,3,FALSE),"Pendent")</f>
        <v>Pendent</v>
      </c>
      <c r="W684" s="15" t="str" cm="1">
        <f t="array" ref="W684">_xlfn.IFNA(_xlfn.IFS(O684&lt;&gt;0,O684,P684&lt;&gt;0,P684,Q684&lt;&gt;0,Q684,R684&lt;&gt;0,R684,S684&lt;&gt;0,S684,T684&lt;&gt;0,T684),"Pendent")</f>
        <v>Pendent</v>
      </c>
    </row>
    <row r="685" spans="21:23" ht="15" customHeight="1" x14ac:dyDescent="0.3">
      <c r="U685" s="15" t="str">
        <f>_xlfn.IFNA(VLOOKUP(W685,Municipis!$D$2:$F$259,2,FALSE),"Pendent")</f>
        <v>Pendent</v>
      </c>
      <c r="V685" s="15" t="str">
        <f>_xlfn.IFNA(VLOOKUP(W685,Municipis!$D$2:$F$259,3,FALSE),"Pendent")</f>
        <v>Pendent</v>
      </c>
      <c r="W685" s="15" t="str" cm="1">
        <f t="array" ref="W685">_xlfn.IFNA(_xlfn.IFS(O685&lt;&gt;0,O685,P685&lt;&gt;0,P685,Q685&lt;&gt;0,Q685,R685&lt;&gt;0,R685,S685&lt;&gt;0,S685,T685&lt;&gt;0,T685),"Pendent")</f>
        <v>Pendent</v>
      </c>
    </row>
    <row r="686" spans="21:23" ht="15" customHeight="1" x14ac:dyDescent="0.3">
      <c r="U686" s="15" t="str">
        <f>_xlfn.IFNA(VLOOKUP(W686,Municipis!$D$2:$F$259,2,FALSE),"Pendent")</f>
        <v>Pendent</v>
      </c>
      <c r="V686" s="15" t="str">
        <f>_xlfn.IFNA(VLOOKUP(W686,Municipis!$D$2:$F$259,3,FALSE),"Pendent")</f>
        <v>Pendent</v>
      </c>
      <c r="W686" s="15" t="str" cm="1">
        <f t="array" ref="W686">_xlfn.IFNA(_xlfn.IFS(O686&lt;&gt;0,O686,P686&lt;&gt;0,P686,Q686&lt;&gt;0,Q686,R686&lt;&gt;0,R686,S686&lt;&gt;0,S686,T686&lt;&gt;0,T686),"Pendent")</f>
        <v>Pendent</v>
      </c>
    </row>
    <row r="687" spans="21:23" ht="15" customHeight="1" x14ac:dyDescent="0.3">
      <c r="U687" s="15" t="str">
        <f>_xlfn.IFNA(VLOOKUP(W687,Municipis!$D$2:$F$259,2,FALSE),"Pendent")</f>
        <v>Pendent</v>
      </c>
      <c r="V687" s="15" t="str">
        <f>_xlfn.IFNA(VLOOKUP(W687,Municipis!$D$2:$F$259,3,FALSE),"Pendent")</f>
        <v>Pendent</v>
      </c>
      <c r="W687" s="15" t="str" cm="1">
        <f t="array" ref="W687">_xlfn.IFNA(_xlfn.IFS(O687&lt;&gt;0,O687,P687&lt;&gt;0,P687,Q687&lt;&gt;0,Q687,R687&lt;&gt;0,R687,S687&lt;&gt;0,S687,T687&lt;&gt;0,T687),"Pendent")</f>
        <v>Pendent</v>
      </c>
    </row>
    <row r="688" spans="21:23" ht="15" customHeight="1" x14ac:dyDescent="0.3">
      <c r="U688" s="15" t="str">
        <f>_xlfn.IFNA(VLOOKUP(W688,Municipis!$D$2:$F$259,2,FALSE),"Pendent")</f>
        <v>Pendent</v>
      </c>
      <c r="V688" s="15" t="str">
        <f>_xlfn.IFNA(VLOOKUP(W688,Municipis!$D$2:$F$259,3,FALSE),"Pendent")</f>
        <v>Pendent</v>
      </c>
      <c r="W688" s="15" t="str" cm="1">
        <f t="array" ref="W688">_xlfn.IFNA(_xlfn.IFS(O688&lt;&gt;0,O688,P688&lt;&gt;0,P688,Q688&lt;&gt;0,Q688,R688&lt;&gt;0,R688,S688&lt;&gt;0,S688,T688&lt;&gt;0,T688),"Pendent")</f>
        <v>Pendent</v>
      </c>
    </row>
    <row r="689" spans="21:23" ht="15" customHeight="1" x14ac:dyDescent="0.3">
      <c r="U689" s="15" t="str">
        <f>_xlfn.IFNA(VLOOKUP(W689,Municipis!$D$2:$F$259,2,FALSE),"Pendent")</f>
        <v>Pendent</v>
      </c>
      <c r="V689" s="15" t="str">
        <f>_xlfn.IFNA(VLOOKUP(W689,Municipis!$D$2:$F$259,3,FALSE),"Pendent")</f>
        <v>Pendent</v>
      </c>
      <c r="W689" s="15" t="str" cm="1">
        <f t="array" ref="W689">_xlfn.IFNA(_xlfn.IFS(O689&lt;&gt;0,O689,P689&lt;&gt;0,P689,Q689&lt;&gt;0,Q689,R689&lt;&gt;0,R689,S689&lt;&gt;0,S689,T689&lt;&gt;0,T689),"Pendent")</f>
        <v>Pendent</v>
      </c>
    </row>
    <row r="690" spans="21:23" ht="15" customHeight="1" x14ac:dyDescent="0.3">
      <c r="U690" s="15" t="str">
        <f>_xlfn.IFNA(VLOOKUP(W690,Municipis!$D$2:$F$259,2,FALSE),"Pendent")</f>
        <v>Pendent</v>
      </c>
      <c r="V690" s="15" t="str">
        <f>_xlfn.IFNA(VLOOKUP(W690,Municipis!$D$2:$F$259,3,FALSE),"Pendent")</f>
        <v>Pendent</v>
      </c>
      <c r="W690" s="15" t="str" cm="1">
        <f t="array" ref="W690">_xlfn.IFNA(_xlfn.IFS(O690&lt;&gt;0,O690,P690&lt;&gt;0,P690,Q690&lt;&gt;0,Q690,R690&lt;&gt;0,R690,S690&lt;&gt;0,S690,T690&lt;&gt;0,T690),"Pendent")</f>
        <v>Pendent</v>
      </c>
    </row>
    <row r="691" spans="21:23" ht="15" customHeight="1" x14ac:dyDescent="0.3">
      <c r="U691" s="15" t="str">
        <f>_xlfn.IFNA(VLOOKUP(W691,Municipis!$D$2:$F$259,2,FALSE),"Pendent")</f>
        <v>Pendent</v>
      </c>
      <c r="V691" s="15" t="str">
        <f>_xlfn.IFNA(VLOOKUP(W691,Municipis!$D$2:$F$259,3,FALSE),"Pendent")</f>
        <v>Pendent</v>
      </c>
      <c r="W691" s="15" t="str" cm="1">
        <f t="array" ref="W691">_xlfn.IFNA(_xlfn.IFS(O691&lt;&gt;0,O691,P691&lt;&gt;0,P691,Q691&lt;&gt;0,Q691,R691&lt;&gt;0,R691,S691&lt;&gt;0,S691,T691&lt;&gt;0,T691),"Pendent")</f>
        <v>Pendent</v>
      </c>
    </row>
    <row r="692" spans="21:23" ht="15" customHeight="1" x14ac:dyDescent="0.3">
      <c r="U692" s="15" t="str">
        <f>_xlfn.IFNA(VLOOKUP(W692,Municipis!$D$2:$F$259,2,FALSE),"Pendent")</f>
        <v>Pendent</v>
      </c>
      <c r="V692" s="15" t="str">
        <f>_xlfn.IFNA(VLOOKUP(W692,Municipis!$D$2:$F$259,3,FALSE),"Pendent")</f>
        <v>Pendent</v>
      </c>
      <c r="W692" s="15" t="str" cm="1">
        <f t="array" ref="W692">_xlfn.IFNA(_xlfn.IFS(O692&lt;&gt;0,O692,P692&lt;&gt;0,P692,Q692&lt;&gt;0,Q692,R692&lt;&gt;0,R692,S692&lt;&gt;0,S692,T692&lt;&gt;0,T692),"Pendent")</f>
        <v>Pendent</v>
      </c>
    </row>
    <row r="693" spans="21:23" ht="15" customHeight="1" x14ac:dyDescent="0.3">
      <c r="U693" s="15" t="str">
        <f>_xlfn.IFNA(VLOOKUP(W693,Municipis!$D$2:$F$259,2,FALSE),"Pendent")</f>
        <v>Pendent</v>
      </c>
      <c r="V693" s="15" t="str">
        <f>_xlfn.IFNA(VLOOKUP(W693,Municipis!$D$2:$F$259,3,FALSE),"Pendent")</f>
        <v>Pendent</v>
      </c>
      <c r="W693" s="15" t="str" cm="1">
        <f t="array" ref="W693">_xlfn.IFNA(_xlfn.IFS(O693&lt;&gt;0,O693,P693&lt;&gt;0,P693,Q693&lt;&gt;0,Q693,R693&lt;&gt;0,R693,S693&lt;&gt;0,S693,T693&lt;&gt;0,T693),"Pendent")</f>
        <v>Pendent</v>
      </c>
    </row>
    <row r="694" spans="21:23" ht="15" customHeight="1" x14ac:dyDescent="0.3">
      <c r="U694" s="15" t="str">
        <f>_xlfn.IFNA(VLOOKUP(W694,Municipis!$D$2:$F$259,2,FALSE),"Pendent")</f>
        <v>Pendent</v>
      </c>
      <c r="V694" s="15" t="str">
        <f>_xlfn.IFNA(VLOOKUP(W694,Municipis!$D$2:$F$259,3,FALSE),"Pendent")</f>
        <v>Pendent</v>
      </c>
      <c r="W694" s="15" t="str" cm="1">
        <f t="array" ref="W694">_xlfn.IFNA(_xlfn.IFS(O694&lt;&gt;0,O694,P694&lt;&gt;0,P694,Q694&lt;&gt;0,Q694,R694&lt;&gt;0,R694,S694&lt;&gt;0,S694,T694&lt;&gt;0,T694),"Pendent")</f>
        <v>Pendent</v>
      </c>
    </row>
    <row r="695" spans="21:23" ht="15" customHeight="1" x14ac:dyDescent="0.3">
      <c r="U695" s="15" t="str">
        <f>_xlfn.IFNA(VLOOKUP(W695,Municipis!$D$2:$F$259,2,FALSE),"Pendent")</f>
        <v>Pendent</v>
      </c>
      <c r="V695" s="15" t="str">
        <f>_xlfn.IFNA(VLOOKUP(W695,Municipis!$D$2:$F$259,3,FALSE),"Pendent")</f>
        <v>Pendent</v>
      </c>
      <c r="W695" s="15" t="str" cm="1">
        <f t="array" ref="W695">_xlfn.IFNA(_xlfn.IFS(O695&lt;&gt;0,O695,P695&lt;&gt;0,P695,Q695&lt;&gt;0,Q695,R695&lt;&gt;0,R695,S695&lt;&gt;0,S695,T695&lt;&gt;0,T695),"Pendent")</f>
        <v>Pendent</v>
      </c>
    </row>
    <row r="696" spans="21:23" ht="15" customHeight="1" x14ac:dyDescent="0.3">
      <c r="U696" s="15" t="str">
        <f>_xlfn.IFNA(VLOOKUP(W696,Municipis!$D$2:$F$259,2,FALSE),"Pendent")</f>
        <v>Pendent</v>
      </c>
      <c r="V696" s="15" t="str">
        <f>_xlfn.IFNA(VLOOKUP(W696,Municipis!$D$2:$F$259,3,FALSE),"Pendent")</f>
        <v>Pendent</v>
      </c>
      <c r="W696" s="15" t="str" cm="1">
        <f t="array" ref="W696">_xlfn.IFNA(_xlfn.IFS(O696&lt;&gt;0,O696,P696&lt;&gt;0,P696,Q696&lt;&gt;0,Q696,R696&lt;&gt;0,R696,S696&lt;&gt;0,S696,T696&lt;&gt;0,T696),"Pendent")</f>
        <v>Pendent</v>
      </c>
    </row>
    <row r="697" spans="21:23" ht="15" customHeight="1" x14ac:dyDescent="0.3">
      <c r="U697" s="15" t="str">
        <f>_xlfn.IFNA(VLOOKUP(W697,Municipis!$D$2:$F$259,2,FALSE),"Pendent")</f>
        <v>Pendent</v>
      </c>
      <c r="V697" s="15" t="str">
        <f>_xlfn.IFNA(VLOOKUP(W697,Municipis!$D$2:$F$259,3,FALSE),"Pendent")</f>
        <v>Pendent</v>
      </c>
      <c r="W697" s="15" t="str" cm="1">
        <f t="array" ref="W697">_xlfn.IFNA(_xlfn.IFS(O697&lt;&gt;0,O697,P697&lt;&gt;0,P697,Q697&lt;&gt;0,Q697,R697&lt;&gt;0,R697,S697&lt;&gt;0,S697,T697&lt;&gt;0,T697),"Pendent")</f>
        <v>Pendent</v>
      </c>
    </row>
    <row r="698" spans="21:23" ht="15" customHeight="1" x14ac:dyDescent="0.3">
      <c r="U698" s="15" t="str">
        <f>_xlfn.IFNA(VLOOKUP(W698,Municipis!$D$2:$F$259,2,FALSE),"Pendent")</f>
        <v>Pendent</v>
      </c>
      <c r="V698" s="15" t="str">
        <f>_xlfn.IFNA(VLOOKUP(W698,Municipis!$D$2:$F$259,3,FALSE),"Pendent")</f>
        <v>Pendent</v>
      </c>
      <c r="W698" s="15" t="str" cm="1">
        <f t="array" ref="W698">_xlfn.IFNA(_xlfn.IFS(O698&lt;&gt;0,O698,P698&lt;&gt;0,P698,Q698&lt;&gt;0,Q698,R698&lt;&gt;0,R698,S698&lt;&gt;0,S698,T698&lt;&gt;0,T698),"Pendent")</f>
        <v>Pendent</v>
      </c>
    </row>
    <row r="699" spans="21:23" ht="15" customHeight="1" x14ac:dyDescent="0.3">
      <c r="U699" s="15" t="str">
        <f>_xlfn.IFNA(VLOOKUP(W699,Municipis!$D$2:$F$259,2,FALSE),"Pendent")</f>
        <v>Pendent</v>
      </c>
      <c r="V699" s="15" t="str">
        <f>_xlfn.IFNA(VLOOKUP(W699,Municipis!$D$2:$F$259,3,FALSE),"Pendent")</f>
        <v>Pendent</v>
      </c>
      <c r="W699" s="15" t="str" cm="1">
        <f t="array" ref="W699">_xlfn.IFNA(_xlfn.IFS(O699&lt;&gt;0,O699,P699&lt;&gt;0,P699,Q699&lt;&gt;0,Q699,R699&lt;&gt;0,R699,S699&lt;&gt;0,S699,T699&lt;&gt;0,T699),"Pendent")</f>
        <v>Pendent</v>
      </c>
    </row>
    <row r="700" spans="21:23" ht="15" customHeight="1" x14ac:dyDescent="0.3">
      <c r="U700" s="15" t="str">
        <f>_xlfn.IFNA(VLOOKUP(W700,Municipis!$D$2:$F$259,2,FALSE),"Pendent")</f>
        <v>Pendent</v>
      </c>
      <c r="V700" s="15" t="str">
        <f>_xlfn.IFNA(VLOOKUP(W700,Municipis!$D$2:$F$259,3,FALSE),"Pendent")</f>
        <v>Pendent</v>
      </c>
      <c r="W700" s="15" t="str" cm="1">
        <f t="array" ref="W700">_xlfn.IFNA(_xlfn.IFS(O700&lt;&gt;0,O700,P700&lt;&gt;0,P700,Q700&lt;&gt;0,Q700,R700&lt;&gt;0,R700,S700&lt;&gt;0,S700,T700&lt;&gt;0,T700),"Pendent")</f>
        <v>Pendent</v>
      </c>
    </row>
    <row r="701" spans="21:23" ht="15" customHeight="1" x14ac:dyDescent="0.3">
      <c r="U701" s="15" t="str">
        <f>_xlfn.IFNA(VLOOKUP(W701,Municipis!$D$2:$F$259,2,FALSE),"Pendent")</f>
        <v>Pendent</v>
      </c>
      <c r="V701" s="15" t="str">
        <f>_xlfn.IFNA(VLOOKUP(W701,Municipis!$D$2:$F$259,3,FALSE),"Pendent")</f>
        <v>Pendent</v>
      </c>
      <c r="W701" s="15" t="str" cm="1">
        <f t="array" ref="W701">_xlfn.IFNA(_xlfn.IFS(O701&lt;&gt;0,O701,P701&lt;&gt;0,P701,Q701&lt;&gt;0,Q701,R701&lt;&gt;0,R701,S701&lt;&gt;0,S701,T701&lt;&gt;0,T701),"Pendent")</f>
        <v>Pendent</v>
      </c>
    </row>
    <row r="702" spans="21:23" ht="15" customHeight="1" x14ac:dyDescent="0.3">
      <c r="U702" s="15" t="str">
        <f>_xlfn.IFNA(VLOOKUP(W702,Municipis!$D$2:$F$259,2,FALSE),"Pendent")</f>
        <v>Pendent</v>
      </c>
      <c r="V702" s="15" t="str">
        <f>_xlfn.IFNA(VLOOKUP(W702,Municipis!$D$2:$F$259,3,FALSE),"Pendent")</f>
        <v>Pendent</v>
      </c>
      <c r="W702" s="15" t="str" cm="1">
        <f t="array" ref="W702">_xlfn.IFNA(_xlfn.IFS(O702&lt;&gt;0,O702,P702&lt;&gt;0,P702,Q702&lt;&gt;0,Q702,R702&lt;&gt;0,R702,S702&lt;&gt;0,S702,T702&lt;&gt;0,T702),"Pendent")</f>
        <v>Pendent</v>
      </c>
    </row>
    <row r="703" spans="21:23" ht="15" customHeight="1" x14ac:dyDescent="0.3">
      <c r="U703" s="15" t="str">
        <f>_xlfn.IFNA(VLOOKUP(W703,Municipis!$D$2:$F$259,2,FALSE),"Pendent")</f>
        <v>Pendent</v>
      </c>
      <c r="V703" s="15" t="str">
        <f>_xlfn.IFNA(VLOOKUP(W703,Municipis!$D$2:$F$259,3,FALSE),"Pendent")</f>
        <v>Pendent</v>
      </c>
      <c r="W703" s="15" t="str" cm="1">
        <f t="array" ref="W703">_xlfn.IFNA(_xlfn.IFS(O703&lt;&gt;0,O703,P703&lt;&gt;0,P703,Q703&lt;&gt;0,Q703,R703&lt;&gt;0,R703,S703&lt;&gt;0,S703,T703&lt;&gt;0,T703),"Pendent")</f>
        <v>Pendent</v>
      </c>
    </row>
    <row r="704" spans="21:23" ht="15" customHeight="1" x14ac:dyDescent="0.3">
      <c r="U704" s="15" t="str">
        <f>_xlfn.IFNA(VLOOKUP(W704,Municipis!$D$2:$F$259,2,FALSE),"Pendent")</f>
        <v>Pendent</v>
      </c>
      <c r="V704" s="15" t="str">
        <f>_xlfn.IFNA(VLOOKUP(W704,Municipis!$D$2:$F$259,3,FALSE),"Pendent")</f>
        <v>Pendent</v>
      </c>
      <c r="W704" s="15" t="str" cm="1">
        <f t="array" ref="W704">_xlfn.IFNA(_xlfn.IFS(O704&lt;&gt;0,O704,P704&lt;&gt;0,P704,Q704&lt;&gt;0,Q704,R704&lt;&gt;0,R704,S704&lt;&gt;0,S704,T704&lt;&gt;0,T704),"Pendent")</f>
        <v>Pendent</v>
      </c>
    </row>
    <row r="705" spans="21:23" ht="15" customHeight="1" x14ac:dyDescent="0.3">
      <c r="U705" s="15" t="str">
        <f>_xlfn.IFNA(VLOOKUP(W705,Municipis!$D$2:$F$259,2,FALSE),"Pendent")</f>
        <v>Pendent</v>
      </c>
      <c r="V705" s="15" t="str">
        <f>_xlfn.IFNA(VLOOKUP(W705,Municipis!$D$2:$F$259,3,FALSE),"Pendent")</f>
        <v>Pendent</v>
      </c>
      <c r="W705" s="15" t="str" cm="1">
        <f t="array" ref="W705">_xlfn.IFNA(_xlfn.IFS(O705&lt;&gt;0,O705,P705&lt;&gt;0,P705,Q705&lt;&gt;0,Q705,R705&lt;&gt;0,R705,S705&lt;&gt;0,S705,T705&lt;&gt;0,T705),"Pendent")</f>
        <v>Pendent</v>
      </c>
    </row>
    <row r="706" spans="21:23" ht="15" customHeight="1" x14ac:dyDescent="0.3">
      <c r="U706" s="15" t="str">
        <f>_xlfn.IFNA(VLOOKUP(W706,Municipis!$D$2:$F$259,2,FALSE),"Pendent")</f>
        <v>Pendent</v>
      </c>
      <c r="V706" s="15" t="str">
        <f>_xlfn.IFNA(VLOOKUP(W706,Municipis!$D$2:$F$259,3,FALSE),"Pendent")</f>
        <v>Pendent</v>
      </c>
      <c r="W706" s="15" t="str" cm="1">
        <f t="array" ref="W706">_xlfn.IFNA(_xlfn.IFS(O706&lt;&gt;0,O706,P706&lt;&gt;0,P706,Q706&lt;&gt;0,Q706,R706&lt;&gt;0,R706,S706&lt;&gt;0,S706,T706&lt;&gt;0,T706),"Pendent")</f>
        <v>Pendent</v>
      </c>
    </row>
    <row r="707" spans="21:23" ht="15" customHeight="1" x14ac:dyDescent="0.3">
      <c r="U707" s="15" t="str">
        <f>_xlfn.IFNA(VLOOKUP(W707,Municipis!$D$2:$F$259,2,FALSE),"Pendent")</f>
        <v>Pendent</v>
      </c>
      <c r="V707" s="15" t="str">
        <f>_xlfn.IFNA(VLOOKUP(W707,Municipis!$D$2:$F$259,3,FALSE),"Pendent")</f>
        <v>Pendent</v>
      </c>
      <c r="W707" s="15" t="str" cm="1">
        <f t="array" ref="W707">_xlfn.IFNA(_xlfn.IFS(O707&lt;&gt;0,O707,P707&lt;&gt;0,P707,Q707&lt;&gt;0,Q707,R707&lt;&gt;0,R707,S707&lt;&gt;0,S707,T707&lt;&gt;0,T707),"Pendent")</f>
        <v>Pendent</v>
      </c>
    </row>
    <row r="708" spans="21:23" ht="15" customHeight="1" x14ac:dyDescent="0.3">
      <c r="U708" s="15" t="str">
        <f>_xlfn.IFNA(VLOOKUP(W708,Municipis!$D$2:$F$259,2,FALSE),"Pendent")</f>
        <v>Pendent</v>
      </c>
      <c r="V708" s="15" t="str">
        <f>_xlfn.IFNA(VLOOKUP(W708,Municipis!$D$2:$F$259,3,FALSE),"Pendent")</f>
        <v>Pendent</v>
      </c>
      <c r="W708" s="15" t="str" cm="1">
        <f t="array" ref="W708">_xlfn.IFNA(_xlfn.IFS(O708&lt;&gt;0,O708,P708&lt;&gt;0,P708,Q708&lt;&gt;0,Q708,R708&lt;&gt;0,R708,S708&lt;&gt;0,S708,T708&lt;&gt;0,T708),"Pendent")</f>
        <v>Pendent</v>
      </c>
    </row>
    <row r="709" spans="21:23" ht="15" customHeight="1" x14ac:dyDescent="0.3">
      <c r="U709" s="15" t="str">
        <f>_xlfn.IFNA(VLOOKUP(W709,Municipis!$D$2:$F$259,2,FALSE),"Pendent")</f>
        <v>Pendent</v>
      </c>
      <c r="V709" s="15" t="str">
        <f>_xlfn.IFNA(VLOOKUP(W709,Municipis!$D$2:$F$259,3,FALSE),"Pendent")</f>
        <v>Pendent</v>
      </c>
      <c r="W709" s="15" t="str" cm="1">
        <f t="array" ref="W709">_xlfn.IFNA(_xlfn.IFS(O709&lt;&gt;0,O709,P709&lt;&gt;0,P709,Q709&lt;&gt;0,Q709,R709&lt;&gt;0,R709,S709&lt;&gt;0,S709,T709&lt;&gt;0,T709),"Pendent")</f>
        <v>Pendent</v>
      </c>
    </row>
    <row r="710" spans="21:23" ht="15" customHeight="1" x14ac:dyDescent="0.3">
      <c r="U710" s="15" t="str">
        <f>_xlfn.IFNA(VLOOKUP(W710,Municipis!$D$2:$F$259,2,FALSE),"Pendent")</f>
        <v>Pendent</v>
      </c>
      <c r="V710" s="15" t="str">
        <f>_xlfn.IFNA(VLOOKUP(W710,Municipis!$D$2:$F$259,3,FALSE),"Pendent")</f>
        <v>Pendent</v>
      </c>
      <c r="W710" s="15" t="str" cm="1">
        <f t="array" ref="W710">_xlfn.IFNA(_xlfn.IFS(O710&lt;&gt;0,O710,P710&lt;&gt;0,P710,Q710&lt;&gt;0,Q710,R710&lt;&gt;0,R710,S710&lt;&gt;0,S710,T710&lt;&gt;0,T710),"Pendent")</f>
        <v>Pendent</v>
      </c>
    </row>
    <row r="711" spans="21:23" ht="15" customHeight="1" x14ac:dyDescent="0.3">
      <c r="U711" s="15" t="str">
        <f>_xlfn.IFNA(VLOOKUP(W711,Municipis!$D$2:$F$259,2,FALSE),"Pendent")</f>
        <v>Pendent</v>
      </c>
      <c r="V711" s="15" t="str">
        <f>_xlfn.IFNA(VLOOKUP(W711,Municipis!$D$2:$F$259,3,FALSE),"Pendent")</f>
        <v>Pendent</v>
      </c>
      <c r="W711" s="15" t="str" cm="1">
        <f t="array" ref="W711">_xlfn.IFNA(_xlfn.IFS(O711&lt;&gt;0,O711,P711&lt;&gt;0,P711,Q711&lt;&gt;0,Q711,R711&lt;&gt;0,R711,S711&lt;&gt;0,S711,T711&lt;&gt;0,T711),"Pendent")</f>
        <v>Pendent</v>
      </c>
    </row>
    <row r="712" spans="21:23" ht="15" customHeight="1" x14ac:dyDescent="0.3">
      <c r="U712" s="15" t="str">
        <f>_xlfn.IFNA(VLOOKUP(W712,Municipis!$D$2:$F$259,2,FALSE),"Pendent")</f>
        <v>Pendent</v>
      </c>
      <c r="V712" s="15" t="str">
        <f>_xlfn.IFNA(VLOOKUP(W712,Municipis!$D$2:$F$259,3,FALSE),"Pendent")</f>
        <v>Pendent</v>
      </c>
      <c r="W712" s="15" t="str" cm="1">
        <f t="array" ref="W712">_xlfn.IFNA(_xlfn.IFS(O712&lt;&gt;0,O712,P712&lt;&gt;0,P712,Q712&lt;&gt;0,Q712,R712&lt;&gt;0,R712,S712&lt;&gt;0,S712,T712&lt;&gt;0,T712),"Pendent")</f>
        <v>Pendent</v>
      </c>
    </row>
    <row r="713" spans="21:23" ht="15" customHeight="1" x14ac:dyDescent="0.3">
      <c r="U713" s="15" t="str">
        <f>_xlfn.IFNA(VLOOKUP(W713,Municipis!$D$2:$F$259,2,FALSE),"Pendent")</f>
        <v>Pendent</v>
      </c>
      <c r="V713" s="15" t="str">
        <f>_xlfn.IFNA(VLOOKUP(W713,Municipis!$D$2:$F$259,3,FALSE),"Pendent")</f>
        <v>Pendent</v>
      </c>
      <c r="W713" s="15" t="str" cm="1">
        <f t="array" ref="W713">_xlfn.IFNA(_xlfn.IFS(O713&lt;&gt;0,O713,P713&lt;&gt;0,P713,Q713&lt;&gt;0,Q713,R713&lt;&gt;0,R713,S713&lt;&gt;0,S713,T713&lt;&gt;0,T713),"Pendent")</f>
        <v>Pendent</v>
      </c>
    </row>
    <row r="714" spans="21:23" ht="15" customHeight="1" x14ac:dyDescent="0.3">
      <c r="U714" s="15" t="str">
        <f>_xlfn.IFNA(VLOOKUP(W714,Municipis!$D$2:$F$259,2,FALSE),"Pendent")</f>
        <v>Pendent</v>
      </c>
      <c r="V714" s="15" t="str">
        <f>_xlfn.IFNA(VLOOKUP(W714,Municipis!$D$2:$F$259,3,FALSE),"Pendent")</f>
        <v>Pendent</v>
      </c>
      <c r="W714" s="15" t="str" cm="1">
        <f t="array" ref="W714">_xlfn.IFNA(_xlfn.IFS(O714&lt;&gt;0,O714,P714&lt;&gt;0,P714,Q714&lt;&gt;0,Q714,R714&lt;&gt;0,R714,S714&lt;&gt;0,S714,T714&lt;&gt;0,T714),"Pendent")</f>
        <v>Pendent</v>
      </c>
    </row>
    <row r="715" spans="21:23" ht="15" customHeight="1" x14ac:dyDescent="0.3">
      <c r="U715" s="15" t="str">
        <f>_xlfn.IFNA(VLOOKUP(W715,Municipis!$D$2:$F$259,2,FALSE),"Pendent")</f>
        <v>Pendent</v>
      </c>
      <c r="V715" s="15" t="str">
        <f>_xlfn.IFNA(VLOOKUP(W715,Municipis!$D$2:$F$259,3,FALSE),"Pendent")</f>
        <v>Pendent</v>
      </c>
      <c r="W715" s="15" t="str" cm="1">
        <f t="array" ref="W715">_xlfn.IFNA(_xlfn.IFS(O715&lt;&gt;0,O715,P715&lt;&gt;0,P715,Q715&lt;&gt;0,Q715,R715&lt;&gt;0,R715,S715&lt;&gt;0,S715,T715&lt;&gt;0,T715),"Pendent")</f>
        <v>Pendent</v>
      </c>
    </row>
    <row r="716" spans="21:23" ht="15" customHeight="1" x14ac:dyDescent="0.3">
      <c r="U716" s="15" t="str">
        <f>_xlfn.IFNA(VLOOKUP(W716,Municipis!$D$2:$F$259,2,FALSE),"Pendent")</f>
        <v>Pendent</v>
      </c>
      <c r="V716" s="15" t="str">
        <f>_xlfn.IFNA(VLOOKUP(W716,Municipis!$D$2:$F$259,3,FALSE),"Pendent")</f>
        <v>Pendent</v>
      </c>
      <c r="W716" s="15" t="str" cm="1">
        <f t="array" ref="W716">_xlfn.IFNA(_xlfn.IFS(O716&lt;&gt;0,O716,P716&lt;&gt;0,P716,Q716&lt;&gt;0,Q716,R716&lt;&gt;0,R716,S716&lt;&gt;0,S716,T716&lt;&gt;0,T716),"Pendent")</f>
        <v>Pendent</v>
      </c>
    </row>
    <row r="717" spans="21:23" ht="15" customHeight="1" x14ac:dyDescent="0.3">
      <c r="U717" s="15" t="str">
        <f>_xlfn.IFNA(VLOOKUP(W717,Municipis!$D$2:$F$259,2,FALSE),"Pendent")</f>
        <v>Pendent</v>
      </c>
      <c r="V717" s="15" t="str">
        <f>_xlfn.IFNA(VLOOKUP(W717,Municipis!$D$2:$F$259,3,FALSE),"Pendent")</f>
        <v>Pendent</v>
      </c>
      <c r="W717" s="15" t="str" cm="1">
        <f t="array" ref="W717">_xlfn.IFNA(_xlfn.IFS(O717&lt;&gt;0,O717,P717&lt;&gt;0,P717,Q717&lt;&gt;0,Q717,R717&lt;&gt;0,R717,S717&lt;&gt;0,S717,T717&lt;&gt;0,T717),"Pendent")</f>
        <v>Pendent</v>
      </c>
    </row>
    <row r="718" spans="21:23" ht="15" customHeight="1" x14ac:dyDescent="0.3">
      <c r="U718" s="15" t="str">
        <f>_xlfn.IFNA(VLOOKUP(W718,Municipis!$D$2:$F$259,2,FALSE),"Pendent")</f>
        <v>Pendent</v>
      </c>
      <c r="V718" s="15" t="str">
        <f>_xlfn.IFNA(VLOOKUP(W718,Municipis!$D$2:$F$259,3,FALSE),"Pendent")</f>
        <v>Pendent</v>
      </c>
      <c r="W718" s="15" t="str" cm="1">
        <f t="array" ref="W718">_xlfn.IFNA(_xlfn.IFS(O718&lt;&gt;0,O718,P718&lt;&gt;0,P718,Q718&lt;&gt;0,Q718,R718&lt;&gt;0,R718,S718&lt;&gt;0,S718,T718&lt;&gt;0,T718),"Pendent")</f>
        <v>Pendent</v>
      </c>
    </row>
    <row r="719" spans="21:23" ht="15" customHeight="1" x14ac:dyDescent="0.3">
      <c r="U719" s="15" t="str">
        <f>_xlfn.IFNA(VLOOKUP(W719,Municipis!$D$2:$F$259,2,FALSE),"Pendent")</f>
        <v>Pendent</v>
      </c>
      <c r="V719" s="15" t="str">
        <f>_xlfn.IFNA(VLOOKUP(W719,Municipis!$D$2:$F$259,3,FALSE),"Pendent")</f>
        <v>Pendent</v>
      </c>
      <c r="W719" s="15" t="str" cm="1">
        <f t="array" ref="W719">_xlfn.IFNA(_xlfn.IFS(O719&lt;&gt;0,O719,P719&lt;&gt;0,P719,Q719&lt;&gt;0,Q719,R719&lt;&gt;0,R719,S719&lt;&gt;0,S719,T719&lt;&gt;0,T719),"Pendent")</f>
        <v>Pendent</v>
      </c>
    </row>
    <row r="720" spans="21:23" ht="15" customHeight="1" x14ac:dyDescent="0.3">
      <c r="U720" s="15" t="str">
        <f>_xlfn.IFNA(VLOOKUP(W720,Municipis!$D$2:$F$259,2,FALSE),"Pendent")</f>
        <v>Pendent</v>
      </c>
      <c r="V720" s="15" t="str">
        <f>_xlfn.IFNA(VLOOKUP(W720,Municipis!$D$2:$F$259,3,FALSE),"Pendent")</f>
        <v>Pendent</v>
      </c>
      <c r="W720" s="15" t="str" cm="1">
        <f t="array" ref="W720">_xlfn.IFNA(_xlfn.IFS(O720&lt;&gt;0,O720,P720&lt;&gt;0,P720,Q720&lt;&gt;0,Q720,R720&lt;&gt;0,R720,S720&lt;&gt;0,S720,T720&lt;&gt;0,T720),"Pendent")</f>
        <v>Pendent</v>
      </c>
    </row>
    <row r="721" spans="21:23" ht="15" customHeight="1" x14ac:dyDescent="0.3">
      <c r="U721" s="15" t="str">
        <f>_xlfn.IFNA(VLOOKUP(W721,Municipis!$D$2:$F$259,2,FALSE),"Pendent")</f>
        <v>Pendent</v>
      </c>
      <c r="V721" s="15" t="str">
        <f>_xlfn.IFNA(VLOOKUP(W721,Municipis!$D$2:$F$259,3,FALSE),"Pendent")</f>
        <v>Pendent</v>
      </c>
      <c r="W721" s="15" t="str" cm="1">
        <f t="array" ref="W721">_xlfn.IFNA(_xlfn.IFS(O721&lt;&gt;0,O721,P721&lt;&gt;0,P721,Q721&lt;&gt;0,Q721,R721&lt;&gt;0,R721,S721&lt;&gt;0,S721,T721&lt;&gt;0,T721),"Pendent")</f>
        <v>Pendent</v>
      </c>
    </row>
    <row r="722" spans="21:23" ht="15" customHeight="1" x14ac:dyDescent="0.3">
      <c r="U722" s="15" t="str">
        <f>_xlfn.IFNA(VLOOKUP(W722,Municipis!$D$2:$F$259,2,FALSE),"Pendent")</f>
        <v>Pendent</v>
      </c>
      <c r="V722" s="15" t="str">
        <f>_xlfn.IFNA(VLOOKUP(W722,Municipis!$D$2:$F$259,3,FALSE),"Pendent")</f>
        <v>Pendent</v>
      </c>
      <c r="W722" s="15" t="str" cm="1">
        <f t="array" ref="W722">_xlfn.IFNA(_xlfn.IFS(O722&lt;&gt;0,O722,P722&lt;&gt;0,P722,Q722&lt;&gt;0,Q722,R722&lt;&gt;0,R722,S722&lt;&gt;0,S722,T722&lt;&gt;0,T722),"Pendent")</f>
        <v>Pendent</v>
      </c>
    </row>
    <row r="723" spans="21:23" ht="15" customHeight="1" x14ac:dyDescent="0.3">
      <c r="U723" s="15" t="str">
        <f>_xlfn.IFNA(VLOOKUP(W723,Municipis!$D$2:$F$259,2,FALSE),"Pendent")</f>
        <v>Pendent</v>
      </c>
      <c r="V723" s="15" t="str">
        <f>_xlfn.IFNA(VLOOKUP(W723,Municipis!$D$2:$F$259,3,FALSE),"Pendent")</f>
        <v>Pendent</v>
      </c>
      <c r="W723" s="15" t="str" cm="1">
        <f t="array" ref="W723">_xlfn.IFNA(_xlfn.IFS(O723&lt;&gt;0,O723,P723&lt;&gt;0,P723,Q723&lt;&gt;0,Q723,R723&lt;&gt;0,R723,S723&lt;&gt;0,S723,T723&lt;&gt;0,T723),"Pendent")</f>
        <v>Pendent</v>
      </c>
    </row>
    <row r="724" spans="21:23" ht="15" customHeight="1" x14ac:dyDescent="0.3">
      <c r="U724" s="15" t="str">
        <f>_xlfn.IFNA(VLOOKUP(W724,Municipis!$D$2:$F$259,2,FALSE),"Pendent")</f>
        <v>Pendent</v>
      </c>
      <c r="V724" s="15" t="str">
        <f>_xlfn.IFNA(VLOOKUP(W724,Municipis!$D$2:$F$259,3,FALSE),"Pendent")</f>
        <v>Pendent</v>
      </c>
      <c r="W724" s="15" t="str" cm="1">
        <f t="array" ref="W724">_xlfn.IFNA(_xlfn.IFS(O724&lt;&gt;0,O724,P724&lt;&gt;0,P724,Q724&lt;&gt;0,Q724,R724&lt;&gt;0,R724,S724&lt;&gt;0,S724,T724&lt;&gt;0,T724),"Pendent")</f>
        <v>Pendent</v>
      </c>
    </row>
    <row r="725" spans="21:23" ht="15" customHeight="1" x14ac:dyDescent="0.3">
      <c r="U725" s="15" t="str">
        <f>_xlfn.IFNA(VLOOKUP(W725,Municipis!$D$2:$F$259,2,FALSE),"Pendent")</f>
        <v>Pendent</v>
      </c>
      <c r="V725" s="15" t="str">
        <f>_xlfn.IFNA(VLOOKUP(W725,Municipis!$D$2:$F$259,3,FALSE),"Pendent")</f>
        <v>Pendent</v>
      </c>
      <c r="W725" s="15" t="str" cm="1">
        <f t="array" ref="W725">_xlfn.IFNA(_xlfn.IFS(O725&lt;&gt;0,O725,P725&lt;&gt;0,P725,Q725&lt;&gt;0,Q725,R725&lt;&gt;0,R725,S725&lt;&gt;0,S725,T725&lt;&gt;0,T725),"Pendent")</f>
        <v>Pendent</v>
      </c>
    </row>
    <row r="726" spans="21:23" ht="15" customHeight="1" x14ac:dyDescent="0.3">
      <c r="U726" s="15" t="str">
        <f>_xlfn.IFNA(VLOOKUP(W726,Municipis!$D$2:$F$259,2,FALSE),"Pendent")</f>
        <v>Pendent</v>
      </c>
      <c r="V726" s="15" t="str">
        <f>_xlfn.IFNA(VLOOKUP(W726,Municipis!$D$2:$F$259,3,FALSE),"Pendent")</f>
        <v>Pendent</v>
      </c>
      <c r="W726" s="15" t="str" cm="1">
        <f t="array" ref="W726">_xlfn.IFNA(_xlfn.IFS(O726&lt;&gt;0,O726,P726&lt;&gt;0,P726,Q726&lt;&gt;0,Q726,R726&lt;&gt;0,R726,S726&lt;&gt;0,S726,T726&lt;&gt;0,T726),"Pendent")</f>
        <v>Pendent</v>
      </c>
    </row>
    <row r="727" spans="21:23" ht="15" customHeight="1" x14ac:dyDescent="0.3">
      <c r="U727" s="15" t="str">
        <f>_xlfn.IFNA(VLOOKUP(W727,Municipis!$D$2:$F$259,2,FALSE),"Pendent")</f>
        <v>Pendent</v>
      </c>
      <c r="V727" s="15" t="str">
        <f>_xlfn.IFNA(VLOOKUP(W727,Municipis!$D$2:$F$259,3,FALSE),"Pendent")</f>
        <v>Pendent</v>
      </c>
      <c r="W727" s="15" t="str" cm="1">
        <f t="array" ref="W727">_xlfn.IFNA(_xlfn.IFS(O727&lt;&gt;0,O727,P727&lt;&gt;0,P727,Q727&lt;&gt;0,Q727,R727&lt;&gt;0,R727,S727&lt;&gt;0,S727,T727&lt;&gt;0,T727),"Pendent")</f>
        <v>Pendent</v>
      </c>
    </row>
    <row r="728" spans="21:23" ht="15" customHeight="1" x14ac:dyDescent="0.3">
      <c r="U728" s="15" t="str">
        <f>_xlfn.IFNA(VLOOKUP(W728,Municipis!$D$2:$F$259,2,FALSE),"Pendent")</f>
        <v>Pendent</v>
      </c>
      <c r="V728" s="15" t="str">
        <f>_xlfn.IFNA(VLOOKUP(W728,Municipis!$D$2:$F$259,3,FALSE),"Pendent")</f>
        <v>Pendent</v>
      </c>
      <c r="W728" s="15" t="str" cm="1">
        <f t="array" ref="W728">_xlfn.IFNA(_xlfn.IFS(O728&lt;&gt;0,O728,P728&lt;&gt;0,P728,Q728&lt;&gt;0,Q728,R728&lt;&gt;0,R728,S728&lt;&gt;0,S728,T728&lt;&gt;0,T728),"Pendent")</f>
        <v>Pendent</v>
      </c>
    </row>
    <row r="729" spans="21:23" ht="15" customHeight="1" x14ac:dyDescent="0.3">
      <c r="U729" s="15" t="str">
        <f>_xlfn.IFNA(VLOOKUP(W729,Municipis!$D$2:$F$259,2,FALSE),"Pendent")</f>
        <v>Pendent</v>
      </c>
      <c r="V729" s="15" t="str">
        <f>_xlfn.IFNA(VLOOKUP(W729,Municipis!$D$2:$F$259,3,FALSE),"Pendent")</f>
        <v>Pendent</v>
      </c>
      <c r="W729" s="15" t="str" cm="1">
        <f t="array" ref="W729">_xlfn.IFNA(_xlfn.IFS(O729&lt;&gt;0,O729,P729&lt;&gt;0,P729,Q729&lt;&gt;0,Q729,R729&lt;&gt;0,R729,S729&lt;&gt;0,S729,T729&lt;&gt;0,T729),"Pendent")</f>
        <v>Pendent</v>
      </c>
    </row>
    <row r="730" spans="21:23" ht="15" customHeight="1" x14ac:dyDescent="0.3">
      <c r="U730" s="15" t="str">
        <f>_xlfn.IFNA(VLOOKUP(W730,Municipis!$D$2:$F$259,2,FALSE),"Pendent")</f>
        <v>Pendent</v>
      </c>
      <c r="V730" s="15" t="str">
        <f>_xlfn.IFNA(VLOOKUP(W730,Municipis!$D$2:$F$259,3,FALSE),"Pendent")</f>
        <v>Pendent</v>
      </c>
      <c r="W730" s="15" t="str" cm="1">
        <f t="array" ref="W730">_xlfn.IFNA(_xlfn.IFS(O730&lt;&gt;0,O730,P730&lt;&gt;0,P730,Q730&lt;&gt;0,Q730,R730&lt;&gt;0,R730,S730&lt;&gt;0,S730,T730&lt;&gt;0,T730),"Pendent")</f>
        <v>Pendent</v>
      </c>
    </row>
    <row r="731" spans="21:23" ht="15" customHeight="1" x14ac:dyDescent="0.3">
      <c r="U731" s="15" t="str">
        <f>_xlfn.IFNA(VLOOKUP(W731,Municipis!$D$2:$F$259,2,FALSE),"Pendent")</f>
        <v>Pendent</v>
      </c>
      <c r="V731" s="15" t="str">
        <f>_xlfn.IFNA(VLOOKUP(W731,Municipis!$D$2:$F$259,3,FALSE),"Pendent")</f>
        <v>Pendent</v>
      </c>
      <c r="W731" s="15" t="str" cm="1">
        <f t="array" ref="W731">_xlfn.IFNA(_xlfn.IFS(O731&lt;&gt;0,O731,P731&lt;&gt;0,P731,Q731&lt;&gt;0,Q731,R731&lt;&gt;0,R731,S731&lt;&gt;0,S731,T731&lt;&gt;0,T731),"Pendent")</f>
        <v>Pendent</v>
      </c>
    </row>
    <row r="732" spans="21:23" ht="15" customHeight="1" x14ac:dyDescent="0.3">
      <c r="U732" s="15" t="str">
        <f>_xlfn.IFNA(VLOOKUP(W732,Municipis!$D$2:$F$259,2,FALSE),"Pendent")</f>
        <v>Pendent</v>
      </c>
      <c r="V732" s="15" t="str">
        <f>_xlfn.IFNA(VLOOKUP(W732,Municipis!$D$2:$F$259,3,FALSE),"Pendent")</f>
        <v>Pendent</v>
      </c>
      <c r="W732" s="15" t="str" cm="1">
        <f t="array" ref="W732">_xlfn.IFNA(_xlfn.IFS(O732&lt;&gt;0,O732,P732&lt;&gt;0,P732,Q732&lt;&gt;0,Q732,R732&lt;&gt;0,R732,S732&lt;&gt;0,S732,T732&lt;&gt;0,T732),"Pendent")</f>
        <v>Pendent</v>
      </c>
    </row>
    <row r="733" spans="21:23" ht="15" customHeight="1" x14ac:dyDescent="0.3">
      <c r="U733" s="15" t="str">
        <f>_xlfn.IFNA(VLOOKUP(W733,Municipis!$D$2:$F$259,2,FALSE),"Pendent")</f>
        <v>Pendent</v>
      </c>
      <c r="V733" s="15" t="str">
        <f>_xlfn.IFNA(VLOOKUP(W733,Municipis!$D$2:$F$259,3,FALSE),"Pendent")</f>
        <v>Pendent</v>
      </c>
      <c r="W733" s="15" t="str" cm="1">
        <f t="array" ref="W733">_xlfn.IFNA(_xlfn.IFS(O733&lt;&gt;0,O733,P733&lt;&gt;0,P733,Q733&lt;&gt;0,Q733,R733&lt;&gt;0,R733,S733&lt;&gt;0,S733,T733&lt;&gt;0,T733),"Pendent")</f>
        <v>Pendent</v>
      </c>
    </row>
    <row r="734" spans="21:23" ht="15" customHeight="1" x14ac:dyDescent="0.3">
      <c r="U734" s="15" t="str">
        <f>_xlfn.IFNA(VLOOKUP(W734,Municipis!$D$2:$F$259,2,FALSE),"Pendent")</f>
        <v>Pendent</v>
      </c>
      <c r="V734" s="15" t="str">
        <f>_xlfn.IFNA(VLOOKUP(W734,Municipis!$D$2:$F$259,3,FALSE),"Pendent")</f>
        <v>Pendent</v>
      </c>
      <c r="W734" s="15" t="str" cm="1">
        <f t="array" ref="W734">_xlfn.IFNA(_xlfn.IFS(O734&lt;&gt;0,O734,P734&lt;&gt;0,P734,Q734&lt;&gt;0,Q734,R734&lt;&gt;0,R734,S734&lt;&gt;0,S734,T734&lt;&gt;0,T734),"Pendent")</f>
        <v>Pendent</v>
      </c>
    </row>
    <row r="735" spans="21:23" ht="15" customHeight="1" x14ac:dyDescent="0.3">
      <c r="U735" s="15" t="str">
        <f>_xlfn.IFNA(VLOOKUP(W735,Municipis!$D$2:$F$259,2,FALSE),"Pendent")</f>
        <v>Pendent</v>
      </c>
      <c r="V735" s="15" t="str">
        <f>_xlfn.IFNA(VLOOKUP(W735,Municipis!$D$2:$F$259,3,FALSE),"Pendent")</f>
        <v>Pendent</v>
      </c>
      <c r="W735" s="15" t="str" cm="1">
        <f t="array" ref="W735">_xlfn.IFNA(_xlfn.IFS(O735&lt;&gt;0,O735,P735&lt;&gt;0,P735,Q735&lt;&gt;0,Q735,R735&lt;&gt;0,R735,S735&lt;&gt;0,S735,T735&lt;&gt;0,T735),"Pendent")</f>
        <v>Pendent</v>
      </c>
    </row>
    <row r="736" spans="21:23" ht="15" customHeight="1" x14ac:dyDescent="0.3">
      <c r="U736" s="15" t="str">
        <f>_xlfn.IFNA(VLOOKUP(W736,Municipis!$D$2:$F$259,2,FALSE),"Pendent")</f>
        <v>Pendent</v>
      </c>
      <c r="V736" s="15" t="str">
        <f>_xlfn.IFNA(VLOOKUP(W736,Municipis!$D$2:$F$259,3,FALSE),"Pendent")</f>
        <v>Pendent</v>
      </c>
      <c r="W736" s="15" t="str" cm="1">
        <f t="array" ref="W736">_xlfn.IFNA(_xlfn.IFS(O736&lt;&gt;0,O736,P736&lt;&gt;0,P736,Q736&lt;&gt;0,Q736,R736&lt;&gt;0,R736,S736&lt;&gt;0,S736,T736&lt;&gt;0,T736),"Pendent")</f>
        <v>Pendent</v>
      </c>
    </row>
    <row r="737" spans="21:23" ht="15" customHeight="1" x14ac:dyDescent="0.3">
      <c r="U737" s="15" t="str">
        <f>_xlfn.IFNA(VLOOKUP(W737,Municipis!$D$2:$F$259,2,FALSE),"Pendent")</f>
        <v>Pendent</v>
      </c>
      <c r="V737" s="15" t="str">
        <f>_xlfn.IFNA(VLOOKUP(W737,Municipis!$D$2:$F$259,3,FALSE),"Pendent")</f>
        <v>Pendent</v>
      </c>
      <c r="W737" s="15" t="str" cm="1">
        <f t="array" ref="W737">_xlfn.IFNA(_xlfn.IFS(O737&lt;&gt;0,O737,P737&lt;&gt;0,P737,Q737&lt;&gt;0,Q737,R737&lt;&gt;0,R737,S737&lt;&gt;0,S737,T737&lt;&gt;0,T737),"Pendent")</f>
        <v>Pendent</v>
      </c>
    </row>
    <row r="738" spans="21:23" ht="15" customHeight="1" x14ac:dyDescent="0.3">
      <c r="U738" s="15" t="str">
        <f>_xlfn.IFNA(VLOOKUP(W738,Municipis!$D$2:$F$259,2,FALSE),"Pendent")</f>
        <v>Pendent</v>
      </c>
      <c r="V738" s="15" t="str">
        <f>_xlfn.IFNA(VLOOKUP(W738,Municipis!$D$2:$F$259,3,FALSE),"Pendent")</f>
        <v>Pendent</v>
      </c>
      <c r="W738" s="15" t="str" cm="1">
        <f t="array" ref="W738">_xlfn.IFNA(_xlfn.IFS(O738&lt;&gt;0,O738,P738&lt;&gt;0,P738,Q738&lt;&gt;0,Q738,R738&lt;&gt;0,R738,S738&lt;&gt;0,S738,T738&lt;&gt;0,T738),"Pendent")</f>
        <v>Pendent</v>
      </c>
    </row>
    <row r="739" spans="21:23" ht="15" customHeight="1" x14ac:dyDescent="0.3">
      <c r="U739" s="15" t="str">
        <f>_xlfn.IFNA(VLOOKUP(W739,Municipis!$D$2:$F$259,2,FALSE),"Pendent")</f>
        <v>Pendent</v>
      </c>
      <c r="V739" s="15" t="str">
        <f>_xlfn.IFNA(VLOOKUP(W739,Municipis!$D$2:$F$259,3,FALSE),"Pendent")</f>
        <v>Pendent</v>
      </c>
      <c r="W739" s="15" t="str" cm="1">
        <f t="array" ref="W739">_xlfn.IFNA(_xlfn.IFS(O739&lt;&gt;0,O739,P739&lt;&gt;0,P739,Q739&lt;&gt;0,Q739,R739&lt;&gt;0,R739,S739&lt;&gt;0,S739,T739&lt;&gt;0,T739),"Pendent")</f>
        <v>Pendent</v>
      </c>
    </row>
    <row r="740" spans="21:23" ht="15" customHeight="1" x14ac:dyDescent="0.3">
      <c r="U740" s="15" t="str">
        <f>_xlfn.IFNA(VLOOKUP(W740,Municipis!$D$2:$F$259,2,FALSE),"Pendent")</f>
        <v>Pendent</v>
      </c>
      <c r="V740" s="15" t="str">
        <f>_xlfn.IFNA(VLOOKUP(W740,Municipis!$D$2:$F$259,3,FALSE),"Pendent")</f>
        <v>Pendent</v>
      </c>
      <c r="W740" s="15" t="str" cm="1">
        <f t="array" ref="W740">_xlfn.IFNA(_xlfn.IFS(O740&lt;&gt;0,O740,P740&lt;&gt;0,P740,Q740&lt;&gt;0,Q740,R740&lt;&gt;0,R740,S740&lt;&gt;0,S740,T740&lt;&gt;0,T740),"Pendent")</f>
        <v>Pendent</v>
      </c>
    </row>
    <row r="741" spans="21:23" ht="15" customHeight="1" x14ac:dyDescent="0.3">
      <c r="U741" s="15" t="str">
        <f>_xlfn.IFNA(VLOOKUP(W741,Municipis!$D$2:$F$259,2,FALSE),"Pendent")</f>
        <v>Pendent</v>
      </c>
      <c r="V741" s="15" t="str">
        <f>_xlfn.IFNA(VLOOKUP(W741,Municipis!$D$2:$F$259,3,FALSE),"Pendent")</f>
        <v>Pendent</v>
      </c>
      <c r="W741" s="15" t="str" cm="1">
        <f t="array" ref="W741">_xlfn.IFNA(_xlfn.IFS(O741&lt;&gt;0,O741,P741&lt;&gt;0,P741,Q741&lt;&gt;0,Q741,R741&lt;&gt;0,R741,S741&lt;&gt;0,S741,T741&lt;&gt;0,T741),"Pendent")</f>
        <v>Pendent</v>
      </c>
    </row>
    <row r="742" spans="21:23" ht="15" customHeight="1" x14ac:dyDescent="0.3">
      <c r="U742" s="15" t="str">
        <f>_xlfn.IFNA(VLOOKUP(W742,Municipis!$D$2:$F$259,2,FALSE),"Pendent")</f>
        <v>Pendent</v>
      </c>
      <c r="V742" s="15" t="str">
        <f>_xlfn.IFNA(VLOOKUP(W742,Municipis!$D$2:$F$259,3,FALSE),"Pendent")</f>
        <v>Pendent</v>
      </c>
      <c r="W742" s="15" t="str" cm="1">
        <f t="array" ref="W742">_xlfn.IFNA(_xlfn.IFS(O742&lt;&gt;0,O742,P742&lt;&gt;0,P742,Q742&lt;&gt;0,Q742,R742&lt;&gt;0,R742,S742&lt;&gt;0,S742,T742&lt;&gt;0,T742),"Pendent")</f>
        <v>Pendent</v>
      </c>
    </row>
    <row r="743" spans="21:23" ht="15" customHeight="1" x14ac:dyDescent="0.3">
      <c r="U743" s="15" t="str">
        <f>_xlfn.IFNA(VLOOKUP(W743,Municipis!$D$2:$F$259,2,FALSE),"Pendent")</f>
        <v>Pendent</v>
      </c>
      <c r="V743" s="15" t="str">
        <f>_xlfn.IFNA(VLOOKUP(W743,Municipis!$D$2:$F$259,3,FALSE),"Pendent")</f>
        <v>Pendent</v>
      </c>
      <c r="W743" s="15" t="str" cm="1">
        <f t="array" ref="W743">_xlfn.IFNA(_xlfn.IFS(O743&lt;&gt;0,O743,P743&lt;&gt;0,P743,Q743&lt;&gt;0,Q743,R743&lt;&gt;0,R743,S743&lt;&gt;0,S743,T743&lt;&gt;0,T743),"Pendent")</f>
        <v>Pendent</v>
      </c>
    </row>
    <row r="744" spans="21:23" ht="15" customHeight="1" x14ac:dyDescent="0.3">
      <c r="U744" s="15" t="str">
        <f>_xlfn.IFNA(VLOOKUP(W744,Municipis!$D$2:$F$259,2,FALSE),"Pendent")</f>
        <v>Pendent</v>
      </c>
      <c r="V744" s="15" t="str">
        <f>_xlfn.IFNA(VLOOKUP(W744,Municipis!$D$2:$F$259,3,FALSE),"Pendent")</f>
        <v>Pendent</v>
      </c>
      <c r="W744" s="15" t="str" cm="1">
        <f t="array" ref="W744">_xlfn.IFNA(_xlfn.IFS(O744&lt;&gt;0,O744,P744&lt;&gt;0,P744,Q744&lt;&gt;0,Q744,R744&lt;&gt;0,R744,S744&lt;&gt;0,S744,T744&lt;&gt;0,T744),"Pendent")</f>
        <v>Pendent</v>
      </c>
    </row>
    <row r="745" spans="21:23" ht="15" customHeight="1" x14ac:dyDescent="0.3">
      <c r="U745" s="15" t="str">
        <f>_xlfn.IFNA(VLOOKUP(W745,Municipis!$D$2:$F$259,2,FALSE),"Pendent")</f>
        <v>Pendent</v>
      </c>
      <c r="V745" s="15" t="str">
        <f>_xlfn.IFNA(VLOOKUP(W745,Municipis!$D$2:$F$259,3,FALSE),"Pendent")</f>
        <v>Pendent</v>
      </c>
      <c r="W745" s="15" t="str" cm="1">
        <f t="array" ref="W745">_xlfn.IFNA(_xlfn.IFS(O745&lt;&gt;0,O745,P745&lt;&gt;0,P745,Q745&lt;&gt;0,Q745,R745&lt;&gt;0,R745,S745&lt;&gt;0,S745,T745&lt;&gt;0,T745),"Pendent")</f>
        <v>Pendent</v>
      </c>
    </row>
    <row r="746" spans="21:23" ht="15" customHeight="1" x14ac:dyDescent="0.3">
      <c r="U746" s="15" t="str">
        <f>_xlfn.IFNA(VLOOKUP(W746,Municipis!$D$2:$F$259,2,FALSE),"Pendent")</f>
        <v>Pendent</v>
      </c>
      <c r="V746" s="15" t="str">
        <f>_xlfn.IFNA(VLOOKUP(W746,Municipis!$D$2:$F$259,3,FALSE),"Pendent")</f>
        <v>Pendent</v>
      </c>
      <c r="W746" s="15" t="str" cm="1">
        <f t="array" ref="W746">_xlfn.IFNA(_xlfn.IFS(O746&lt;&gt;0,O746,P746&lt;&gt;0,P746,Q746&lt;&gt;0,Q746,R746&lt;&gt;0,R746,S746&lt;&gt;0,S746,T746&lt;&gt;0,T746),"Pendent")</f>
        <v>Pendent</v>
      </c>
    </row>
    <row r="747" spans="21:23" ht="15" customHeight="1" x14ac:dyDescent="0.3">
      <c r="U747" s="15" t="str">
        <f>_xlfn.IFNA(VLOOKUP(W747,Municipis!$D$2:$F$259,2,FALSE),"Pendent")</f>
        <v>Pendent</v>
      </c>
      <c r="V747" s="15" t="str">
        <f>_xlfn.IFNA(VLOOKUP(W747,Municipis!$D$2:$F$259,3,FALSE),"Pendent")</f>
        <v>Pendent</v>
      </c>
      <c r="W747" s="15" t="str" cm="1">
        <f t="array" ref="W747">_xlfn.IFNA(_xlfn.IFS(O747&lt;&gt;0,O747,P747&lt;&gt;0,P747,Q747&lt;&gt;0,Q747,R747&lt;&gt;0,R747,S747&lt;&gt;0,S747,T747&lt;&gt;0,T747),"Pendent")</f>
        <v>Pendent</v>
      </c>
    </row>
    <row r="748" spans="21:23" ht="15" customHeight="1" x14ac:dyDescent="0.3">
      <c r="U748" s="15" t="str">
        <f>_xlfn.IFNA(VLOOKUP(W748,Municipis!$D$2:$F$259,2,FALSE),"Pendent")</f>
        <v>Pendent</v>
      </c>
      <c r="V748" s="15" t="str">
        <f>_xlfn.IFNA(VLOOKUP(W748,Municipis!$D$2:$F$259,3,FALSE),"Pendent")</f>
        <v>Pendent</v>
      </c>
      <c r="W748" s="15" t="str" cm="1">
        <f t="array" ref="W748">_xlfn.IFNA(_xlfn.IFS(O748&lt;&gt;0,O748,P748&lt;&gt;0,P748,Q748&lt;&gt;0,Q748,R748&lt;&gt;0,R748,S748&lt;&gt;0,S748,T748&lt;&gt;0,T748),"Pendent")</f>
        <v>Pendent</v>
      </c>
    </row>
    <row r="749" spans="21:23" ht="15" customHeight="1" x14ac:dyDescent="0.3">
      <c r="U749" s="15" t="str">
        <f>_xlfn.IFNA(VLOOKUP(W749,Municipis!$D$2:$F$259,2,FALSE),"Pendent")</f>
        <v>Pendent</v>
      </c>
      <c r="V749" s="15" t="str">
        <f>_xlfn.IFNA(VLOOKUP(W749,Municipis!$D$2:$F$259,3,FALSE),"Pendent")</f>
        <v>Pendent</v>
      </c>
      <c r="W749" s="15" t="str" cm="1">
        <f t="array" ref="W749">_xlfn.IFNA(_xlfn.IFS(O749&lt;&gt;0,O749,P749&lt;&gt;0,P749,Q749&lt;&gt;0,Q749,R749&lt;&gt;0,R749,S749&lt;&gt;0,S749,T749&lt;&gt;0,T749),"Pendent")</f>
        <v>Pendent</v>
      </c>
    </row>
    <row r="750" spans="21:23" ht="15" customHeight="1" x14ac:dyDescent="0.3">
      <c r="U750" s="15" t="str">
        <f>_xlfn.IFNA(VLOOKUP(W750,Municipis!$D$2:$F$259,2,FALSE),"Pendent")</f>
        <v>Pendent</v>
      </c>
      <c r="V750" s="15" t="str">
        <f>_xlfn.IFNA(VLOOKUP(W750,Municipis!$D$2:$F$259,3,FALSE),"Pendent")</f>
        <v>Pendent</v>
      </c>
      <c r="W750" s="15" t="str" cm="1">
        <f t="array" ref="W750">_xlfn.IFNA(_xlfn.IFS(O750&lt;&gt;0,O750,P750&lt;&gt;0,P750,Q750&lt;&gt;0,Q750,R750&lt;&gt;0,R750,S750&lt;&gt;0,S750,T750&lt;&gt;0,T750),"Pendent")</f>
        <v>Pendent</v>
      </c>
    </row>
    <row r="751" spans="21:23" ht="15" customHeight="1" x14ac:dyDescent="0.3">
      <c r="U751" s="15" t="str">
        <f>_xlfn.IFNA(VLOOKUP(W751,Municipis!$D$2:$F$259,2,FALSE),"Pendent")</f>
        <v>Pendent</v>
      </c>
      <c r="V751" s="15" t="str">
        <f>_xlfn.IFNA(VLOOKUP(W751,Municipis!$D$2:$F$259,3,FALSE),"Pendent")</f>
        <v>Pendent</v>
      </c>
      <c r="W751" s="15" t="str" cm="1">
        <f t="array" ref="W751">_xlfn.IFNA(_xlfn.IFS(O751&lt;&gt;0,O751,P751&lt;&gt;0,P751,Q751&lt;&gt;0,Q751,R751&lt;&gt;0,R751,S751&lt;&gt;0,S751,T751&lt;&gt;0,T751),"Pendent")</f>
        <v>Pendent</v>
      </c>
    </row>
    <row r="752" spans="21:23" ht="15" customHeight="1" x14ac:dyDescent="0.3">
      <c r="U752" s="15" t="str">
        <f>_xlfn.IFNA(VLOOKUP(W752,Municipis!$D$2:$F$259,2,FALSE),"Pendent")</f>
        <v>Pendent</v>
      </c>
      <c r="V752" s="15" t="str">
        <f>_xlfn.IFNA(VLOOKUP(W752,Municipis!$D$2:$F$259,3,FALSE),"Pendent")</f>
        <v>Pendent</v>
      </c>
      <c r="W752" s="15" t="str" cm="1">
        <f t="array" ref="W752">_xlfn.IFNA(_xlfn.IFS(O752&lt;&gt;0,O752,P752&lt;&gt;0,P752,Q752&lt;&gt;0,Q752,R752&lt;&gt;0,R752,S752&lt;&gt;0,S752,T752&lt;&gt;0,T752),"Pendent")</f>
        <v>Pendent</v>
      </c>
    </row>
    <row r="753" spans="21:23" ht="15" customHeight="1" x14ac:dyDescent="0.3">
      <c r="U753" s="15" t="str">
        <f>_xlfn.IFNA(VLOOKUP(W753,Municipis!$D$2:$F$259,2,FALSE),"Pendent")</f>
        <v>Pendent</v>
      </c>
      <c r="V753" s="15" t="str">
        <f>_xlfn.IFNA(VLOOKUP(W753,Municipis!$D$2:$F$259,3,FALSE),"Pendent")</f>
        <v>Pendent</v>
      </c>
      <c r="W753" s="15" t="str" cm="1">
        <f t="array" ref="W753">_xlfn.IFNA(_xlfn.IFS(O753&lt;&gt;0,O753,P753&lt;&gt;0,P753,Q753&lt;&gt;0,Q753,R753&lt;&gt;0,R753,S753&lt;&gt;0,S753,T753&lt;&gt;0,T753),"Pendent")</f>
        <v>Pendent</v>
      </c>
    </row>
    <row r="754" spans="21:23" ht="15" customHeight="1" x14ac:dyDescent="0.3">
      <c r="U754" s="15" t="str">
        <f>_xlfn.IFNA(VLOOKUP(W754,Municipis!$D$2:$F$259,2,FALSE),"Pendent")</f>
        <v>Pendent</v>
      </c>
      <c r="V754" s="15" t="str">
        <f>_xlfn.IFNA(VLOOKUP(W754,Municipis!$D$2:$F$259,3,FALSE),"Pendent")</f>
        <v>Pendent</v>
      </c>
      <c r="W754" s="15" t="str" cm="1">
        <f t="array" ref="W754">_xlfn.IFNA(_xlfn.IFS(O754&lt;&gt;0,O754,P754&lt;&gt;0,P754,Q754&lt;&gt;0,Q754,R754&lt;&gt;0,R754,S754&lt;&gt;0,S754,T754&lt;&gt;0,T754),"Pendent")</f>
        <v>Pendent</v>
      </c>
    </row>
    <row r="755" spans="21:23" ht="15" customHeight="1" x14ac:dyDescent="0.3">
      <c r="U755" s="15" t="str">
        <f>_xlfn.IFNA(VLOOKUP(W755,Municipis!$D$2:$F$259,2,FALSE),"Pendent")</f>
        <v>Pendent</v>
      </c>
      <c r="V755" s="15" t="str">
        <f>_xlfn.IFNA(VLOOKUP(W755,Municipis!$D$2:$F$259,3,FALSE),"Pendent")</f>
        <v>Pendent</v>
      </c>
      <c r="W755" s="15" t="str" cm="1">
        <f t="array" ref="W755">_xlfn.IFNA(_xlfn.IFS(O755&lt;&gt;0,O755,P755&lt;&gt;0,P755,Q755&lt;&gt;0,Q755,R755&lt;&gt;0,R755,S755&lt;&gt;0,S755,T755&lt;&gt;0,T755),"Pendent")</f>
        <v>Pendent</v>
      </c>
    </row>
    <row r="756" spans="21:23" ht="15" customHeight="1" x14ac:dyDescent="0.3">
      <c r="U756" s="15" t="str">
        <f>_xlfn.IFNA(VLOOKUP(W756,Municipis!$D$2:$F$259,2,FALSE),"Pendent")</f>
        <v>Pendent</v>
      </c>
      <c r="V756" s="15" t="str">
        <f>_xlfn.IFNA(VLOOKUP(W756,Municipis!$D$2:$F$259,3,FALSE),"Pendent")</f>
        <v>Pendent</v>
      </c>
      <c r="W756" s="15" t="str" cm="1">
        <f t="array" ref="W756">_xlfn.IFNA(_xlfn.IFS(O756&lt;&gt;0,O756,P756&lt;&gt;0,P756,Q756&lt;&gt;0,Q756,R756&lt;&gt;0,R756,S756&lt;&gt;0,S756,T756&lt;&gt;0,T756),"Pendent")</f>
        <v>Pendent</v>
      </c>
    </row>
    <row r="757" spans="21:23" ht="15" customHeight="1" x14ac:dyDescent="0.3">
      <c r="U757" s="15" t="str">
        <f>_xlfn.IFNA(VLOOKUP(W757,Municipis!$D$2:$F$259,2,FALSE),"Pendent")</f>
        <v>Pendent</v>
      </c>
      <c r="V757" s="15" t="str">
        <f>_xlfn.IFNA(VLOOKUP(W757,Municipis!$D$2:$F$259,3,FALSE),"Pendent")</f>
        <v>Pendent</v>
      </c>
      <c r="W757" s="15" t="str" cm="1">
        <f t="array" ref="W757">_xlfn.IFNA(_xlfn.IFS(O757&lt;&gt;0,O757,P757&lt;&gt;0,P757,Q757&lt;&gt;0,Q757,R757&lt;&gt;0,R757,S757&lt;&gt;0,S757,T757&lt;&gt;0,T757),"Pendent")</f>
        <v>Pendent</v>
      </c>
    </row>
    <row r="758" spans="21:23" ht="15" customHeight="1" x14ac:dyDescent="0.3">
      <c r="U758" s="15" t="str">
        <f>_xlfn.IFNA(VLOOKUP(W758,Municipis!$D$2:$F$259,2,FALSE),"Pendent")</f>
        <v>Pendent</v>
      </c>
      <c r="V758" s="15" t="str">
        <f>_xlfn.IFNA(VLOOKUP(W758,Municipis!$D$2:$F$259,3,FALSE),"Pendent")</f>
        <v>Pendent</v>
      </c>
      <c r="W758" s="15" t="str" cm="1">
        <f t="array" ref="W758">_xlfn.IFNA(_xlfn.IFS(O758&lt;&gt;0,O758,P758&lt;&gt;0,P758,Q758&lt;&gt;0,Q758,R758&lt;&gt;0,R758,S758&lt;&gt;0,S758,T758&lt;&gt;0,T758),"Pendent")</f>
        <v>Pendent</v>
      </c>
    </row>
    <row r="759" spans="21:23" ht="15" customHeight="1" x14ac:dyDescent="0.3">
      <c r="U759" s="15" t="str">
        <f>_xlfn.IFNA(VLOOKUP(W759,Municipis!$D$2:$F$259,2,FALSE),"Pendent")</f>
        <v>Pendent</v>
      </c>
      <c r="V759" s="15" t="str">
        <f>_xlfn.IFNA(VLOOKUP(W759,Municipis!$D$2:$F$259,3,FALSE),"Pendent")</f>
        <v>Pendent</v>
      </c>
      <c r="W759" s="15" t="str" cm="1">
        <f t="array" ref="W759">_xlfn.IFNA(_xlfn.IFS(O759&lt;&gt;0,O759,P759&lt;&gt;0,P759,Q759&lt;&gt;0,Q759,R759&lt;&gt;0,R759,S759&lt;&gt;0,S759,T759&lt;&gt;0,T759),"Pendent")</f>
        <v>Pendent</v>
      </c>
    </row>
    <row r="760" spans="21:23" ht="15" customHeight="1" x14ac:dyDescent="0.3">
      <c r="U760" s="15" t="str">
        <f>_xlfn.IFNA(VLOOKUP(W760,Municipis!$D$2:$F$259,2,FALSE),"Pendent")</f>
        <v>Pendent</v>
      </c>
      <c r="V760" s="15" t="str">
        <f>_xlfn.IFNA(VLOOKUP(W760,Municipis!$D$2:$F$259,3,FALSE),"Pendent")</f>
        <v>Pendent</v>
      </c>
      <c r="W760" s="15" t="str" cm="1">
        <f t="array" ref="W760">_xlfn.IFNA(_xlfn.IFS(O760&lt;&gt;0,O760,P760&lt;&gt;0,P760,Q760&lt;&gt;0,Q760,R760&lt;&gt;0,R760,S760&lt;&gt;0,S760,T760&lt;&gt;0,T760),"Pendent")</f>
        <v>Pendent</v>
      </c>
    </row>
    <row r="761" spans="21:23" ht="15" customHeight="1" x14ac:dyDescent="0.3">
      <c r="U761" s="15" t="str">
        <f>_xlfn.IFNA(VLOOKUP(W761,Municipis!$D$2:$F$259,2,FALSE),"Pendent")</f>
        <v>Pendent</v>
      </c>
      <c r="V761" s="15" t="str">
        <f>_xlfn.IFNA(VLOOKUP(W761,Municipis!$D$2:$F$259,3,FALSE),"Pendent")</f>
        <v>Pendent</v>
      </c>
      <c r="W761" s="15" t="str" cm="1">
        <f t="array" ref="W761">_xlfn.IFNA(_xlfn.IFS(O761&lt;&gt;0,O761,P761&lt;&gt;0,P761,Q761&lt;&gt;0,Q761,R761&lt;&gt;0,R761,S761&lt;&gt;0,S761,T761&lt;&gt;0,T761),"Pendent")</f>
        <v>Pendent</v>
      </c>
    </row>
    <row r="762" spans="21:23" ht="15" customHeight="1" x14ac:dyDescent="0.3">
      <c r="U762" s="15" t="str">
        <f>_xlfn.IFNA(VLOOKUP(W762,Municipis!$D$2:$F$259,2,FALSE),"Pendent")</f>
        <v>Pendent</v>
      </c>
      <c r="V762" s="15" t="str">
        <f>_xlfn.IFNA(VLOOKUP(W762,Municipis!$D$2:$F$259,3,FALSE),"Pendent")</f>
        <v>Pendent</v>
      </c>
      <c r="W762" s="15" t="str" cm="1">
        <f t="array" ref="W762">_xlfn.IFNA(_xlfn.IFS(O762&lt;&gt;0,O762,P762&lt;&gt;0,P762,Q762&lt;&gt;0,Q762,R762&lt;&gt;0,R762,S762&lt;&gt;0,S762,T762&lt;&gt;0,T762),"Pendent")</f>
        <v>Pendent</v>
      </c>
    </row>
    <row r="763" spans="21:23" ht="15" customHeight="1" x14ac:dyDescent="0.3">
      <c r="U763" s="15" t="str">
        <f>_xlfn.IFNA(VLOOKUP(W763,Municipis!$D$2:$F$259,2,FALSE),"Pendent")</f>
        <v>Pendent</v>
      </c>
      <c r="V763" s="15" t="str">
        <f>_xlfn.IFNA(VLOOKUP(W763,Municipis!$D$2:$F$259,3,FALSE),"Pendent")</f>
        <v>Pendent</v>
      </c>
      <c r="W763" s="15" t="str" cm="1">
        <f t="array" ref="W763">_xlfn.IFNA(_xlfn.IFS(O763&lt;&gt;0,O763,P763&lt;&gt;0,P763,Q763&lt;&gt;0,Q763,R763&lt;&gt;0,R763,S763&lt;&gt;0,S763,T763&lt;&gt;0,T763),"Pendent")</f>
        <v>Pendent</v>
      </c>
    </row>
    <row r="764" spans="21:23" ht="15" customHeight="1" x14ac:dyDescent="0.3">
      <c r="U764" s="15" t="str">
        <f>_xlfn.IFNA(VLOOKUP(W764,Municipis!$D$2:$F$259,2,FALSE),"Pendent")</f>
        <v>Pendent</v>
      </c>
      <c r="V764" s="15" t="str">
        <f>_xlfn.IFNA(VLOOKUP(W764,Municipis!$D$2:$F$259,3,FALSE),"Pendent")</f>
        <v>Pendent</v>
      </c>
      <c r="W764" s="15" t="str" cm="1">
        <f t="array" ref="W764">_xlfn.IFNA(_xlfn.IFS(O764&lt;&gt;0,O764,P764&lt;&gt;0,P764,Q764&lt;&gt;0,Q764,R764&lt;&gt;0,R764,S764&lt;&gt;0,S764,T764&lt;&gt;0,T764),"Pendent")</f>
        <v>Pendent</v>
      </c>
    </row>
    <row r="765" spans="21:23" ht="15" customHeight="1" x14ac:dyDescent="0.3">
      <c r="U765" s="15" t="str">
        <f>_xlfn.IFNA(VLOOKUP(W765,Municipis!$D$2:$F$259,2,FALSE),"Pendent")</f>
        <v>Pendent</v>
      </c>
      <c r="V765" s="15" t="str">
        <f>_xlfn.IFNA(VLOOKUP(W765,Municipis!$D$2:$F$259,3,FALSE),"Pendent")</f>
        <v>Pendent</v>
      </c>
      <c r="W765" s="15" t="str" cm="1">
        <f t="array" ref="W765">_xlfn.IFNA(_xlfn.IFS(O765&lt;&gt;0,O765,P765&lt;&gt;0,P765,Q765&lt;&gt;0,Q765,R765&lt;&gt;0,R765,S765&lt;&gt;0,S765,T765&lt;&gt;0,T765),"Pendent")</f>
        <v>Pendent</v>
      </c>
    </row>
    <row r="766" spans="21:23" ht="15" customHeight="1" x14ac:dyDescent="0.3">
      <c r="U766" s="15" t="str">
        <f>_xlfn.IFNA(VLOOKUP(W766,Municipis!$D$2:$F$259,2,FALSE),"Pendent")</f>
        <v>Pendent</v>
      </c>
      <c r="V766" s="15" t="str">
        <f>_xlfn.IFNA(VLOOKUP(W766,Municipis!$D$2:$F$259,3,FALSE),"Pendent")</f>
        <v>Pendent</v>
      </c>
      <c r="W766" s="15" t="str" cm="1">
        <f t="array" ref="W766">_xlfn.IFNA(_xlfn.IFS(O766&lt;&gt;0,O766,P766&lt;&gt;0,P766,Q766&lt;&gt;0,Q766,R766&lt;&gt;0,R766,S766&lt;&gt;0,S766,T766&lt;&gt;0,T766),"Pendent")</f>
        <v>Pendent</v>
      </c>
    </row>
    <row r="767" spans="21:23" ht="15" customHeight="1" x14ac:dyDescent="0.3">
      <c r="U767" s="15" t="str">
        <f>_xlfn.IFNA(VLOOKUP(W767,Municipis!$D$2:$F$259,2,FALSE),"Pendent")</f>
        <v>Pendent</v>
      </c>
      <c r="V767" s="15" t="str">
        <f>_xlfn.IFNA(VLOOKUP(W767,Municipis!$D$2:$F$259,3,FALSE),"Pendent")</f>
        <v>Pendent</v>
      </c>
      <c r="W767" s="15" t="str" cm="1">
        <f t="array" ref="W767">_xlfn.IFNA(_xlfn.IFS(O767&lt;&gt;0,O767,P767&lt;&gt;0,P767,Q767&lt;&gt;0,Q767,R767&lt;&gt;0,R767,S767&lt;&gt;0,S767,T767&lt;&gt;0,T767),"Pendent")</f>
        <v>Pendent</v>
      </c>
    </row>
    <row r="768" spans="21:23" ht="15" customHeight="1" x14ac:dyDescent="0.3">
      <c r="U768" s="15" t="str">
        <f>_xlfn.IFNA(VLOOKUP(W768,Municipis!$D$2:$F$259,2,FALSE),"Pendent")</f>
        <v>Pendent</v>
      </c>
      <c r="V768" s="15" t="str">
        <f>_xlfn.IFNA(VLOOKUP(W768,Municipis!$D$2:$F$259,3,FALSE),"Pendent")</f>
        <v>Pendent</v>
      </c>
      <c r="W768" s="15" t="str" cm="1">
        <f t="array" ref="W768">_xlfn.IFNA(_xlfn.IFS(O768&lt;&gt;0,O768,P768&lt;&gt;0,P768,Q768&lt;&gt;0,Q768,R768&lt;&gt;0,R768,S768&lt;&gt;0,S768,T768&lt;&gt;0,T768),"Pendent")</f>
        <v>Pendent</v>
      </c>
    </row>
    <row r="769" spans="21:23" ht="15" customHeight="1" x14ac:dyDescent="0.3">
      <c r="U769" s="15" t="str">
        <f>_xlfn.IFNA(VLOOKUP(W769,Municipis!$D$2:$F$259,2,FALSE),"Pendent")</f>
        <v>Pendent</v>
      </c>
      <c r="V769" s="15" t="str">
        <f>_xlfn.IFNA(VLOOKUP(W769,Municipis!$D$2:$F$259,3,FALSE),"Pendent")</f>
        <v>Pendent</v>
      </c>
      <c r="W769" s="15" t="str" cm="1">
        <f t="array" ref="W769">_xlfn.IFNA(_xlfn.IFS(O769&lt;&gt;0,O769,P769&lt;&gt;0,P769,Q769&lt;&gt;0,Q769,R769&lt;&gt;0,R769,S769&lt;&gt;0,S769,T769&lt;&gt;0,T769),"Pendent")</f>
        <v>Pendent</v>
      </c>
    </row>
    <row r="770" spans="21:23" ht="15" customHeight="1" x14ac:dyDescent="0.3">
      <c r="U770" s="15" t="str">
        <f>_xlfn.IFNA(VLOOKUP(W770,Municipis!$D$2:$F$259,2,FALSE),"Pendent")</f>
        <v>Pendent</v>
      </c>
      <c r="V770" s="15" t="str">
        <f>_xlfn.IFNA(VLOOKUP(W770,Municipis!$D$2:$F$259,3,FALSE),"Pendent")</f>
        <v>Pendent</v>
      </c>
      <c r="W770" s="15" t="str" cm="1">
        <f t="array" ref="W770">_xlfn.IFNA(_xlfn.IFS(O770&lt;&gt;0,O770,P770&lt;&gt;0,P770,Q770&lt;&gt;0,Q770,R770&lt;&gt;0,R770,S770&lt;&gt;0,S770,T770&lt;&gt;0,T770),"Pendent")</f>
        <v>Pendent</v>
      </c>
    </row>
    <row r="771" spans="21:23" ht="15" customHeight="1" x14ac:dyDescent="0.3">
      <c r="U771" s="15" t="str">
        <f>_xlfn.IFNA(VLOOKUP(W771,Municipis!$D$2:$F$259,2,FALSE),"Pendent")</f>
        <v>Pendent</v>
      </c>
      <c r="V771" s="15" t="str">
        <f>_xlfn.IFNA(VLOOKUP(W771,Municipis!$D$2:$F$259,3,FALSE),"Pendent")</f>
        <v>Pendent</v>
      </c>
      <c r="W771" s="15" t="str" cm="1">
        <f t="array" ref="W771">_xlfn.IFNA(_xlfn.IFS(O771&lt;&gt;0,O771,P771&lt;&gt;0,P771,Q771&lt;&gt;0,Q771,R771&lt;&gt;0,R771,S771&lt;&gt;0,S771,T771&lt;&gt;0,T771),"Pendent")</f>
        <v>Pendent</v>
      </c>
    </row>
    <row r="772" spans="21:23" ht="15" customHeight="1" x14ac:dyDescent="0.3">
      <c r="U772" s="15" t="str">
        <f>_xlfn.IFNA(VLOOKUP(W772,Municipis!$D$2:$F$259,2,FALSE),"Pendent")</f>
        <v>Pendent</v>
      </c>
      <c r="V772" s="15" t="str">
        <f>_xlfn.IFNA(VLOOKUP(W772,Municipis!$D$2:$F$259,3,FALSE),"Pendent")</f>
        <v>Pendent</v>
      </c>
      <c r="W772" s="15" t="str" cm="1">
        <f t="array" ref="W772">_xlfn.IFNA(_xlfn.IFS(O772&lt;&gt;0,O772,P772&lt;&gt;0,P772,Q772&lt;&gt;0,Q772,R772&lt;&gt;0,R772,S772&lt;&gt;0,S772,T772&lt;&gt;0,T772),"Pendent")</f>
        <v>Pendent</v>
      </c>
    </row>
    <row r="773" spans="21:23" ht="15" customHeight="1" x14ac:dyDescent="0.3">
      <c r="U773" s="15" t="str">
        <f>_xlfn.IFNA(VLOOKUP(W773,Municipis!$D$2:$F$259,2,FALSE),"Pendent")</f>
        <v>Pendent</v>
      </c>
      <c r="V773" s="15" t="str">
        <f>_xlfn.IFNA(VLOOKUP(W773,Municipis!$D$2:$F$259,3,FALSE),"Pendent")</f>
        <v>Pendent</v>
      </c>
      <c r="W773" s="15" t="str" cm="1">
        <f t="array" ref="W773">_xlfn.IFNA(_xlfn.IFS(O773&lt;&gt;0,O773,P773&lt;&gt;0,P773,Q773&lt;&gt;0,Q773,R773&lt;&gt;0,R773,S773&lt;&gt;0,S773,T773&lt;&gt;0,T773),"Pendent")</f>
        <v>Pendent</v>
      </c>
    </row>
    <row r="774" spans="21:23" ht="15" customHeight="1" x14ac:dyDescent="0.3">
      <c r="U774" s="15" t="str">
        <f>_xlfn.IFNA(VLOOKUP(W774,Municipis!$D$2:$F$259,2,FALSE),"Pendent")</f>
        <v>Pendent</v>
      </c>
      <c r="V774" s="15" t="str">
        <f>_xlfn.IFNA(VLOOKUP(W774,Municipis!$D$2:$F$259,3,FALSE),"Pendent")</f>
        <v>Pendent</v>
      </c>
      <c r="W774" s="15" t="str" cm="1">
        <f t="array" ref="W774">_xlfn.IFNA(_xlfn.IFS(O774&lt;&gt;0,O774,P774&lt;&gt;0,P774,Q774&lt;&gt;0,Q774,R774&lt;&gt;0,R774,S774&lt;&gt;0,S774,T774&lt;&gt;0,T774),"Pendent")</f>
        <v>Pendent</v>
      </c>
    </row>
    <row r="775" spans="21:23" ht="15" customHeight="1" x14ac:dyDescent="0.3">
      <c r="U775" s="15" t="str">
        <f>_xlfn.IFNA(VLOOKUP(W775,Municipis!$D$2:$F$259,2,FALSE),"Pendent")</f>
        <v>Pendent</v>
      </c>
      <c r="V775" s="15" t="str">
        <f>_xlfn.IFNA(VLOOKUP(W775,Municipis!$D$2:$F$259,3,FALSE),"Pendent")</f>
        <v>Pendent</v>
      </c>
      <c r="W775" s="15" t="str" cm="1">
        <f t="array" ref="W775">_xlfn.IFNA(_xlfn.IFS(O775&lt;&gt;0,O775,P775&lt;&gt;0,P775,Q775&lt;&gt;0,Q775,R775&lt;&gt;0,R775,S775&lt;&gt;0,S775,T775&lt;&gt;0,T775),"Pendent")</f>
        <v>Pendent</v>
      </c>
    </row>
    <row r="776" spans="21:23" ht="15" customHeight="1" x14ac:dyDescent="0.3">
      <c r="U776" s="15" t="str">
        <f>_xlfn.IFNA(VLOOKUP(W776,Municipis!$D$2:$F$259,2,FALSE),"Pendent")</f>
        <v>Pendent</v>
      </c>
      <c r="V776" s="15" t="str">
        <f>_xlfn.IFNA(VLOOKUP(W776,Municipis!$D$2:$F$259,3,FALSE),"Pendent")</f>
        <v>Pendent</v>
      </c>
      <c r="W776" s="15" t="str" cm="1">
        <f t="array" ref="W776">_xlfn.IFNA(_xlfn.IFS(O776&lt;&gt;0,O776,P776&lt;&gt;0,P776,Q776&lt;&gt;0,Q776,R776&lt;&gt;0,R776,S776&lt;&gt;0,S776,T776&lt;&gt;0,T776),"Pendent")</f>
        <v>Pendent</v>
      </c>
    </row>
    <row r="777" spans="21:23" ht="15" customHeight="1" x14ac:dyDescent="0.3">
      <c r="U777" s="15" t="str">
        <f>_xlfn.IFNA(VLOOKUP(W777,Municipis!$D$2:$F$259,2,FALSE),"Pendent")</f>
        <v>Pendent</v>
      </c>
      <c r="V777" s="15" t="str">
        <f>_xlfn.IFNA(VLOOKUP(W777,Municipis!$D$2:$F$259,3,FALSE),"Pendent")</f>
        <v>Pendent</v>
      </c>
      <c r="W777" s="15" t="str" cm="1">
        <f t="array" ref="W777">_xlfn.IFNA(_xlfn.IFS(O777&lt;&gt;0,O777,P777&lt;&gt;0,P777,Q777&lt;&gt;0,Q777,R777&lt;&gt;0,R777,S777&lt;&gt;0,S777,T777&lt;&gt;0,T777),"Pendent")</f>
        <v>Pendent</v>
      </c>
    </row>
    <row r="778" spans="21:23" ht="15" customHeight="1" x14ac:dyDescent="0.3">
      <c r="U778" s="15" t="str">
        <f>_xlfn.IFNA(VLOOKUP(W778,Municipis!$D$2:$F$259,2,FALSE),"Pendent")</f>
        <v>Pendent</v>
      </c>
      <c r="V778" s="15" t="str">
        <f>_xlfn.IFNA(VLOOKUP(W778,Municipis!$D$2:$F$259,3,FALSE),"Pendent")</f>
        <v>Pendent</v>
      </c>
      <c r="W778" s="15" t="str" cm="1">
        <f t="array" ref="W778">_xlfn.IFNA(_xlfn.IFS(O778&lt;&gt;0,O778,P778&lt;&gt;0,P778,Q778&lt;&gt;0,Q778,R778&lt;&gt;0,R778,S778&lt;&gt;0,S778,T778&lt;&gt;0,T778),"Pendent")</f>
        <v>Pendent</v>
      </c>
    </row>
    <row r="779" spans="21:23" ht="15" customHeight="1" x14ac:dyDescent="0.3">
      <c r="U779" s="15" t="str">
        <f>_xlfn.IFNA(VLOOKUP(W779,Municipis!$D$2:$F$259,2,FALSE),"Pendent")</f>
        <v>Pendent</v>
      </c>
      <c r="V779" s="15" t="str">
        <f>_xlfn.IFNA(VLOOKUP(W779,Municipis!$D$2:$F$259,3,FALSE),"Pendent")</f>
        <v>Pendent</v>
      </c>
      <c r="W779" s="15" t="str" cm="1">
        <f t="array" ref="W779">_xlfn.IFNA(_xlfn.IFS(O779&lt;&gt;0,O779,P779&lt;&gt;0,P779,Q779&lt;&gt;0,Q779,R779&lt;&gt;0,R779,S779&lt;&gt;0,S779,T779&lt;&gt;0,T779),"Pendent")</f>
        <v>Pendent</v>
      </c>
    </row>
    <row r="780" spans="21:23" ht="15" customHeight="1" x14ac:dyDescent="0.3">
      <c r="U780" s="15" t="str">
        <f>_xlfn.IFNA(VLOOKUP(W780,Municipis!$D$2:$F$259,2,FALSE),"Pendent")</f>
        <v>Pendent</v>
      </c>
      <c r="V780" s="15" t="str">
        <f>_xlfn.IFNA(VLOOKUP(W780,Municipis!$D$2:$F$259,3,FALSE),"Pendent")</f>
        <v>Pendent</v>
      </c>
      <c r="W780" s="15" t="str" cm="1">
        <f t="array" ref="W780">_xlfn.IFNA(_xlfn.IFS(O780&lt;&gt;0,O780,P780&lt;&gt;0,P780,Q780&lt;&gt;0,Q780,R780&lt;&gt;0,R780,S780&lt;&gt;0,S780,T780&lt;&gt;0,T780),"Pendent")</f>
        <v>Pendent</v>
      </c>
    </row>
    <row r="781" spans="21:23" ht="15" customHeight="1" x14ac:dyDescent="0.3">
      <c r="U781" s="15" t="str">
        <f>_xlfn.IFNA(VLOOKUP(W781,Municipis!$D$2:$F$259,2,FALSE),"Pendent")</f>
        <v>Pendent</v>
      </c>
      <c r="V781" s="15" t="str">
        <f>_xlfn.IFNA(VLOOKUP(W781,Municipis!$D$2:$F$259,3,FALSE),"Pendent")</f>
        <v>Pendent</v>
      </c>
      <c r="W781" s="15" t="str" cm="1">
        <f t="array" ref="W781">_xlfn.IFNA(_xlfn.IFS(O781&lt;&gt;0,O781,P781&lt;&gt;0,P781,Q781&lt;&gt;0,Q781,R781&lt;&gt;0,R781,S781&lt;&gt;0,S781,T781&lt;&gt;0,T781),"Pendent")</f>
        <v>Pendent</v>
      </c>
    </row>
    <row r="782" spans="21:23" ht="15" customHeight="1" x14ac:dyDescent="0.3">
      <c r="U782" s="15" t="str">
        <f>_xlfn.IFNA(VLOOKUP(W782,Municipis!$D$2:$F$259,2,FALSE),"Pendent")</f>
        <v>Pendent</v>
      </c>
      <c r="V782" s="15" t="str">
        <f>_xlfn.IFNA(VLOOKUP(W782,Municipis!$D$2:$F$259,3,FALSE),"Pendent")</f>
        <v>Pendent</v>
      </c>
      <c r="W782" s="15" t="str" cm="1">
        <f t="array" ref="W782">_xlfn.IFNA(_xlfn.IFS(O782&lt;&gt;0,O782,P782&lt;&gt;0,P782,Q782&lt;&gt;0,Q782,R782&lt;&gt;0,R782,S782&lt;&gt;0,S782,T782&lt;&gt;0,T782),"Pendent")</f>
        <v>Pendent</v>
      </c>
    </row>
    <row r="783" spans="21:23" ht="15" customHeight="1" x14ac:dyDescent="0.3">
      <c r="U783" s="15" t="str">
        <f>_xlfn.IFNA(VLOOKUP(W783,Municipis!$D$2:$F$259,2,FALSE),"Pendent")</f>
        <v>Pendent</v>
      </c>
      <c r="V783" s="15" t="str">
        <f>_xlfn.IFNA(VLOOKUP(W783,Municipis!$D$2:$F$259,3,FALSE),"Pendent")</f>
        <v>Pendent</v>
      </c>
      <c r="W783" s="15" t="str" cm="1">
        <f t="array" ref="W783">_xlfn.IFNA(_xlfn.IFS(O783&lt;&gt;0,O783,P783&lt;&gt;0,P783,Q783&lt;&gt;0,Q783,R783&lt;&gt;0,R783,S783&lt;&gt;0,S783,T783&lt;&gt;0,T783),"Pendent")</f>
        <v>Pendent</v>
      </c>
    </row>
    <row r="784" spans="21:23" ht="15" customHeight="1" x14ac:dyDescent="0.3">
      <c r="U784" s="15" t="str">
        <f>_xlfn.IFNA(VLOOKUP(W784,Municipis!$D$2:$F$259,2,FALSE),"Pendent")</f>
        <v>Pendent</v>
      </c>
      <c r="V784" s="15" t="str">
        <f>_xlfn.IFNA(VLOOKUP(W784,Municipis!$D$2:$F$259,3,FALSE),"Pendent")</f>
        <v>Pendent</v>
      </c>
      <c r="W784" s="15" t="str" cm="1">
        <f t="array" ref="W784">_xlfn.IFNA(_xlfn.IFS(O784&lt;&gt;0,O784,P784&lt;&gt;0,P784,Q784&lt;&gt;0,Q784,R784&lt;&gt;0,R784,S784&lt;&gt;0,S784,T784&lt;&gt;0,T784),"Pendent")</f>
        <v>Pendent</v>
      </c>
    </row>
    <row r="785" spans="21:23" ht="15" customHeight="1" x14ac:dyDescent="0.3">
      <c r="U785" s="15" t="str">
        <f>_xlfn.IFNA(VLOOKUP(W785,Municipis!$D$2:$F$259,2,FALSE),"Pendent")</f>
        <v>Pendent</v>
      </c>
      <c r="V785" s="15" t="str">
        <f>_xlfn.IFNA(VLOOKUP(W785,Municipis!$D$2:$F$259,3,FALSE),"Pendent")</f>
        <v>Pendent</v>
      </c>
      <c r="W785" s="15" t="str" cm="1">
        <f t="array" ref="W785">_xlfn.IFNA(_xlfn.IFS(O785&lt;&gt;0,O785,P785&lt;&gt;0,P785,Q785&lt;&gt;0,Q785,R785&lt;&gt;0,R785,S785&lt;&gt;0,S785,T785&lt;&gt;0,T785),"Pendent")</f>
        <v>Pendent</v>
      </c>
    </row>
    <row r="786" spans="21:23" ht="15" customHeight="1" x14ac:dyDescent="0.3">
      <c r="U786" s="15" t="str">
        <f>_xlfn.IFNA(VLOOKUP(W786,Municipis!$D$2:$F$259,2,FALSE),"Pendent")</f>
        <v>Pendent</v>
      </c>
      <c r="V786" s="15" t="str">
        <f>_xlfn.IFNA(VLOOKUP(W786,Municipis!$D$2:$F$259,3,FALSE),"Pendent")</f>
        <v>Pendent</v>
      </c>
      <c r="W786" s="15" t="str" cm="1">
        <f t="array" ref="W786">_xlfn.IFNA(_xlfn.IFS(O786&lt;&gt;0,O786,P786&lt;&gt;0,P786,Q786&lt;&gt;0,Q786,R786&lt;&gt;0,R786,S786&lt;&gt;0,S786,T786&lt;&gt;0,T786),"Pendent")</f>
        <v>Pendent</v>
      </c>
    </row>
    <row r="787" spans="21:23" ht="15" customHeight="1" x14ac:dyDescent="0.3">
      <c r="U787" s="15" t="str">
        <f>_xlfn.IFNA(VLOOKUP(W787,Municipis!$D$2:$F$259,2,FALSE),"Pendent")</f>
        <v>Pendent</v>
      </c>
      <c r="V787" s="15" t="str">
        <f>_xlfn.IFNA(VLOOKUP(W787,Municipis!$D$2:$F$259,3,FALSE),"Pendent")</f>
        <v>Pendent</v>
      </c>
      <c r="W787" s="15" t="str" cm="1">
        <f t="array" ref="W787">_xlfn.IFNA(_xlfn.IFS(O787&lt;&gt;0,O787,P787&lt;&gt;0,P787,Q787&lt;&gt;0,Q787,R787&lt;&gt;0,R787,S787&lt;&gt;0,S787,T787&lt;&gt;0,T787),"Pendent")</f>
        <v>Pendent</v>
      </c>
    </row>
    <row r="788" spans="21:23" ht="15" customHeight="1" x14ac:dyDescent="0.3">
      <c r="U788" s="15" t="str">
        <f>_xlfn.IFNA(VLOOKUP(W788,Municipis!$D$2:$F$259,2,FALSE),"Pendent")</f>
        <v>Pendent</v>
      </c>
      <c r="V788" s="15" t="str">
        <f>_xlfn.IFNA(VLOOKUP(W788,Municipis!$D$2:$F$259,3,FALSE),"Pendent")</f>
        <v>Pendent</v>
      </c>
      <c r="W788" s="15" t="str" cm="1">
        <f t="array" ref="W788">_xlfn.IFNA(_xlfn.IFS(O788&lt;&gt;0,O788,P788&lt;&gt;0,P788,Q788&lt;&gt;0,Q788,R788&lt;&gt;0,R788,S788&lt;&gt;0,S788,T788&lt;&gt;0,T788),"Pendent")</f>
        <v>Pendent</v>
      </c>
    </row>
    <row r="789" spans="21:23" ht="15" customHeight="1" x14ac:dyDescent="0.3">
      <c r="U789" s="15" t="str">
        <f>_xlfn.IFNA(VLOOKUP(W789,Municipis!$D$2:$F$259,2,FALSE),"Pendent")</f>
        <v>Pendent</v>
      </c>
      <c r="V789" s="15" t="str">
        <f>_xlfn.IFNA(VLOOKUP(W789,Municipis!$D$2:$F$259,3,FALSE),"Pendent")</f>
        <v>Pendent</v>
      </c>
      <c r="W789" s="15" t="str" cm="1">
        <f t="array" ref="W789">_xlfn.IFNA(_xlfn.IFS(O789&lt;&gt;0,O789,P789&lt;&gt;0,P789,Q789&lt;&gt;0,Q789,R789&lt;&gt;0,R789,S789&lt;&gt;0,S789,T789&lt;&gt;0,T789),"Pendent")</f>
        <v>Pendent</v>
      </c>
    </row>
    <row r="790" spans="21:23" ht="15" customHeight="1" x14ac:dyDescent="0.3">
      <c r="U790" s="15" t="str">
        <f>_xlfn.IFNA(VLOOKUP(W790,Municipis!$D$2:$F$259,2,FALSE),"Pendent")</f>
        <v>Pendent</v>
      </c>
      <c r="V790" s="15" t="str">
        <f>_xlfn.IFNA(VLOOKUP(W790,Municipis!$D$2:$F$259,3,FALSE),"Pendent")</f>
        <v>Pendent</v>
      </c>
      <c r="W790" s="15" t="str" cm="1">
        <f t="array" ref="W790">_xlfn.IFNA(_xlfn.IFS(O790&lt;&gt;0,O790,P790&lt;&gt;0,P790,Q790&lt;&gt;0,Q790,R790&lt;&gt;0,R790,S790&lt;&gt;0,S790,T790&lt;&gt;0,T790),"Pendent")</f>
        <v>Pendent</v>
      </c>
    </row>
    <row r="791" spans="21:23" ht="15" customHeight="1" x14ac:dyDescent="0.3">
      <c r="U791" s="15" t="str">
        <f>_xlfn.IFNA(VLOOKUP(W791,Municipis!$D$2:$F$259,2,FALSE),"Pendent")</f>
        <v>Pendent</v>
      </c>
      <c r="V791" s="15" t="str">
        <f>_xlfn.IFNA(VLOOKUP(W791,Municipis!$D$2:$F$259,3,FALSE),"Pendent")</f>
        <v>Pendent</v>
      </c>
      <c r="W791" s="15" t="str" cm="1">
        <f t="array" ref="W791">_xlfn.IFNA(_xlfn.IFS(O791&lt;&gt;0,O791,P791&lt;&gt;0,P791,Q791&lt;&gt;0,Q791,R791&lt;&gt;0,R791,S791&lt;&gt;0,S791,T791&lt;&gt;0,T791),"Pendent")</f>
        <v>Pendent</v>
      </c>
    </row>
    <row r="792" spans="21:23" ht="15" customHeight="1" x14ac:dyDescent="0.3">
      <c r="U792" s="15" t="str">
        <f>_xlfn.IFNA(VLOOKUP(W792,Municipis!$D$2:$F$259,2,FALSE),"Pendent")</f>
        <v>Pendent</v>
      </c>
      <c r="V792" s="15" t="str">
        <f>_xlfn.IFNA(VLOOKUP(W792,Municipis!$D$2:$F$259,3,FALSE),"Pendent")</f>
        <v>Pendent</v>
      </c>
      <c r="W792" s="15" t="str" cm="1">
        <f t="array" ref="W792">_xlfn.IFNA(_xlfn.IFS(O792&lt;&gt;0,O792,P792&lt;&gt;0,P792,Q792&lt;&gt;0,Q792,R792&lt;&gt;0,R792,S792&lt;&gt;0,S792,T792&lt;&gt;0,T792),"Pendent")</f>
        <v>Pendent</v>
      </c>
    </row>
    <row r="793" spans="21:23" ht="15" customHeight="1" x14ac:dyDescent="0.3">
      <c r="U793" s="15" t="str">
        <f>_xlfn.IFNA(VLOOKUP(W793,Municipis!$D$2:$F$259,2,FALSE),"Pendent")</f>
        <v>Pendent</v>
      </c>
      <c r="V793" s="15" t="str">
        <f>_xlfn.IFNA(VLOOKUP(W793,Municipis!$D$2:$F$259,3,FALSE),"Pendent")</f>
        <v>Pendent</v>
      </c>
      <c r="W793" s="15" t="str" cm="1">
        <f t="array" ref="W793">_xlfn.IFNA(_xlfn.IFS(O793&lt;&gt;0,O793,P793&lt;&gt;0,P793,Q793&lt;&gt;0,Q793,R793&lt;&gt;0,R793,S793&lt;&gt;0,S793,T793&lt;&gt;0,T793),"Pendent")</f>
        <v>Pendent</v>
      </c>
    </row>
    <row r="794" spans="21:23" ht="15" customHeight="1" x14ac:dyDescent="0.3">
      <c r="U794" s="15" t="str">
        <f>_xlfn.IFNA(VLOOKUP(W794,Municipis!$D$2:$F$259,2,FALSE),"Pendent")</f>
        <v>Pendent</v>
      </c>
      <c r="V794" s="15" t="str">
        <f>_xlfn.IFNA(VLOOKUP(W794,Municipis!$D$2:$F$259,3,FALSE),"Pendent")</f>
        <v>Pendent</v>
      </c>
      <c r="W794" s="15" t="str" cm="1">
        <f t="array" ref="W794">_xlfn.IFNA(_xlfn.IFS(O794&lt;&gt;0,O794,P794&lt;&gt;0,P794,Q794&lt;&gt;0,Q794,R794&lt;&gt;0,R794,S794&lt;&gt;0,S794,T794&lt;&gt;0,T794),"Pendent")</f>
        <v>Pendent</v>
      </c>
    </row>
    <row r="795" spans="21:23" ht="15" customHeight="1" x14ac:dyDescent="0.3">
      <c r="U795" s="15" t="str">
        <f>_xlfn.IFNA(VLOOKUP(W795,Municipis!$D$2:$F$259,2,FALSE),"Pendent")</f>
        <v>Pendent</v>
      </c>
      <c r="V795" s="15" t="str">
        <f>_xlfn.IFNA(VLOOKUP(W795,Municipis!$D$2:$F$259,3,FALSE),"Pendent")</f>
        <v>Pendent</v>
      </c>
      <c r="W795" s="15" t="str" cm="1">
        <f t="array" ref="W795">_xlfn.IFNA(_xlfn.IFS(O795&lt;&gt;0,O795,P795&lt;&gt;0,P795,Q795&lt;&gt;0,Q795,R795&lt;&gt;0,R795,S795&lt;&gt;0,S795,T795&lt;&gt;0,T795),"Pendent")</f>
        <v>Pendent</v>
      </c>
    </row>
    <row r="796" spans="21:23" ht="15" customHeight="1" x14ac:dyDescent="0.3">
      <c r="U796" s="15" t="str">
        <f>_xlfn.IFNA(VLOOKUP(W796,Municipis!$D$2:$F$259,2,FALSE),"Pendent")</f>
        <v>Pendent</v>
      </c>
      <c r="V796" s="15" t="str">
        <f>_xlfn.IFNA(VLOOKUP(W796,Municipis!$D$2:$F$259,3,FALSE),"Pendent")</f>
        <v>Pendent</v>
      </c>
      <c r="W796" s="15" t="str" cm="1">
        <f t="array" ref="W796">_xlfn.IFNA(_xlfn.IFS(O796&lt;&gt;0,O796,P796&lt;&gt;0,P796,Q796&lt;&gt;0,Q796,R796&lt;&gt;0,R796,S796&lt;&gt;0,S796,T796&lt;&gt;0,T796),"Pendent")</f>
        <v>Pendent</v>
      </c>
    </row>
    <row r="797" spans="21:23" ht="15" customHeight="1" x14ac:dyDescent="0.3">
      <c r="U797" s="15" t="str">
        <f>_xlfn.IFNA(VLOOKUP(W797,Municipis!$D$2:$F$259,2,FALSE),"Pendent")</f>
        <v>Pendent</v>
      </c>
      <c r="V797" s="15" t="str">
        <f>_xlfn.IFNA(VLOOKUP(W797,Municipis!$D$2:$F$259,3,FALSE),"Pendent")</f>
        <v>Pendent</v>
      </c>
      <c r="W797" s="15" t="str" cm="1">
        <f t="array" ref="W797">_xlfn.IFNA(_xlfn.IFS(O797&lt;&gt;0,O797,P797&lt;&gt;0,P797,Q797&lt;&gt;0,Q797,R797&lt;&gt;0,R797,S797&lt;&gt;0,S797,T797&lt;&gt;0,T797),"Pendent")</f>
        <v>Pendent</v>
      </c>
    </row>
    <row r="798" spans="21:23" ht="15" customHeight="1" x14ac:dyDescent="0.3">
      <c r="U798" s="15" t="str">
        <f>_xlfn.IFNA(VLOOKUP(W798,Municipis!$D$2:$F$259,2,FALSE),"Pendent")</f>
        <v>Pendent</v>
      </c>
      <c r="V798" s="15" t="str">
        <f>_xlfn.IFNA(VLOOKUP(W798,Municipis!$D$2:$F$259,3,FALSE),"Pendent")</f>
        <v>Pendent</v>
      </c>
      <c r="W798" s="15" t="str" cm="1">
        <f t="array" ref="W798">_xlfn.IFNA(_xlfn.IFS(O798&lt;&gt;0,O798,P798&lt;&gt;0,P798,Q798&lt;&gt;0,Q798,R798&lt;&gt;0,R798,S798&lt;&gt;0,S798,T798&lt;&gt;0,T798),"Pendent")</f>
        <v>Pendent</v>
      </c>
    </row>
    <row r="799" spans="21:23" ht="15" customHeight="1" x14ac:dyDescent="0.3">
      <c r="U799" s="15" t="str">
        <f>_xlfn.IFNA(VLOOKUP(W799,Municipis!$D$2:$F$259,2,FALSE),"Pendent")</f>
        <v>Pendent</v>
      </c>
      <c r="V799" s="15" t="str">
        <f>_xlfn.IFNA(VLOOKUP(W799,Municipis!$D$2:$F$259,3,FALSE),"Pendent")</f>
        <v>Pendent</v>
      </c>
      <c r="W799" s="15" t="str" cm="1">
        <f t="array" ref="W799">_xlfn.IFNA(_xlfn.IFS(O799&lt;&gt;0,O799,P799&lt;&gt;0,P799,Q799&lt;&gt;0,Q799,R799&lt;&gt;0,R799,S799&lt;&gt;0,S799,T799&lt;&gt;0,T799),"Pendent")</f>
        <v>Pendent</v>
      </c>
    </row>
    <row r="800" spans="21:23" ht="15" customHeight="1" x14ac:dyDescent="0.3">
      <c r="U800" s="15" t="str">
        <f>_xlfn.IFNA(VLOOKUP(W800,Municipis!$D$2:$F$259,2,FALSE),"Pendent")</f>
        <v>Pendent</v>
      </c>
      <c r="V800" s="15" t="str">
        <f>_xlfn.IFNA(VLOOKUP(W800,Municipis!$D$2:$F$259,3,FALSE),"Pendent")</f>
        <v>Pendent</v>
      </c>
      <c r="W800" s="15" t="str" cm="1">
        <f t="array" ref="W800">_xlfn.IFNA(_xlfn.IFS(O800&lt;&gt;0,O800,P800&lt;&gt;0,P800,Q800&lt;&gt;0,Q800,R800&lt;&gt;0,R800,S800&lt;&gt;0,S800,T800&lt;&gt;0,T800),"Pendent")</f>
        <v>Pendent</v>
      </c>
    </row>
    <row r="801" spans="21:23" ht="15" customHeight="1" x14ac:dyDescent="0.3">
      <c r="U801" s="15" t="str">
        <f>_xlfn.IFNA(VLOOKUP(W801,Municipis!$D$2:$F$259,2,FALSE),"Pendent")</f>
        <v>Pendent</v>
      </c>
      <c r="V801" s="15" t="str">
        <f>_xlfn.IFNA(VLOOKUP(W801,Municipis!$D$2:$F$259,3,FALSE),"Pendent")</f>
        <v>Pendent</v>
      </c>
      <c r="W801" s="15" t="str" cm="1">
        <f t="array" ref="W801">_xlfn.IFNA(_xlfn.IFS(O801&lt;&gt;0,O801,P801&lt;&gt;0,P801,Q801&lt;&gt;0,Q801,R801&lt;&gt;0,R801,S801&lt;&gt;0,S801,T801&lt;&gt;0,T801),"Pendent")</f>
        <v>Pendent</v>
      </c>
    </row>
    <row r="802" spans="21:23" ht="15" customHeight="1" x14ac:dyDescent="0.3">
      <c r="U802" s="15" t="str">
        <f>_xlfn.IFNA(VLOOKUP(W802,Municipis!$D$2:$F$259,2,FALSE),"Pendent")</f>
        <v>Pendent</v>
      </c>
      <c r="V802" s="15" t="str">
        <f>_xlfn.IFNA(VLOOKUP(W802,Municipis!$D$2:$F$259,3,FALSE),"Pendent")</f>
        <v>Pendent</v>
      </c>
      <c r="W802" s="15" t="str" cm="1">
        <f t="array" ref="W802">_xlfn.IFNA(_xlfn.IFS(O802&lt;&gt;0,O802,P802&lt;&gt;0,P802,Q802&lt;&gt;0,Q802,R802&lt;&gt;0,R802,S802&lt;&gt;0,S802,T802&lt;&gt;0,T802),"Pendent")</f>
        <v>Pendent</v>
      </c>
    </row>
    <row r="803" spans="21:23" ht="15" customHeight="1" x14ac:dyDescent="0.3">
      <c r="U803" s="15" t="str">
        <f>_xlfn.IFNA(VLOOKUP(W803,Municipis!$D$2:$F$259,2,FALSE),"Pendent")</f>
        <v>Pendent</v>
      </c>
      <c r="V803" s="15" t="str">
        <f>_xlfn.IFNA(VLOOKUP(W803,Municipis!$D$2:$F$259,3,FALSE),"Pendent")</f>
        <v>Pendent</v>
      </c>
      <c r="W803" s="15" t="str" cm="1">
        <f t="array" ref="W803">_xlfn.IFNA(_xlfn.IFS(O803&lt;&gt;0,O803,P803&lt;&gt;0,P803,Q803&lt;&gt;0,Q803,R803&lt;&gt;0,R803,S803&lt;&gt;0,S803,T803&lt;&gt;0,T803),"Pendent")</f>
        <v>Pendent</v>
      </c>
    </row>
    <row r="804" spans="21:23" ht="15" customHeight="1" x14ac:dyDescent="0.3">
      <c r="U804" s="15" t="str">
        <f>_xlfn.IFNA(VLOOKUP(W804,Municipis!$D$2:$F$259,2,FALSE),"Pendent")</f>
        <v>Pendent</v>
      </c>
      <c r="V804" s="15" t="str">
        <f>_xlfn.IFNA(VLOOKUP(W804,Municipis!$D$2:$F$259,3,FALSE),"Pendent")</f>
        <v>Pendent</v>
      </c>
      <c r="W804" s="15" t="str" cm="1">
        <f t="array" ref="W804">_xlfn.IFNA(_xlfn.IFS(O804&lt;&gt;0,O804,P804&lt;&gt;0,P804,Q804&lt;&gt;0,Q804,R804&lt;&gt;0,R804,S804&lt;&gt;0,S804,T804&lt;&gt;0,T804),"Pendent")</f>
        <v>Pendent</v>
      </c>
    </row>
    <row r="805" spans="21:23" ht="15" customHeight="1" x14ac:dyDescent="0.3">
      <c r="U805" s="15" t="str">
        <f>_xlfn.IFNA(VLOOKUP(W805,Municipis!$D$2:$F$259,2,FALSE),"Pendent")</f>
        <v>Pendent</v>
      </c>
      <c r="V805" s="15" t="str">
        <f>_xlfn.IFNA(VLOOKUP(W805,Municipis!$D$2:$F$259,3,FALSE),"Pendent")</f>
        <v>Pendent</v>
      </c>
      <c r="W805" s="15" t="str" cm="1">
        <f t="array" ref="W805">_xlfn.IFNA(_xlfn.IFS(O805&lt;&gt;0,O805,P805&lt;&gt;0,P805,Q805&lt;&gt;0,Q805,R805&lt;&gt;0,R805,S805&lt;&gt;0,S805,T805&lt;&gt;0,T805),"Pendent")</f>
        <v>Pendent</v>
      </c>
    </row>
    <row r="806" spans="21:23" ht="15" customHeight="1" x14ac:dyDescent="0.3">
      <c r="U806" s="15" t="str">
        <f>_xlfn.IFNA(VLOOKUP(W806,Municipis!$D$2:$F$259,2,FALSE),"Pendent")</f>
        <v>Pendent</v>
      </c>
      <c r="V806" s="15" t="str">
        <f>_xlfn.IFNA(VLOOKUP(W806,Municipis!$D$2:$F$259,3,FALSE),"Pendent")</f>
        <v>Pendent</v>
      </c>
      <c r="W806" s="15" t="str" cm="1">
        <f t="array" ref="W806">_xlfn.IFNA(_xlfn.IFS(O806&lt;&gt;0,O806,P806&lt;&gt;0,P806,Q806&lt;&gt;0,Q806,R806&lt;&gt;0,R806,S806&lt;&gt;0,S806,T806&lt;&gt;0,T806),"Pendent")</f>
        <v>Pendent</v>
      </c>
    </row>
    <row r="807" spans="21:23" ht="15" customHeight="1" x14ac:dyDescent="0.3">
      <c r="U807" s="15" t="str">
        <f>_xlfn.IFNA(VLOOKUP(W807,Municipis!$D$2:$F$259,2,FALSE),"Pendent")</f>
        <v>Pendent</v>
      </c>
      <c r="V807" s="15" t="str">
        <f>_xlfn.IFNA(VLOOKUP(W807,Municipis!$D$2:$F$259,3,FALSE),"Pendent")</f>
        <v>Pendent</v>
      </c>
      <c r="W807" s="15" t="str" cm="1">
        <f t="array" ref="W807">_xlfn.IFNA(_xlfn.IFS(O807&lt;&gt;0,O807,P807&lt;&gt;0,P807,Q807&lt;&gt;0,Q807,R807&lt;&gt;0,R807,S807&lt;&gt;0,S807,T807&lt;&gt;0,T807),"Pendent")</f>
        <v>Pendent</v>
      </c>
    </row>
    <row r="808" spans="21:23" ht="15" customHeight="1" x14ac:dyDescent="0.3">
      <c r="U808" s="15" t="str">
        <f>_xlfn.IFNA(VLOOKUP(W808,Municipis!$D$2:$F$259,2,FALSE),"Pendent")</f>
        <v>Pendent</v>
      </c>
      <c r="V808" s="15" t="str">
        <f>_xlfn.IFNA(VLOOKUP(W808,Municipis!$D$2:$F$259,3,FALSE),"Pendent")</f>
        <v>Pendent</v>
      </c>
      <c r="W808" s="15" t="str" cm="1">
        <f t="array" ref="W808">_xlfn.IFNA(_xlfn.IFS(O808&lt;&gt;0,O808,P808&lt;&gt;0,P808,Q808&lt;&gt;0,Q808,R808&lt;&gt;0,R808,S808&lt;&gt;0,S808,T808&lt;&gt;0,T808),"Pendent")</f>
        <v>Pendent</v>
      </c>
    </row>
    <row r="809" spans="21:23" ht="15" customHeight="1" x14ac:dyDescent="0.3">
      <c r="U809" s="15" t="str">
        <f>_xlfn.IFNA(VLOOKUP(W809,Municipis!$D$2:$F$259,2,FALSE),"Pendent")</f>
        <v>Pendent</v>
      </c>
      <c r="V809" s="15" t="str">
        <f>_xlfn.IFNA(VLOOKUP(W809,Municipis!$D$2:$F$259,3,FALSE),"Pendent")</f>
        <v>Pendent</v>
      </c>
      <c r="W809" s="15" t="str" cm="1">
        <f t="array" ref="W809">_xlfn.IFNA(_xlfn.IFS(O809&lt;&gt;0,O809,P809&lt;&gt;0,P809,Q809&lt;&gt;0,Q809,R809&lt;&gt;0,R809,S809&lt;&gt;0,S809,T809&lt;&gt;0,T809),"Pendent")</f>
        <v>Pendent</v>
      </c>
    </row>
    <row r="810" spans="21:23" ht="15" customHeight="1" x14ac:dyDescent="0.3">
      <c r="U810" s="15" t="str">
        <f>_xlfn.IFNA(VLOOKUP(W810,Municipis!$D$2:$F$259,2,FALSE),"Pendent")</f>
        <v>Pendent</v>
      </c>
      <c r="V810" s="15" t="str">
        <f>_xlfn.IFNA(VLOOKUP(W810,Municipis!$D$2:$F$259,3,FALSE),"Pendent")</f>
        <v>Pendent</v>
      </c>
      <c r="W810" s="15" t="str" cm="1">
        <f t="array" ref="W810">_xlfn.IFNA(_xlfn.IFS(O810&lt;&gt;0,O810,P810&lt;&gt;0,P810,Q810&lt;&gt;0,Q810,R810&lt;&gt;0,R810,S810&lt;&gt;0,S810,T810&lt;&gt;0,T810),"Pendent")</f>
        <v>Pendent</v>
      </c>
    </row>
    <row r="811" spans="21:23" ht="15" customHeight="1" x14ac:dyDescent="0.3">
      <c r="U811" s="15" t="str">
        <f>_xlfn.IFNA(VLOOKUP(W811,Municipis!$D$2:$F$259,2,FALSE),"Pendent")</f>
        <v>Pendent</v>
      </c>
      <c r="V811" s="15" t="str">
        <f>_xlfn.IFNA(VLOOKUP(W811,Municipis!$D$2:$F$259,3,FALSE),"Pendent")</f>
        <v>Pendent</v>
      </c>
      <c r="W811" s="15" t="str" cm="1">
        <f t="array" ref="W811">_xlfn.IFNA(_xlfn.IFS(O811&lt;&gt;0,O811,P811&lt;&gt;0,P811,Q811&lt;&gt;0,Q811,R811&lt;&gt;0,R811,S811&lt;&gt;0,S811,T811&lt;&gt;0,T811),"Pendent")</f>
        <v>Pendent</v>
      </c>
    </row>
    <row r="812" spans="21:23" ht="15" customHeight="1" x14ac:dyDescent="0.3">
      <c r="U812" s="15" t="str">
        <f>_xlfn.IFNA(VLOOKUP(W812,Municipis!$D$2:$F$259,2,FALSE),"Pendent")</f>
        <v>Pendent</v>
      </c>
      <c r="V812" s="15" t="str">
        <f>_xlfn.IFNA(VLOOKUP(W812,Municipis!$D$2:$F$259,3,FALSE),"Pendent")</f>
        <v>Pendent</v>
      </c>
      <c r="W812" s="15" t="str" cm="1">
        <f t="array" ref="W812">_xlfn.IFNA(_xlfn.IFS(O812&lt;&gt;0,O812,P812&lt;&gt;0,P812,Q812&lt;&gt;0,Q812,R812&lt;&gt;0,R812,S812&lt;&gt;0,S812,T812&lt;&gt;0,T812),"Pendent")</f>
        <v>Pendent</v>
      </c>
    </row>
    <row r="813" spans="21:23" ht="15" customHeight="1" x14ac:dyDescent="0.3">
      <c r="U813" s="15" t="str">
        <f>_xlfn.IFNA(VLOOKUP(W813,Municipis!$D$2:$F$259,2,FALSE),"Pendent")</f>
        <v>Pendent</v>
      </c>
      <c r="V813" s="15" t="str">
        <f>_xlfn.IFNA(VLOOKUP(W813,Municipis!$D$2:$F$259,3,FALSE),"Pendent")</f>
        <v>Pendent</v>
      </c>
      <c r="W813" s="15" t="str" cm="1">
        <f t="array" ref="W813">_xlfn.IFNA(_xlfn.IFS(O813&lt;&gt;0,O813,P813&lt;&gt;0,P813,Q813&lt;&gt;0,Q813,R813&lt;&gt;0,R813,S813&lt;&gt;0,S813,T813&lt;&gt;0,T813),"Pendent")</f>
        <v>Pendent</v>
      </c>
    </row>
    <row r="814" spans="21:23" ht="15" customHeight="1" x14ac:dyDescent="0.3">
      <c r="U814" s="15" t="str">
        <f>_xlfn.IFNA(VLOOKUP(W814,Municipis!$D$2:$F$259,2,FALSE),"Pendent")</f>
        <v>Pendent</v>
      </c>
      <c r="V814" s="15" t="str">
        <f>_xlfn.IFNA(VLOOKUP(W814,Municipis!$D$2:$F$259,3,FALSE),"Pendent")</f>
        <v>Pendent</v>
      </c>
      <c r="W814" s="15" t="str" cm="1">
        <f t="array" ref="W814">_xlfn.IFNA(_xlfn.IFS(O814&lt;&gt;0,O814,P814&lt;&gt;0,P814,Q814&lt;&gt;0,Q814,R814&lt;&gt;0,R814,S814&lt;&gt;0,S814,T814&lt;&gt;0,T814),"Pendent")</f>
        <v>Pendent</v>
      </c>
    </row>
    <row r="815" spans="21:23" ht="15" customHeight="1" x14ac:dyDescent="0.3">
      <c r="U815" s="15" t="str">
        <f>_xlfn.IFNA(VLOOKUP(W815,Municipis!$D$2:$F$259,2,FALSE),"Pendent")</f>
        <v>Pendent</v>
      </c>
      <c r="V815" s="15" t="str">
        <f>_xlfn.IFNA(VLOOKUP(W815,Municipis!$D$2:$F$259,3,FALSE),"Pendent")</f>
        <v>Pendent</v>
      </c>
      <c r="W815" s="15" t="str" cm="1">
        <f t="array" ref="W815">_xlfn.IFNA(_xlfn.IFS(O815&lt;&gt;0,O815,P815&lt;&gt;0,P815,Q815&lt;&gt;0,Q815,R815&lt;&gt;0,R815,S815&lt;&gt;0,S815,T815&lt;&gt;0,T815),"Pendent")</f>
        <v>Pendent</v>
      </c>
    </row>
    <row r="816" spans="21:23" ht="15" customHeight="1" x14ac:dyDescent="0.3">
      <c r="U816" s="15" t="str">
        <f>_xlfn.IFNA(VLOOKUP(W816,Municipis!$D$2:$F$259,2,FALSE),"Pendent")</f>
        <v>Pendent</v>
      </c>
      <c r="V816" s="15" t="str">
        <f>_xlfn.IFNA(VLOOKUP(W816,Municipis!$D$2:$F$259,3,FALSE),"Pendent")</f>
        <v>Pendent</v>
      </c>
      <c r="W816" s="15" t="str" cm="1">
        <f t="array" ref="W816">_xlfn.IFNA(_xlfn.IFS(O816&lt;&gt;0,O816,P816&lt;&gt;0,P816,Q816&lt;&gt;0,Q816,R816&lt;&gt;0,R816,S816&lt;&gt;0,S816,T816&lt;&gt;0,T816),"Pendent")</f>
        <v>Pendent</v>
      </c>
    </row>
    <row r="817" spans="21:23" ht="15" customHeight="1" x14ac:dyDescent="0.3">
      <c r="U817" s="15" t="str">
        <f>_xlfn.IFNA(VLOOKUP(W817,Municipis!$D$2:$F$259,2,FALSE),"Pendent")</f>
        <v>Pendent</v>
      </c>
      <c r="V817" s="15" t="str">
        <f>_xlfn.IFNA(VLOOKUP(W817,Municipis!$D$2:$F$259,3,FALSE),"Pendent")</f>
        <v>Pendent</v>
      </c>
      <c r="W817" s="15" t="str" cm="1">
        <f t="array" ref="W817">_xlfn.IFNA(_xlfn.IFS(O817&lt;&gt;0,O817,P817&lt;&gt;0,P817,Q817&lt;&gt;0,Q817,R817&lt;&gt;0,R817,S817&lt;&gt;0,S817,T817&lt;&gt;0,T817),"Pendent")</f>
        <v>Pendent</v>
      </c>
    </row>
    <row r="818" spans="21:23" ht="15" customHeight="1" x14ac:dyDescent="0.3">
      <c r="U818" s="15" t="str">
        <f>_xlfn.IFNA(VLOOKUP(W818,Municipis!$D$2:$F$259,2,FALSE),"Pendent")</f>
        <v>Pendent</v>
      </c>
      <c r="V818" s="15" t="str">
        <f>_xlfn.IFNA(VLOOKUP(W818,Municipis!$D$2:$F$259,3,FALSE),"Pendent")</f>
        <v>Pendent</v>
      </c>
      <c r="W818" s="15" t="str" cm="1">
        <f t="array" ref="W818">_xlfn.IFNA(_xlfn.IFS(O818&lt;&gt;0,O818,P818&lt;&gt;0,P818,Q818&lt;&gt;0,Q818,R818&lt;&gt;0,R818,S818&lt;&gt;0,S818,T818&lt;&gt;0,T818),"Pendent")</f>
        <v>Pendent</v>
      </c>
    </row>
    <row r="819" spans="21:23" ht="15" customHeight="1" x14ac:dyDescent="0.3">
      <c r="U819" s="15" t="str">
        <f>_xlfn.IFNA(VLOOKUP(W819,Municipis!$D$2:$F$259,2,FALSE),"Pendent")</f>
        <v>Pendent</v>
      </c>
      <c r="V819" s="15" t="str">
        <f>_xlfn.IFNA(VLOOKUP(W819,Municipis!$D$2:$F$259,3,FALSE),"Pendent")</f>
        <v>Pendent</v>
      </c>
      <c r="W819" s="15" t="str" cm="1">
        <f t="array" ref="W819">_xlfn.IFNA(_xlfn.IFS(O819&lt;&gt;0,O819,P819&lt;&gt;0,P819,Q819&lt;&gt;0,Q819,R819&lt;&gt;0,R819,S819&lt;&gt;0,S819,T819&lt;&gt;0,T819),"Pendent")</f>
        <v>Pendent</v>
      </c>
    </row>
    <row r="820" spans="21:23" ht="15" customHeight="1" x14ac:dyDescent="0.3">
      <c r="U820" s="15" t="str">
        <f>_xlfn.IFNA(VLOOKUP(W820,Municipis!$D$2:$F$259,2,FALSE),"Pendent")</f>
        <v>Pendent</v>
      </c>
      <c r="V820" s="15" t="str">
        <f>_xlfn.IFNA(VLOOKUP(W820,Municipis!$D$2:$F$259,3,FALSE),"Pendent")</f>
        <v>Pendent</v>
      </c>
      <c r="W820" s="15" t="str" cm="1">
        <f t="array" ref="W820">_xlfn.IFNA(_xlfn.IFS(O820&lt;&gt;0,O820,P820&lt;&gt;0,P820,Q820&lt;&gt;0,Q820,R820&lt;&gt;0,R820,S820&lt;&gt;0,S820,T820&lt;&gt;0,T820),"Pendent")</f>
        <v>Pendent</v>
      </c>
    </row>
    <row r="821" spans="21:23" ht="15" customHeight="1" x14ac:dyDescent="0.3">
      <c r="U821" s="15" t="str">
        <f>_xlfn.IFNA(VLOOKUP(W821,Municipis!$D$2:$F$259,2,FALSE),"Pendent")</f>
        <v>Pendent</v>
      </c>
      <c r="V821" s="15" t="str">
        <f>_xlfn.IFNA(VLOOKUP(W821,Municipis!$D$2:$F$259,3,FALSE),"Pendent")</f>
        <v>Pendent</v>
      </c>
      <c r="W821" s="15" t="str" cm="1">
        <f t="array" ref="W821">_xlfn.IFNA(_xlfn.IFS(O821&lt;&gt;0,O821,P821&lt;&gt;0,P821,Q821&lt;&gt;0,Q821,R821&lt;&gt;0,R821,S821&lt;&gt;0,S821,T821&lt;&gt;0,T821),"Pendent")</f>
        <v>Pendent</v>
      </c>
    </row>
    <row r="822" spans="21:23" ht="15" customHeight="1" x14ac:dyDescent="0.3">
      <c r="U822" s="15" t="str">
        <f>_xlfn.IFNA(VLOOKUP(W822,Municipis!$D$2:$F$259,2,FALSE),"Pendent")</f>
        <v>Pendent</v>
      </c>
      <c r="V822" s="15" t="str">
        <f>_xlfn.IFNA(VLOOKUP(W822,Municipis!$D$2:$F$259,3,FALSE),"Pendent")</f>
        <v>Pendent</v>
      </c>
      <c r="W822" s="15" t="str" cm="1">
        <f t="array" ref="W822">_xlfn.IFNA(_xlfn.IFS(O822&lt;&gt;0,O822,P822&lt;&gt;0,P822,Q822&lt;&gt;0,Q822,R822&lt;&gt;0,R822,S822&lt;&gt;0,S822,T822&lt;&gt;0,T822),"Pendent")</f>
        <v>Pendent</v>
      </c>
    </row>
    <row r="823" spans="21:23" ht="15" customHeight="1" x14ac:dyDescent="0.3">
      <c r="U823" s="15" t="str">
        <f>_xlfn.IFNA(VLOOKUP(W823,Municipis!$D$2:$F$259,2,FALSE),"Pendent")</f>
        <v>Pendent</v>
      </c>
      <c r="V823" s="15" t="str">
        <f>_xlfn.IFNA(VLOOKUP(W823,Municipis!$D$2:$F$259,3,FALSE),"Pendent")</f>
        <v>Pendent</v>
      </c>
      <c r="W823" s="15" t="str" cm="1">
        <f t="array" ref="W823">_xlfn.IFNA(_xlfn.IFS(O823&lt;&gt;0,O823,P823&lt;&gt;0,P823,Q823&lt;&gt;0,Q823,R823&lt;&gt;0,R823,S823&lt;&gt;0,S823,T823&lt;&gt;0,T823),"Pendent")</f>
        <v>Pendent</v>
      </c>
    </row>
    <row r="824" spans="21:23" ht="15" customHeight="1" x14ac:dyDescent="0.3">
      <c r="U824" s="15" t="str">
        <f>_xlfn.IFNA(VLOOKUP(W824,Municipis!$D$2:$F$259,2,FALSE),"Pendent")</f>
        <v>Pendent</v>
      </c>
      <c r="V824" s="15" t="str">
        <f>_xlfn.IFNA(VLOOKUP(W824,Municipis!$D$2:$F$259,3,FALSE),"Pendent")</f>
        <v>Pendent</v>
      </c>
      <c r="W824" s="15" t="str" cm="1">
        <f t="array" ref="W824">_xlfn.IFNA(_xlfn.IFS(O824&lt;&gt;0,O824,P824&lt;&gt;0,P824,Q824&lt;&gt;0,Q824,R824&lt;&gt;0,R824,S824&lt;&gt;0,S824,T824&lt;&gt;0,T824),"Pendent")</f>
        <v>Pendent</v>
      </c>
    </row>
    <row r="825" spans="21:23" ht="15" customHeight="1" x14ac:dyDescent="0.3">
      <c r="U825" s="15" t="str">
        <f>_xlfn.IFNA(VLOOKUP(W825,Municipis!$D$2:$F$259,2,FALSE),"Pendent")</f>
        <v>Pendent</v>
      </c>
      <c r="V825" s="15" t="str">
        <f>_xlfn.IFNA(VLOOKUP(W825,Municipis!$D$2:$F$259,3,FALSE),"Pendent")</f>
        <v>Pendent</v>
      </c>
      <c r="W825" s="15" t="str" cm="1">
        <f t="array" ref="W825">_xlfn.IFNA(_xlfn.IFS(O825&lt;&gt;0,O825,P825&lt;&gt;0,P825,Q825&lt;&gt;0,Q825,R825&lt;&gt;0,R825,S825&lt;&gt;0,S825,T825&lt;&gt;0,T825),"Pendent")</f>
        <v>Pendent</v>
      </c>
    </row>
    <row r="826" spans="21:23" ht="15" customHeight="1" x14ac:dyDescent="0.3">
      <c r="U826" s="15" t="str">
        <f>_xlfn.IFNA(VLOOKUP(W826,Municipis!$D$2:$F$259,2,FALSE),"Pendent")</f>
        <v>Pendent</v>
      </c>
      <c r="V826" s="15" t="str">
        <f>_xlfn.IFNA(VLOOKUP(W826,Municipis!$D$2:$F$259,3,FALSE),"Pendent")</f>
        <v>Pendent</v>
      </c>
      <c r="W826" s="15" t="str" cm="1">
        <f t="array" ref="W826">_xlfn.IFNA(_xlfn.IFS(O826&lt;&gt;0,O826,P826&lt;&gt;0,P826,Q826&lt;&gt;0,Q826,R826&lt;&gt;0,R826,S826&lt;&gt;0,S826,T826&lt;&gt;0,T826),"Pendent")</f>
        <v>Pendent</v>
      </c>
    </row>
    <row r="827" spans="21:23" ht="15" customHeight="1" x14ac:dyDescent="0.3">
      <c r="U827" s="15" t="str">
        <f>_xlfn.IFNA(VLOOKUP(W827,Municipis!$D$2:$F$259,2,FALSE),"Pendent")</f>
        <v>Pendent</v>
      </c>
      <c r="V827" s="15" t="str">
        <f>_xlfn.IFNA(VLOOKUP(W827,Municipis!$D$2:$F$259,3,FALSE),"Pendent")</f>
        <v>Pendent</v>
      </c>
      <c r="W827" s="15" t="str" cm="1">
        <f t="array" ref="W827">_xlfn.IFNA(_xlfn.IFS(O827&lt;&gt;0,O827,P827&lt;&gt;0,P827,Q827&lt;&gt;0,Q827,R827&lt;&gt;0,R827,S827&lt;&gt;0,S827,T827&lt;&gt;0,T827),"Pendent")</f>
        <v>Pendent</v>
      </c>
    </row>
    <row r="828" spans="21:23" ht="15" customHeight="1" x14ac:dyDescent="0.3">
      <c r="U828" s="15" t="str">
        <f>_xlfn.IFNA(VLOOKUP(W828,Municipis!$D$2:$F$259,2,FALSE),"Pendent")</f>
        <v>Pendent</v>
      </c>
      <c r="V828" s="15" t="str">
        <f>_xlfn.IFNA(VLOOKUP(W828,Municipis!$D$2:$F$259,3,FALSE),"Pendent")</f>
        <v>Pendent</v>
      </c>
      <c r="W828" s="15" t="str" cm="1">
        <f t="array" ref="W828">_xlfn.IFNA(_xlfn.IFS(O828&lt;&gt;0,O828,P828&lt;&gt;0,P828,Q828&lt;&gt;0,Q828,R828&lt;&gt;0,R828,S828&lt;&gt;0,S828,T828&lt;&gt;0,T828),"Pendent")</f>
        <v>Pendent</v>
      </c>
    </row>
    <row r="829" spans="21:23" ht="15" customHeight="1" x14ac:dyDescent="0.3">
      <c r="U829" s="15" t="str">
        <f>_xlfn.IFNA(VLOOKUP(W829,Municipis!$D$2:$F$259,2,FALSE),"Pendent")</f>
        <v>Pendent</v>
      </c>
      <c r="V829" s="15" t="str">
        <f>_xlfn.IFNA(VLOOKUP(W829,Municipis!$D$2:$F$259,3,FALSE),"Pendent")</f>
        <v>Pendent</v>
      </c>
      <c r="W829" s="15" t="str" cm="1">
        <f t="array" ref="W829">_xlfn.IFNA(_xlfn.IFS(O829&lt;&gt;0,O829,P829&lt;&gt;0,P829,Q829&lt;&gt;0,Q829,R829&lt;&gt;0,R829,S829&lt;&gt;0,S829,T829&lt;&gt;0,T829),"Pendent")</f>
        <v>Pendent</v>
      </c>
    </row>
    <row r="830" spans="21:23" ht="15" customHeight="1" x14ac:dyDescent="0.3">
      <c r="U830" s="15" t="str">
        <f>_xlfn.IFNA(VLOOKUP(W830,Municipis!$D$2:$F$259,2,FALSE),"Pendent")</f>
        <v>Pendent</v>
      </c>
      <c r="V830" s="15" t="str">
        <f>_xlfn.IFNA(VLOOKUP(W830,Municipis!$D$2:$F$259,3,FALSE),"Pendent")</f>
        <v>Pendent</v>
      </c>
      <c r="W830" s="15" t="str" cm="1">
        <f t="array" ref="W830">_xlfn.IFNA(_xlfn.IFS(O830&lt;&gt;0,O830,P830&lt;&gt;0,P830,Q830&lt;&gt;0,Q830,R830&lt;&gt;0,R830,S830&lt;&gt;0,S830,T830&lt;&gt;0,T830),"Pendent")</f>
        <v>Pendent</v>
      </c>
    </row>
    <row r="831" spans="21:23" ht="15" customHeight="1" x14ac:dyDescent="0.3">
      <c r="U831" s="15" t="str">
        <f>_xlfn.IFNA(VLOOKUP(W831,Municipis!$D$2:$F$259,2,FALSE),"Pendent")</f>
        <v>Pendent</v>
      </c>
      <c r="V831" s="15" t="str">
        <f>_xlfn.IFNA(VLOOKUP(W831,Municipis!$D$2:$F$259,3,FALSE),"Pendent")</f>
        <v>Pendent</v>
      </c>
      <c r="W831" s="15" t="str" cm="1">
        <f t="array" ref="W831">_xlfn.IFNA(_xlfn.IFS(O831&lt;&gt;0,O831,P831&lt;&gt;0,P831,Q831&lt;&gt;0,Q831,R831&lt;&gt;0,R831,S831&lt;&gt;0,S831,T831&lt;&gt;0,T831),"Pendent")</f>
        <v>Pendent</v>
      </c>
    </row>
    <row r="832" spans="21:23" ht="15" customHeight="1" x14ac:dyDescent="0.3">
      <c r="U832" s="15" t="str">
        <f>_xlfn.IFNA(VLOOKUP(W832,Municipis!$D$2:$F$259,2,FALSE),"Pendent")</f>
        <v>Pendent</v>
      </c>
      <c r="V832" s="15" t="str">
        <f>_xlfn.IFNA(VLOOKUP(W832,Municipis!$D$2:$F$259,3,FALSE),"Pendent")</f>
        <v>Pendent</v>
      </c>
      <c r="W832" s="15" t="str" cm="1">
        <f t="array" ref="W832">_xlfn.IFNA(_xlfn.IFS(O832&lt;&gt;0,O832,P832&lt;&gt;0,P832,Q832&lt;&gt;0,Q832,R832&lt;&gt;0,R832,S832&lt;&gt;0,S832,T832&lt;&gt;0,T832),"Pendent")</f>
        <v>Pendent</v>
      </c>
    </row>
    <row r="833" spans="21:23" ht="15" customHeight="1" x14ac:dyDescent="0.3">
      <c r="U833" s="15" t="str">
        <f>_xlfn.IFNA(VLOOKUP(W833,Municipis!$D$2:$F$259,2,FALSE),"Pendent")</f>
        <v>Pendent</v>
      </c>
      <c r="V833" s="15" t="str">
        <f>_xlfn.IFNA(VLOOKUP(W833,Municipis!$D$2:$F$259,3,FALSE),"Pendent")</f>
        <v>Pendent</v>
      </c>
      <c r="W833" s="15" t="str" cm="1">
        <f t="array" ref="W833">_xlfn.IFNA(_xlfn.IFS(O833&lt;&gt;0,O833,P833&lt;&gt;0,P833,Q833&lt;&gt;0,Q833,R833&lt;&gt;0,R833,S833&lt;&gt;0,S833,T833&lt;&gt;0,T833),"Pendent")</f>
        <v>Pendent</v>
      </c>
    </row>
    <row r="834" spans="21:23" ht="15" customHeight="1" x14ac:dyDescent="0.3">
      <c r="U834" s="15" t="str">
        <f>_xlfn.IFNA(VLOOKUP(W834,Municipis!$D$2:$F$259,2,FALSE),"Pendent")</f>
        <v>Pendent</v>
      </c>
      <c r="V834" s="15" t="str">
        <f>_xlfn.IFNA(VLOOKUP(W834,Municipis!$D$2:$F$259,3,FALSE),"Pendent")</f>
        <v>Pendent</v>
      </c>
      <c r="W834" s="15" t="str" cm="1">
        <f t="array" ref="W834">_xlfn.IFNA(_xlfn.IFS(O834&lt;&gt;0,O834,P834&lt;&gt;0,P834,Q834&lt;&gt;0,Q834,R834&lt;&gt;0,R834,S834&lt;&gt;0,S834,T834&lt;&gt;0,T834),"Pendent")</f>
        <v>Pendent</v>
      </c>
    </row>
    <row r="835" spans="21:23" ht="15" customHeight="1" x14ac:dyDescent="0.3">
      <c r="U835" s="15" t="str">
        <f>_xlfn.IFNA(VLOOKUP(W835,Municipis!$D$2:$F$259,2,FALSE),"Pendent")</f>
        <v>Pendent</v>
      </c>
      <c r="V835" s="15" t="str">
        <f>_xlfn.IFNA(VLOOKUP(W835,Municipis!$D$2:$F$259,3,FALSE),"Pendent")</f>
        <v>Pendent</v>
      </c>
      <c r="W835" s="15" t="str" cm="1">
        <f t="array" ref="W835">_xlfn.IFNA(_xlfn.IFS(O835&lt;&gt;0,O835,P835&lt;&gt;0,P835,Q835&lt;&gt;0,Q835,R835&lt;&gt;0,R835,S835&lt;&gt;0,S835,T835&lt;&gt;0,T835),"Pendent")</f>
        <v>Pendent</v>
      </c>
    </row>
    <row r="836" spans="21:23" ht="15" customHeight="1" x14ac:dyDescent="0.3">
      <c r="U836" s="15" t="str">
        <f>_xlfn.IFNA(VLOOKUP(W836,Municipis!$D$2:$F$259,2,FALSE),"Pendent")</f>
        <v>Pendent</v>
      </c>
      <c r="V836" s="15" t="str">
        <f>_xlfn.IFNA(VLOOKUP(W836,Municipis!$D$2:$F$259,3,FALSE),"Pendent")</f>
        <v>Pendent</v>
      </c>
      <c r="W836" s="15" t="str" cm="1">
        <f t="array" ref="W836">_xlfn.IFNA(_xlfn.IFS(O836&lt;&gt;0,O836,P836&lt;&gt;0,P836,Q836&lt;&gt;0,Q836,R836&lt;&gt;0,R836,S836&lt;&gt;0,S836,T836&lt;&gt;0,T836),"Pendent")</f>
        <v>Pendent</v>
      </c>
    </row>
    <row r="837" spans="21:23" ht="15" customHeight="1" x14ac:dyDescent="0.3">
      <c r="U837" s="15" t="str">
        <f>_xlfn.IFNA(VLOOKUP(W837,Municipis!$D$2:$F$259,2,FALSE),"Pendent")</f>
        <v>Pendent</v>
      </c>
      <c r="V837" s="15" t="str">
        <f>_xlfn.IFNA(VLOOKUP(W837,Municipis!$D$2:$F$259,3,FALSE),"Pendent")</f>
        <v>Pendent</v>
      </c>
      <c r="W837" s="15" t="str" cm="1">
        <f t="array" ref="W837">_xlfn.IFNA(_xlfn.IFS(O837&lt;&gt;0,O837,P837&lt;&gt;0,P837,Q837&lt;&gt;0,Q837,R837&lt;&gt;0,R837,S837&lt;&gt;0,S837,T837&lt;&gt;0,T837),"Pendent")</f>
        <v>Pendent</v>
      </c>
    </row>
    <row r="838" spans="21:23" ht="15" customHeight="1" x14ac:dyDescent="0.3">
      <c r="U838" s="15" t="str">
        <f>_xlfn.IFNA(VLOOKUP(W838,Municipis!$D$2:$F$259,2,FALSE),"Pendent")</f>
        <v>Pendent</v>
      </c>
      <c r="V838" s="15" t="str">
        <f>_xlfn.IFNA(VLOOKUP(W838,Municipis!$D$2:$F$259,3,FALSE),"Pendent")</f>
        <v>Pendent</v>
      </c>
      <c r="W838" s="15" t="str" cm="1">
        <f t="array" ref="W838">_xlfn.IFNA(_xlfn.IFS(O838&lt;&gt;0,O838,P838&lt;&gt;0,P838,Q838&lt;&gt;0,Q838,R838&lt;&gt;0,R838,S838&lt;&gt;0,S838,T838&lt;&gt;0,T838),"Pendent")</f>
        <v>Pendent</v>
      </c>
    </row>
    <row r="839" spans="21:23" ht="15" customHeight="1" x14ac:dyDescent="0.3">
      <c r="U839" s="15" t="str">
        <f>_xlfn.IFNA(VLOOKUP(W839,Municipis!$D$2:$F$259,2,FALSE),"Pendent")</f>
        <v>Pendent</v>
      </c>
      <c r="V839" s="15" t="str">
        <f>_xlfn.IFNA(VLOOKUP(W839,Municipis!$D$2:$F$259,3,FALSE),"Pendent")</f>
        <v>Pendent</v>
      </c>
      <c r="W839" s="15" t="str" cm="1">
        <f t="array" ref="W839">_xlfn.IFNA(_xlfn.IFS(O839&lt;&gt;0,O839,P839&lt;&gt;0,P839,Q839&lt;&gt;0,Q839,R839&lt;&gt;0,R839,S839&lt;&gt;0,S839,T839&lt;&gt;0,T839),"Pendent")</f>
        <v>Pendent</v>
      </c>
    </row>
    <row r="840" spans="21:23" ht="15" customHeight="1" x14ac:dyDescent="0.3">
      <c r="U840" s="15" t="str">
        <f>_xlfn.IFNA(VLOOKUP(W840,Municipis!$D$2:$F$259,2,FALSE),"Pendent")</f>
        <v>Pendent</v>
      </c>
      <c r="V840" s="15" t="str">
        <f>_xlfn.IFNA(VLOOKUP(W840,Municipis!$D$2:$F$259,3,FALSE),"Pendent")</f>
        <v>Pendent</v>
      </c>
      <c r="W840" s="15" t="str" cm="1">
        <f t="array" ref="W840">_xlfn.IFNA(_xlfn.IFS(O840&lt;&gt;0,O840,P840&lt;&gt;0,P840,Q840&lt;&gt;0,Q840,R840&lt;&gt;0,R840,S840&lt;&gt;0,S840,T840&lt;&gt;0,T840),"Pendent")</f>
        <v>Pendent</v>
      </c>
    </row>
    <row r="841" spans="21:23" ht="15" customHeight="1" x14ac:dyDescent="0.3">
      <c r="U841" s="15" t="str">
        <f>_xlfn.IFNA(VLOOKUP(W841,Municipis!$D$2:$F$259,2,FALSE),"Pendent")</f>
        <v>Pendent</v>
      </c>
      <c r="V841" s="15" t="str">
        <f>_xlfn.IFNA(VLOOKUP(W841,Municipis!$D$2:$F$259,3,FALSE),"Pendent")</f>
        <v>Pendent</v>
      </c>
      <c r="W841" s="15" t="str" cm="1">
        <f t="array" ref="W841">_xlfn.IFNA(_xlfn.IFS(O841&lt;&gt;0,O841,P841&lt;&gt;0,P841,Q841&lt;&gt;0,Q841,R841&lt;&gt;0,R841,S841&lt;&gt;0,S841,T841&lt;&gt;0,T841),"Pendent")</f>
        <v>Pendent</v>
      </c>
    </row>
    <row r="842" spans="21:23" ht="15" customHeight="1" x14ac:dyDescent="0.3">
      <c r="U842" s="15" t="str">
        <f>_xlfn.IFNA(VLOOKUP(W842,Municipis!$D$2:$F$259,2,FALSE),"Pendent")</f>
        <v>Pendent</v>
      </c>
      <c r="V842" s="15" t="str">
        <f>_xlfn.IFNA(VLOOKUP(W842,Municipis!$D$2:$F$259,3,FALSE),"Pendent")</f>
        <v>Pendent</v>
      </c>
      <c r="W842" s="15" t="str" cm="1">
        <f t="array" ref="W842">_xlfn.IFNA(_xlfn.IFS(O842&lt;&gt;0,O842,P842&lt;&gt;0,P842,Q842&lt;&gt;0,Q842,R842&lt;&gt;0,R842,S842&lt;&gt;0,S842,T842&lt;&gt;0,T842),"Pendent")</f>
        <v>Pendent</v>
      </c>
    </row>
    <row r="843" spans="21:23" ht="15" customHeight="1" x14ac:dyDescent="0.3">
      <c r="U843" s="15" t="str">
        <f>_xlfn.IFNA(VLOOKUP(W843,Municipis!$D$2:$F$259,2,FALSE),"Pendent")</f>
        <v>Pendent</v>
      </c>
      <c r="V843" s="15" t="str">
        <f>_xlfn.IFNA(VLOOKUP(W843,Municipis!$D$2:$F$259,3,FALSE),"Pendent")</f>
        <v>Pendent</v>
      </c>
      <c r="W843" s="15" t="str" cm="1">
        <f t="array" ref="W843">_xlfn.IFNA(_xlfn.IFS(O843&lt;&gt;0,O843,P843&lt;&gt;0,P843,Q843&lt;&gt;0,Q843,R843&lt;&gt;0,R843,S843&lt;&gt;0,S843,T843&lt;&gt;0,T843),"Pendent")</f>
        <v>Pendent</v>
      </c>
    </row>
    <row r="844" spans="21:23" ht="15" customHeight="1" x14ac:dyDescent="0.3">
      <c r="U844" s="15" t="str">
        <f>_xlfn.IFNA(VLOOKUP(W844,Municipis!$D$2:$F$259,2,FALSE),"Pendent")</f>
        <v>Pendent</v>
      </c>
      <c r="V844" s="15" t="str">
        <f>_xlfn.IFNA(VLOOKUP(W844,Municipis!$D$2:$F$259,3,FALSE),"Pendent")</f>
        <v>Pendent</v>
      </c>
      <c r="W844" s="15" t="str" cm="1">
        <f t="array" ref="W844">_xlfn.IFNA(_xlfn.IFS(O844&lt;&gt;0,O844,P844&lt;&gt;0,P844,Q844&lt;&gt;0,Q844,R844&lt;&gt;0,R844,S844&lt;&gt;0,S844,T844&lt;&gt;0,T844),"Pendent")</f>
        <v>Pendent</v>
      </c>
    </row>
    <row r="845" spans="21:23" ht="15" customHeight="1" x14ac:dyDescent="0.3">
      <c r="U845" s="15" t="str">
        <f>_xlfn.IFNA(VLOOKUP(W845,Municipis!$D$2:$F$259,2,FALSE),"Pendent")</f>
        <v>Pendent</v>
      </c>
      <c r="V845" s="15" t="str">
        <f>_xlfn.IFNA(VLOOKUP(W845,Municipis!$D$2:$F$259,3,FALSE),"Pendent")</f>
        <v>Pendent</v>
      </c>
      <c r="W845" s="15" t="str" cm="1">
        <f t="array" ref="W845">_xlfn.IFNA(_xlfn.IFS(O845&lt;&gt;0,O845,P845&lt;&gt;0,P845,Q845&lt;&gt;0,Q845,R845&lt;&gt;0,R845,S845&lt;&gt;0,S845,T845&lt;&gt;0,T845),"Pendent")</f>
        <v>Pendent</v>
      </c>
    </row>
    <row r="846" spans="21:23" ht="15" customHeight="1" x14ac:dyDescent="0.3">
      <c r="U846" s="15" t="str">
        <f>_xlfn.IFNA(VLOOKUP(W846,Municipis!$D$2:$F$259,2,FALSE),"Pendent")</f>
        <v>Pendent</v>
      </c>
      <c r="V846" s="15" t="str">
        <f>_xlfn.IFNA(VLOOKUP(W846,Municipis!$D$2:$F$259,3,FALSE),"Pendent")</f>
        <v>Pendent</v>
      </c>
      <c r="W846" s="15" t="str" cm="1">
        <f t="array" ref="W846">_xlfn.IFNA(_xlfn.IFS(O846&lt;&gt;0,O846,P846&lt;&gt;0,P846,Q846&lt;&gt;0,Q846,R846&lt;&gt;0,R846,S846&lt;&gt;0,S846,T846&lt;&gt;0,T846),"Pendent")</f>
        <v>Pendent</v>
      </c>
    </row>
    <row r="847" spans="21:23" ht="15" customHeight="1" x14ac:dyDescent="0.3">
      <c r="U847" s="15" t="str">
        <f>_xlfn.IFNA(VLOOKUP(W847,Municipis!$D$2:$F$259,2,FALSE),"Pendent")</f>
        <v>Pendent</v>
      </c>
      <c r="V847" s="15" t="str">
        <f>_xlfn.IFNA(VLOOKUP(W847,Municipis!$D$2:$F$259,3,FALSE),"Pendent")</f>
        <v>Pendent</v>
      </c>
      <c r="W847" s="15" t="str" cm="1">
        <f t="array" ref="W847">_xlfn.IFNA(_xlfn.IFS(O847&lt;&gt;0,O847,P847&lt;&gt;0,P847,Q847&lt;&gt;0,Q847,R847&lt;&gt;0,R847,S847&lt;&gt;0,S847,T847&lt;&gt;0,T847),"Pendent")</f>
        <v>Pendent</v>
      </c>
    </row>
    <row r="848" spans="21:23" ht="15" customHeight="1" x14ac:dyDescent="0.3">
      <c r="U848" s="15" t="str">
        <f>_xlfn.IFNA(VLOOKUP(W848,Municipis!$D$2:$F$259,2,FALSE),"Pendent")</f>
        <v>Pendent</v>
      </c>
      <c r="V848" s="15" t="str">
        <f>_xlfn.IFNA(VLOOKUP(W848,Municipis!$D$2:$F$259,3,FALSE),"Pendent")</f>
        <v>Pendent</v>
      </c>
      <c r="W848" s="15" t="str" cm="1">
        <f t="array" ref="W848">_xlfn.IFNA(_xlfn.IFS(O848&lt;&gt;0,O848,P848&lt;&gt;0,P848,Q848&lt;&gt;0,Q848,R848&lt;&gt;0,R848,S848&lt;&gt;0,S848,T848&lt;&gt;0,T848),"Pendent")</f>
        <v>Pendent</v>
      </c>
    </row>
    <row r="849" spans="21:23" ht="15" customHeight="1" x14ac:dyDescent="0.3">
      <c r="U849" s="15" t="str">
        <f>_xlfn.IFNA(VLOOKUP(W849,Municipis!$D$2:$F$259,2,FALSE),"Pendent")</f>
        <v>Pendent</v>
      </c>
      <c r="V849" s="15" t="str">
        <f>_xlfn.IFNA(VLOOKUP(W849,Municipis!$D$2:$F$259,3,FALSE),"Pendent")</f>
        <v>Pendent</v>
      </c>
      <c r="W849" s="15" t="str" cm="1">
        <f t="array" ref="W849">_xlfn.IFNA(_xlfn.IFS(O849&lt;&gt;0,O849,P849&lt;&gt;0,P849,Q849&lt;&gt;0,Q849,R849&lt;&gt;0,R849,S849&lt;&gt;0,S849,T849&lt;&gt;0,T849),"Pendent")</f>
        <v>Pendent</v>
      </c>
    </row>
    <row r="850" spans="21:23" ht="15" customHeight="1" x14ac:dyDescent="0.3">
      <c r="U850" s="15" t="str">
        <f>_xlfn.IFNA(VLOOKUP(W850,Municipis!$D$2:$F$259,2,FALSE),"Pendent")</f>
        <v>Pendent</v>
      </c>
      <c r="V850" s="15" t="str">
        <f>_xlfn.IFNA(VLOOKUP(W850,Municipis!$D$2:$F$259,3,FALSE),"Pendent")</f>
        <v>Pendent</v>
      </c>
      <c r="W850" s="15" t="str" cm="1">
        <f t="array" ref="W850">_xlfn.IFNA(_xlfn.IFS(O850&lt;&gt;0,O850,P850&lt;&gt;0,P850,Q850&lt;&gt;0,Q850,R850&lt;&gt;0,R850,S850&lt;&gt;0,S850,T850&lt;&gt;0,T850),"Pendent")</f>
        <v>Pendent</v>
      </c>
    </row>
    <row r="851" spans="21:23" ht="15" customHeight="1" x14ac:dyDescent="0.3">
      <c r="U851" s="15" t="str">
        <f>_xlfn.IFNA(VLOOKUP(W851,Municipis!$D$2:$F$259,2,FALSE),"Pendent")</f>
        <v>Pendent</v>
      </c>
      <c r="V851" s="15" t="str">
        <f>_xlfn.IFNA(VLOOKUP(W851,Municipis!$D$2:$F$259,3,FALSE),"Pendent")</f>
        <v>Pendent</v>
      </c>
      <c r="W851" s="15" t="str" cm="1">
        <f t="array" ref="W851">_xlfn.IFNA(_xlfn.IFS(O851&lt;&gt;0,O851,P851&lt;&gt;0,P851,Q851&lt;&gt;0,Q851,R851&lt;&gt;0,R851,S851&lt;&gt;0,S851,T851&lt;&gt;0,T851),"Pendent")</f>
        <v>Pendent</v>
      </c>
    </row>
    <row r="852" spans="21:23" ht="15" customHeight="1" x14ac:dyDescent="0.3">
      <c r="U852" s="15" t="str">
        <f>_xlfn.IFNA(VLOOKUP(W852,Municipis!$D$2:$F$259,2,FALSE),"Pendent")</f>
        <v>Pendent</v>
      </c>
      <c r="V852" s="15" t="str">
        <f>_xlfn.IFNA(VLOOKUP(W852,Municipis!$D$2:$F$259,3,FALSE),"Pendent")</f>
        <v>Pendent</v>
      </c>
      <c r="W852" s="15" t="str" cm="1">
        <f t="array" ref="W852">_xlfn.IFNA(_xlfn.IFS(O852&lt;&gt;0,O852,P852&lt;&gt;0,P852,Q852&lt;&gt;0,Q852,R852&lt;&gt;0,R852,S852&lt;&gt;0,S852,T852&lt;&gt;0,T852),"Pendent")</f>
        <v>Pendent</v>
      </c>
    </row>
    <row r="853" spans="21:23" ht="15" customHeight="1" x14ac:dyDescent="0.3">
      <c r="U853" s="15" t="str">
        <f>_xlfn.IFNA(VLOOKUP(W853,Municipis!$D$2:$F$259,2,FALSE),"Pendent")</f>
        <v>Pendent</v>
      </c>
      <c r="V853" s="15" t="str">
        <f>_xlfn.IFNA(VLOOKUP(W853,Municipis!$D$2:$F$259,3,FALSE),"Pendent")</f>
        <v>Pendent</v>
      </c>
      <c r="W853" s="15" t="str" cm="1">
        <f t="array" ref="W853">_xlfn.IFNA(_xlfn.IFS(O853&lt;&gt;0,O853,P853&lt;&gt;0,P853,Q853&lt;&gt;0,Q853,R853&lt;&gt;0,R853,S853&lt;&gt;0,S853,T853&lt;&gt;0,T853),"Pendent")</f>
        <v>Pendent</v>
      </c>
    </row>
    <row r="854" spans="21:23" ht="15" customHeight="1" x14ac:dyDescent="0.3">
      <c r="U854" s="15" t="str">
        <f>_xlfn.IFNA(VLOOKUP(W854,Municipis!$D$2:$F$259,2,FALSE),"Pendent")</f>
        <v>Pendent</v>
      </c>
      <c r="V854" s="15" t="str">
        <f>_xlfn.IFNA(VLOOKUP(W854,Municipis!$D$2:$F$259,3,FALSE),"Pendent")</f>
        <v>Pendent</v>
      </c>
      <c r="W854" s="15" t="str" cm="1">
        <f t="array" ref="W854">_xlfn.IFNA(_xlfn.IFS(O854&lt;&gt;0,O854,P854&lt;&gt;0,P854,Q854&lt;&gt;0,Q854,R854&lt;&gt;0,R854,S854&lt;&gt;0,S854,T854&lt;&gt;0,T854),"Pendent")</f>
        <v>Pendent</v>
      </c>
    </row>
    <row r="855" spans="21:23" ht="15" customHeight="1" x14ac:dyDescent="0.3">
      <c r="U855" s="15" t="str">
        <f>_xlfn.IFNA(VLOOKUP(W855,Municipis!$D$2:$F$259,2,FALSE),"Pendent")</f>
        <v>Pendent</v>
      </c>
      <c r="V855" s="15" t="str">
        <f>_xlfn.IFNA(VLOOKUP(W855,Municipis!$D$2:$F$259,3,FALSE),"Pendent")</f>
        <v>Pendent</v>
      </c>
      <c r="W855" s="15" t="str" cm="1">
        <f t="array" ref="W855">_xlfn.IFNA(_xlfn.IFS(O855&lt;&gt;0,O855,P855&lt;&gt;0,P855,Q855&lt;&gt;0,Q855,R855&lt;&gt;0,R855,S855&lt;&gt;0,S855,T855&lt;&gt;0,T855),"Pendent")</f>
        <v>Pendent</v>
      </c>
    </row>
    <row r="856" spans="21:23" ht="15" customHeight="1" x14ac:dyDescent="0.3">
      <c r="U856" s="15" t="str">
        <f>_xlfn.IFNA(VLOOKUP(W856,Municipis!$D$2:$F$259,2,FALSE),"Pendent")</f>
        <v>Pendent</v>
      </c>
      <c r="V856" s="15" t="str">
        <f>_xlfn.IFNA(VLOOKUP(W856,Municipis!$D$2:$F$259,3,FALSE),"Pendent")</f>
        <v>Pendent</v>
      </c>
      <c r="W856" s="15" t="str" cm="1">
        <f t="array" ref="W856">_xlfn.IFNA(_xlfn.IFS(O856&lt;&gt;0,O856,P856&lt;&gt;0,P856,Q856&lt;&gt;0,Q856,R856&lt;&gt;0,R856,S856&lt;&gt;0,S856,T856&lt;&gt;0,T856),"Pendent")</f>
        <v>Pendent</v>
      </c>
    </row>
    <row r="857" spans="21:23" ht="15" customHeight="1" x14ac:dyDescent="0.3">
      <c r="U857" s="15" t="str">
        <f>_xlfn.IFNA(VLOOKUP(W857,Municipis!$D$2:$F$259,2,FALSE),"Pendent")</f>
        <v>Pendent</v>
      </c>
      <c r="V857" s="15" t="str">
        <f>_xlfn.IFNA(VLOOKUP(W857,Municipis!$D$2:$F$259,3,FALSE),"Pendent")</f>
        <v>Pendent</v>
      </c>
      <c r="W857" s="15" t="str" cm="1">
        <f t="array" ref="W857">_xlfn.IFNA(_xlfn.IFS(O857&lt;&gt;0,O857,P857&lt;&gt;0,P857,Q857&lt;&gt;0,Q857,R857&lt;&gt;0,R857,S857&lt;&gt;0,S857,T857&lt;&gt;0,T857),"Pendent")</f>
        <v>Pendent</v>
      </c>
    </row>
    <row r="858" spans="21:23" ht="15" customHeight="1" x14ac:dyDescent="0.3">
      <c r="U858" s="15" t="str">
        <f>_xlfn.IFNA(VLOOKUP(W858,Municipis!$D$2:$F$259,2,FALSE),"Pendent")</f>
        <v>Pendent</v>
      </c>
      <c r="V858" s="15" t="str">
        <f>_xlfn.IFNA(VLOOKUP(W858,Municipis!$D$2:$F$259,3,FALSE),"Pendent")</f>
        <v>Pendent</v>
      </c>
      <c r="W858" s="15" t="str" cm="1">
        <f t="array" ref="W858">_xlfn.IFNA(_xlfn.IFS(O858&lt;&gt;0,O858,P858&lt;&gt;0,P858,Q858&lt;&gt;0,Q858,R858&lt;&gt;0,R858,S858&lt;&gt;0,S858,T858&lt;&gt;0,T858),"Pendent")</f>
        <v>Pendent</v>
      </c>
    </row>
    <row r="859" spans="21:23" ht="15" customHeight="1" x14ac:dyDescent="0.3">
      <c r="U859" s="15" t="str">
        <f>_xlfn.IFNA(VLOOKUP(W859,Municipis!$D$2:$F$259,2,FALSE),"Pendent")</f>
        <v>Pendent</v>
      </c>
      <c r="V859" s="15" t="str">
        <f>_xlfn.IFNA(VLOOKUP(W859,Municipis!$D$2:$F$259,3,FALSE),"Pendent")</f>
        <v>Pendent</v>
      </c>
      <c r="W859" s="15" t="str" cm="1">
        <f t="array" ref="W859">_xlfn.IFNA(_xlfn.IFS(O859&lt;&gt;0,O859,P859&lt;&gt;0,P859,Q859&lt;&gt;0,Q859,R859&lt;&gt;0,R859,S859&lt;&gt;0,S859,T859&lt;&gt;0,T859),"Pendent")</f>
        <v>Pendent</v>
      </c>
    </row>
    <row r="860" spans="21:23" ht="15" customHeight="1" x14ac:dyDescent="0.3">
      <c r="U860" s="15" t="str">
        <f>_xlfn.IFNA(VLOOKUP(W860,Municipis!$D$2:$F$259,2,FALSE),"Pendent")</f>
        <v>Pendent</v>
      </c>
      <c r="V860" s="15" t="str">
        <f>_xlfn.IFNA(VLOOKUP(W860,Municipis!$D$2:$F$259,3,FALSE),"Pendent")</f>
        <v>Pendent</v>
      </c>
      <c r="W860" s="15" t="str" cm="1">
        <f t="array" ref="W860">_xlfn.IFNA(_xlfn.IFS(O860&lt;&gt;0,O860,P860&lt;&gt;0,P860,Q860&lt;&gt;0,Q860,R860&lt;&gt;0,R860,S860&lt;&gt;0,S860,T860&lt;&gt;0,T860),"Pendent")</f>
        <v>Pendent</v>
      </c>
    </row>
    <row r="861" spans="21:23" ht="15" customHeight="1" x14ac:dyDescent="0.3">
      <c r="U861" s="15" t="str">
        <f>_xlfn.IFNA(VLOOKUP(W861,Municipis!$D$2:$F$259,2,FALSE),"Pendent")</f>
        <v>Pendent</v>
      </c>
      <c r="V861" s="15" t="str">
        <f>_xlfn.IFNA(VLOOKUP(W861,Municipis!$D$2:$F$259,3,FALSE),"Pendent")</f>
        <v>Pendent</v>
      </c>
      <c r="W861" s="15" t="str" cm="1">
        <f t="array" ref="W861">_xlfn.IFNA(_xlfn.IFS(O861&lt;&gt;0,O861,P861&lt;&gt;0,P861,Q861&lt;&gt;0,Q861,R861&lt;&gt;0,R861,S861&lt;&gt;0,S861,T861&lt;&gt;0,T861),"Pendent")</f>
        <v>Pendent</v>
      </c>
    </row>
    <row r="862" spans="21:23" ht="15" customHeight="1" x14ac:dyDescent="0.3">
      <c r="U862" s="15" t="str">
        <f>_xlfn.IFNA(VLOOKUP(W862,Municipis!$D$2:$F$259,2,FALSE),"Pendent")</f>
        <v>Pendent</v>
      </c>
      <c r="V862" s="15" t="str">
        <f>_xlfn.IFNA(VLOOKUP(W862,Municipis!$D$2:$F$259,3,FALSE),"Pendent")</f>
        <v>Pendent</v>
      </c>
      <c r="W862" s="15" t="str" cm="1">
        <f t="array" ref="W862">_xlfn.IFNA(_xlfn.IFS(O862&lt;&gt;0,O862,P862&lt;&gt;0,P862,Q862&lt;&gt;0,Q862,R862&lt;&gt;0,R862,S862&lt;&gt;0,S862,T862&lt;&gt;0,T862),"Pendent")</f>
        <v>Pendent</v>
      </c>
    </row>
    <row r="863" spans="21:23" ht="15" customHeight="1" x14ac:dyDescent="0.3">
      <c r="U863" s="15" t="str">
        <f>_xlfn.IFNA(VLOOKUP(W863,Municipis!$D$2:$F$259,2,FALSE),"Pendent")</f>
        <v>Pendent</v>
      </c>
      <c r="V863" s="15" t="str">
        <f>_xlfn.IFNA(VLOOKUP(W863,Municipis!$D$2:$F$259,3,FALSE),"Pendent")</f>
        <v>Pendent</v>
      </c>
      <c r="W863" s="15" t="str" cm="1">
        <f t="array" ref="W863">_xlfn.IFNA(_xlfn.IFS(O863&lt;&gt;0,O863,P863&lt;&gt;0,P863,Q863&lt;&gt;0,Q863,R863&lt;&gt;0,R863,S863&lt;&gt;0,S863,T863&lt;&gt;0,T863),"Pendent")</f>
        <v>Pendent</v>
      </c>
    </row>
    <row r="864" spans="21:23" ht="15" customHeight="1" x14ac:dyDescent="0.3">
      <c r="U864" s="15" t="str">
        <f>_xlfn.IFNA(VLOOKUP(W864,Municipis!$D$2:$F$259,2,FALSE),"Pendent")</f>
        <v>Pendent</v>
      </c>
      <c r="V864" s="15" t="str">
        <f>_xlfn.IFNA(VLOOKUP(W864,Municipis!$D$2:$F$259,3,FALSE),"Pendent")</f>
        <v>Pendent</v>
      </c>
      <c r="W864" s="15" t="str" cm="1">
        <f t="array" ref="W864">_xlfn.IFNA(_xlfn.IFS(O864&lt;&gt;0,O864,P864&lt;&gt;0,P864,Q864&lt;&gt;0,Q864,R864&lt;&gt;0,R864,S864&lt;&gt;0,S864,T864&lt;&gt;0,T864),"Pendent")</f>
        <v>Pendent</v>
      </c>
    </row>
    <row r="865" spans="21:23" ht="15" customHeight="1" x14ac:dyDescent="0.3">
      <c r="U865" s="15" t="str">
        <f>_xlfn.IFNA(VLOOKUP(W865,Municipis!$D$2:$F$259,2,FALSE),"Pendent")</f>
        <v>Pendent</v>
      </c>
      <c r="V865" s="15" t="str">
        <f>_xlfn.IFNA(VLOOKUP(W865,Municipis!$D$2:$F$259,3,FALSE),"Pendent")</f>
        <v>Pendent</v>
      </c>
      <c r="W865" s="15" t="str" cm="1">
        <f t="array" ref="W865">_xlfn.IFNA(_xlfn.IFS(O865&lt;&gt;0,O865,P865&lt;&gt;0,P865,Q865&lt;&gt;0,Q865,R865&lt;&gt;0,R865,S865&lt;&gt;0,S865,T865&lt;&gt;0,T865),"Pendent")</f>
        <v>Pendent</v>
      </c>
    </row>
    <row r="866" spans="21:23" ht="15" customHeight="1" x14ac:dyDescent="0.3">
      <c r="U866" s="15" t="str">
        <f>_xlfn.IFNA(VLOOKUP(W866,Municipis!$D$2:$F$259,2,FALSE),"Pendent")</f>
        <v>Pendent</v>
      </c>
      <c r="V866" s="15" t="str">
        <f>_xlfn.IFNA(VLOOKUP(W866,Municipis!$D$2:$F$259,3,FALSE),"Pendent")</f>
        <v>Pendent</v>
      </c>
      <c r="W866" s="15" t="str" cm="1">
        <f t="array" ref="W866">_xlfn.IFNA(_xlfn.IFS(O866&lt;&gt;0,O866,P866&lt;&gt;0,P866,Q866&lt;&gt;0,Q866,R866&lt;&gt;0,R866,S866&lt;&gt;0,S866,T866&lt;&gt;0,T866),"Pendent")</f>
        <v>Pendent</v>
      </c>
    </row>
    <row r="867" spans="21:23" ht="15" customHeight="1" x14ac:dyDescent="0.3">
      <c r="U867" s="15" t="str">
        <f>_xlfn.IFNA(VLOOKUP(W867,Municipis!$D$2:$F$259,2,FALSE),"Pendent")</f>
        <v>Pendent</v>
      </c>
      <c r="V867" s="15" t="str">
        <f>_xlfn.IFNA(VLOOKUP(W867,Municipis!$D$2:$F$259,3,FALSE),"Pendent")</f>
        <v>Pendent</v>
      </c>
      <c r="W867" s="15" t="str" cm="1">
        <f t="array" ref="W867">_xlfn.IFNA(_xlfn.IFS(O867&lt;&gt;0,O867,P867&lt;&gt;0,P867,Q867&lt;&gt;0,Q867,R867&lt;&gt;0,R867,S867&lt;&gt;0,S867,T867&lt;&gt;0,T867),"Pendent")</f>
        <v>Pendent</v>
      </c>
    </row>
    <row r="868" spans="21:23" ht="15" customHeight="1" x14ac:dyDescent="0.3">
      <c r="U868" s="15" t="str">
        <f>_xlfn.IFNA(VLOOKUP(W868,Municipis!$D$2:$F$259,2,FALSE),"Pendent")</f>
        <v>Pendent</v>
      </c>
      <c r="V868" s="15" t="str">
        <f>_xlfn.IFNA(VLOOKUP(W868,Municipis!$D$2:$F$259,3,FALSE),"Pendent")</f>
        <v>Pendent</v>
      </c>
      <c r="W868" s="15" t="str" cm="1">
        <f t="array" ref="W868">_xlfn.IFNA(_xlfn.IFS(O868&lt;&gt;0,O868,P868&lt;&gt;0,P868,Q868&lt;&gt;0,Q868,R868&lt;&gt;0,R868,S868&lt;&gt;0,S868,T868&lt;&gt;0,T868),"Pendent")</f>
        <v>Pendent</v>
      </c>
    </row>
    <row r="869" spans="21:23" ht="15" customHeight="1" x14ac:dyDescent="0.3">
      <c r="U869" s="15" t="str">
        <f>_xlfn.IFNA(VLOOKUP(W869,Municipis!$D$2:$F$259,2,FALSE),"Pendent")</f>
        <v>Pendent</v>
      </c>
      <c r="V869" s="15" t="str">
        <f>_xlfn.IFNA(VLOOKUP(W869,Municipis!$D$2:$F$259,3,FALSE),"Pendent")</f>
        <v>Pendent</v>
      </c>
      <c r="W869" s="15" t="str" cm="1">
        <f t="array" ref="W869">_xlfn.IFNA(_xlfn.IFS(O869&lt;&gt;0,O869,P869&lt;&gt;0,P869,Q869&lt;&gt;0,Q869,R869&lt;&gt;0,R869,S869&lt;&gt;0,S869,T869&lt;&gt;0,T869),"Pendent")</f>
        <v>Pendent</v>
      </c>
    </row>
    <row r="870" spans="21:23" ht="15" customHeight="1" x14ac:dyDescent="0.3">
      <c r="U870" s="15" t="str">
        <f>_xlfn.IFNA(VLOOKUP(W870,Municipis!$D$2:$F$259,2,FALSE),"Pendent")</f>
        <v>Pendent</v>
      </c>
      <c r="V870" s="15" t="str">
        <f>_xlfn.IFNA(VLOOKUP(W870,Municipis!$D$2:$F$259,3,FALSE),"Pendent")</f>
        <v>Pendent</v>
      </c>
      <c r="W870" s="15" t="str" cm="1">
        <f t="array" ref="W870">_xlfn.IFNA(_xlfn.IFS(O870&lt;&gt;0,O870,P870&lt;&gt;0,P870,Q870&lt;&gt;0,Q870,R870&lt;&gt;0,R870,S870&lt;&gt;0,S870,T870&lt;&gt;0,T870),"Pendent")</f>
        <v>Pendent</v>
      </c>
    </row>
    <row r="871" spans="21:23" ht="15" customHeight="1" x14ac:dyDescent="0.3">
      <c r="U871" s="15" t="str">
        <f>_xlfn.IFNA(VLOOKUP(W871,Municipis!$D$2:$F$259,2,FALSE),"Pendent")</f>
        <v>Pendent</v>
      </c>
      <c r="V871" s="15" t="str">
        <f>_xlfn.IFNA(VLOOKUP(W871,Municipis!$D$2:$F$259,3,FALSE),"Pendent")</f>
        <v>Pendent</v>
      </c>
      <c r="W871" s="15" t="str" cm="1">
        <f t="array" ref="W871">_xlfn.IFNA(_xlfn.IFS(O871&lt;&gt;0,O871,P871&lt;&gt;0,P871,Q871&lt;&gt;0,Q871,R871&lt;&gt;0,R871,S871&lt;&gt;0,S871,T871&lt;&gt;0,T871),"Pendent")</f>
        <v>Pendent</v>
      </c>
    </row>
    <row r="872" spans="21:23" ht="15" customHeight="1" x14ac:dyDescent="0.3">
      <c r="U872" s="15" t="str">
        <f>_xlfn.IFNA(VLOOKUP(W872,Municipis!$D$2:$F$259,2,FALSE),"Pendent")</f>
        <v>Pendent</v>
      </c>
      <c r="V872" s="15" t="str">
        <f>_xlfn.IFNA(VLOOKUP(W872,Municipis!$D$2:$F$259,3,FALSE),"Pendent")</f>
        <v>Pendent</v>
      </c>
      <c r="W872" s="15" t="str" cm="1">
        <f t="array" ref="W872">_xlfn.IFNA(_xlfn.IFS(O872&lt;&gt;0,O872,P872&lt;&gt;0,P872,Q872&lt;&gt;0,Q872,R872&lt;&gt;0,R872,S872&lt;&gt;0,S872,T872&lt;&gt;0,T872),"Pendent")</f>
        <v>Pendent</v>
      </c>
    </row>
    <row r="873" spans="21:23" ht="15" customHeight="1" x14ac:dyDescent="0.3">
      <c r="U873" s="15" t="str">
        <f>_xlfn.IFNA(VLOOKUP(W873,Municipis!$D$2:$F$259,2,FALSE),"Pendent")</f>
        <v>Pendent</v>
      </c>
      <c r="V873" s="15" t="str">
        <f>_xlfn.IFNA(VLOOKUP(W873,Municipis!$D$2:$F$259,3,FALSE),"Pendent")</f>
        <v>Pendent</v>
      </c>
      <c r="W873" s="15" t="str" cm="1">
        <f t="array" ref="W873">_xlfn.IFNA(_xlfn.IFS(O873&lt;&gt;0,O873,P873&lt;&gt;0,P873,Q873&lt;&gt;0,Q873,R873&lt;&gt;0,R873,S873&lt;&gt;0,S873,T873&lt;&gt;0,T873),"Pendent")</f>
        <v>Pendent</v>
      </c>
    </row>
    <row r="874" spans="21:23" ht="15" customHeight="1" x14ac:dyDescent="0.3">
      <c r="U874" s="15" t="str">
        <f>_xlfn.IFNA(VLOOKUP(W874,Municipis!$D$2:$F$259,2,FALSE),"Pendent")</f>
        <v>Pendent</v>
      </c>
      <c r="V874" s="15" t="str">
        <f>_xlfn.IFNA(VLOOKUP(W874,Municipis!$D$2:$F$259,3,FALSE),"Pendent")</f>
        <v>Pendent</v>
      </c>
      <c r="W874" s="15" t="str" cm="1">
        <f t="array" ref="W874">_xlfn.IFNA(_xlfn.IFS(O874&lt;&gt;0,O874,P874&lt;&gt;0,P874,Q874&lt;&gt;0,Q874,R874&lt;&gt;0,R874,S874&lt;&gt;0,S874,T874&lt;&gt;0,T874),"Pendent")</f>
        <v>Pendent</v>
      </c>
    </row>
    <row r="875" spans="21:23" ht="15" customHeight="1" x14ac:dyDescent="0.3">
      <c r="U875" s="15" t="str">
        <f>_xlfn.IFNA(VLOOKUP(W875,Municipis!$D$2:$F$259,2,FALSE),"Pendent")</f>
        <v>Pendent</v>
      </c>
      <c r="V875" s="15" t="str">
        <f>_xlfn.IFNA(VLOOKUP(W875,Municipis!$D$2:$F$259,3,FALSE),"Pendent")</f>
        <v>Pendent</v>
      </c>
      <c r="W875" s="15" t="str" cm="1">
        <f t="array" ref="W875">_xlfn.IFNA(_xlfn.IFS(O875&lt;&gt;0,O875,P875&lt;&gt;0,P875,Q875&lt;&gt;0,Q875,R875&lt;&gt;0,R875,S875&lt;&gt;0,S875,T875&lt;&gt;0,T875),"Pendent")</f>
        <v>Pendent</v>
      </c>
    </row>
    <row r="876" spans="21:23" ht="15" customHeight="1" x14ac:dyDescent="0.3">
      <c r="U876" s="15" t="str">
        <f>_xlfn.IFNA(VLOOKUP(W876,Municipis!$D$2:$F$259,2,FALSE),"Pendent")</f>
        <v>Pendent</v>
      </c>
      <c r="V876" s="15" t="str">
        <f>_xlfn.IFNA(VLOOKUP(W876,Municipis!$D$2:$F$259,3,FALSE),"Pendent")</f>
        <v>Pendent</v>
      </c>
      <c r="W876" s="15" t="str" cm="1">
        <f t="array" ref="W876">_xlfn.IFNA(_xlfn.IFS(O876&lt;&gt;0,O876,P876&lt;&gt;0,P876,Q876&lt;&gt;0,Q876,R876&lt;&gt;0,R876,S876&lt;&gt;0,S876,T876&lt;&gt;0,T876),"Pendent")</f>
        <v>Pendent</v>
      </c>
    </row>
    <row r="877" spans="21:23" ht="15" customHeight="1" x14ac:dyDescent="0.3">
      <c r="U877" s="15" t="str">
        <f>_xlfn.IFNA(VLOOKUP(W877,Municipis!$D$2:$F$259,2,FALSE),"Pendent")</f>
        <v>Pendent</v>
      </c>
      <c r="V877" s="15" t="str">
        <f>_xlfn.IFNA(VLOOKUP(W877,Municipis!$D$2:$F$259,3,FALSE),"Pendent")</f>
        <v>Pendent</v>
      </c>
      <c r="W877" s="15" t="str" cm="1">
        <f t="array" ref="W877">_xlfn.IFNA(_xlfn.IFS(O877&lt;&gt;0,O877,P877&lt;&gt;0,P877,Q877&lt;&gt;0,Q877,R877&lt;&gt;0,R877,S877&lt;&gt;0,S877,T877&lt;&gt;0,T877),"Pendent")</f>
        <v>Pendent</v>
      </c>
    </row>
    <row r="878" spans="21:23" ht="15" customHeight="1" x14ac:dyDescent="0.3">
      <c r="U878" s="15" t="str">
        <f>_xlfn.IFNA(VLOOKUP(W878,Municipis!$D$2:$F$259,2,FALSE),"Pendent")</f>
        <v>Pendent</v>
      </c>
      <c r="V878" s="15" t="str">
        <f>_xlfn.IFNA(VLOOKUP(W878,Municipis!$D$2:$F$259,3,FALSE),"Pendent")</f>
        <v>Pendent</v>
      </c>
      <c r="W878" s="15" t="str" cm="1">
        <f t="array" ref="W878">_xlfn.IFNA(_xlfn.IFS(O878&lt;&gt;0,O878,P878&lt;&gt;0,P878,Q878&lt;&gt;0,Q878,R878&lt;&gt;0,R878,S878&lt;&gt;0,S878,T878&lt;&gt;0,T878),"Pendent")</f>
        <v>Pendent</v>
      </c>
    </row>
    <row r="879" spans="21:23" ht="15" customHeight="1" x14ac:dyDescent="0.3">
      <c r="U879" s="15" t="str">
        <f>_xlfn.IFNA(VLOOKUP(W879,Municipis!$D$2:$F$259,2,FALSE),"Pendent")</f>
        <v>Pendent</v>
      </c>
      <c r="V879" s="15" t="str">
        <f>_xlfn.IFNA(VLOOKUP(W879,Municipis!$D$2:$F$259,3,FALSE),"Pendent")</f>
        <v>Pendent</v>
      </c>
      <c r="W879" s="15" t="str" cm="1">
        <f t="array" ref="W879">_xlfn.IFNA(_xlfn.IFS(O879&lt;&gt;0,O879,P879&lt;&gt;0,P879,Q879&lt;&gt;0,Q879,R879&lt;&gt;0,R879,S879&lt;&gt;0,S879,T879&lt;&gt;0,T879),"Pendent")</f>
        <v>Pendent</v>
      </c>
    </row>
    <row r="880" spans="21:23" ht="15" customHeight="1" x14ac:dyDescent="0.3">
      <c r="U880" s="15" t="str">
        <f>_xlfn.IFNA(VLOOKUP(W880,Municipis!$D$2:$F$259,2,FALSE),"Pendent")</f>
        <v>Pendent</v>
      </c>
      <c r="V880" s="15" t="str">
        <f>_xlfn.IFNA(VLOOKUP(W880,Municipis!$D$2:$F$259,3,FALSE),"Pendent")</f>
        <v>Pendent</v>
      </c>
      <c r="W880" s="15" t="str" cm="1">
        <f t="array" ref="W880">_xlfn.IFNA(_xlfn.IFS(O880&lt;&gt;0,O880,P880&lt;&gt;0,P880,Q880&lt;&gt;0,Q880,R880&lt;&gt;0,R880,S880&lt;&gt;0,S880,T880&lt;&gt;0,T880),"Pendent")</f>
        <v>Pendent</v>
      </c>
    </row>
    <row r="881" spans="21:23" ht="15" customHeight="1" x14ac:dyDescent="0.3">
      <c r="U881" s="15" t="str">
        <f>_xlfn.IFNA(VLOOKUP(W881,Municipis!$D$2:$F$259,2,FALSE),"Pendent")</f>
        <v>Pendent</v>
      </c>
      <c r="V881" s="15" t="str">
        <f>_xlfn.IFNA(VLOOKUP(W881,Municipis!$D$2:$F$259,3,FALSE),"Pendent")</f>
        <v>Pendent</v>
      </c>
      <c r="W881" s="15" t="str" cm="1">
        <f t="array" ref="W881">_xlfn.IFNA(_xlfn.IFS(O881&lt;&gt;0,O881,P881&lt;&gt;0,P881,Q881&lt;&gt;0,Q881,R881&lt;&gt;0,R881,S881&lt;&gt;0,S881,T881&lt;&gt;0,T881),"Pendent")</f>
        <v>Pendent</v>
      </c>
    </row>
    <row r="882" spans="21:23" ht="15" customHeight="1" x14ac:dyDescent="0.3">
      <c r="U882" s="15" t="str">
        <f>_xlfn.IFNA(VLOOKUP(W882,Municipis!$D$2:$F$259,2,FALSE),"Pendent")</f>
        <v>Pendent</v>
      </c>
      <c r="V882" s="15" t="str">
        <f>_xlfn.IFNA(VLOOKUP(W882,Municipis!$D$2:$F$259,3,FALSE),"Pendent")</f>
        <v>Pendent</v>
      </c>
      <c r="W882" s="15" t="str" cm="1">
        <f t="array" ref="W882">_xlfn.IFNA(_xlfn.IFS(O882&lt;&gt;0,O882,P882&lt;&gt;0,P882,Q882&lt;&gt;0,Q882,R882&lt;&gt;0,R882,S882&lt;&gt;0,S882,T882&lt;&gt;0,T882),"Pendent")</f>
        <v>Pendent</v>
      </c>
    </row>
    <row r="883" spans="21:23" ht="15" customHeight="1" x14ac:dyDescent="0.3">
      <c r="U883" s="15" t="str">
        <f>_xlfn.IFNA(VLOOKUP(W883,Municipis!$D$2:$F$259,2,FALSE),"Pendent")</f>
        <v>Pendent</v>
      </c>
      <c r="V883" s="15" t="str">
        <f>_xlfn.IFNA(VLOOKUP(W883,Municipis!$D$2:$F$259,3,FALSE),"Pendent")</f>
        <v>Pendent</v>
      </c>
      <c r="W883" s="15" t="str" cm="1">
        <f t="array" ref="W883">_xlfn.IFNA(_xlfn.IFS(O883&lt;&gt;0,O883,P883&lt;&gt;0,P883,Q883&lt;&gt;0,Q883,R883&lt;&gt;0,R883,S883&lt;&gt;0,S883,T883&lt;&gt;0,T883),"Pendent")</f>
        <v>Pendent</v>
      </c>
    </row>
    <row r="884" spans="21:23" ht="15" customHeight="1" x14ac:dyDescent="0.3">
      <c r="U884" s="15" t="str">
        <f>_xlfn.IFNA(VLOOKUP(W884,Municipis!$D$2:$F$259,2,FALSE),"Pendent")</f>
        <v>Pendent</v>
      </c>
      <c r="V884" s="15" t="str">
        <f>_xlfn.IFNA(VLOOKUP(W884,Municipis!$D$2:$F$259,3,FALSE),"Pendent")</f>
        <v>Pendent</v>
      </c>
      <c r="W884" s="15" t="str" cm="1">
        <f t="array" ref="W884">_xlfn.IFNA(_xlfn.IFS(O884&lt;&gt;0,O884,P884&lt;&gt;0,P884,Q884&lt;&gt;0,Q884,R884&lt;&gt;0,R884,S884&lt;&gt;0,S884,T884&lt;&gt;0,T884),"Pendent")</f>
        <v>Pendent</v>
      </c>
    </row>
    <row r="885" spans="21:23" ht="15" customHeight="1" x14ac:dyDescent="0.3">
      <c r="U885" s="15" t="str">
        <f>_xlfn.IFNA(VLOOKUP(W885,Municipis!$D$2:$F$259,2,FALSE),"Pendent")</f>
        <v>Pendent</v>
      </c>
      <c r="V885" s="15" t="str">
        <f>_xlfn.IFNA(VLOOKUP(W885,Municipis!$D$2:$F$259,3,FALSE),"Pendent")</f>
        <v>Pendent</v>
      </c>
      <c r="W885" s="15" t="str" cm="1">
        <f t="array" ref="W885">_xlfn.IFNA(_xlfn.IFS(O885&lt;&gt;0,O885,P885&lt;&gt;0,P885,Q885&lt;&gt;0,Q885,R885&lt;&gt;0,R885,S885&lt;&gt;0,S885,T885&lt;&gt;0,T885),"Pendent")</f>
        <v>Pendent</v>
      </c>
    </row>
    <row r="886" spans="21:23" ht="15" customHeight="1" x14ac:dyDescent="0.3">
      <c r="U886" s="15" t="str">
        <f>_xlfn.IFNA(VLOOKUP(W886,Municipis!$D$2:$F$259,2,FALSE),"Pendent")</f>
        <v>Pendent</v>
      </c>
      <c r="V886" s="15" t="str">
        <f>_xlfn.IFNA(VLOOKUP(W886,Municipis!$D$2:$F$259,3,FALSE),"Pendent")</f>
        <v>Pendent</v>
      </c>
      <c r="W886" s="15" t="str" cm="1">
        <f t="array" ref="W886">_xlfn.IFNA(_xlfn.IFS(O886&lt;&gt;0,O886,P886&lt;&gt;0,P886,Q886&lt;&gt;0,Q886,R886&lt;&gt;0,R886,S886&lt;&gt;0,S886,T886&lt;&gt;0,T886),"Pendent")</f>
        <v>Pendent</v>
      </c>
    </row>
    <row r="887" spans="21:23" ht="15" customHeight="1" x14ac:dyDescent="0.3">
      <c r="U887" s="15" t="str">
        <f>_xlfn.IFNA(VLOOKUP(W887,Municipis!$D$2:$F$259,2,FALSE),"Pendent")</f>
        <v>Pendent</v>
      </c>
      <c r="V887" s="15" t="str">
        <f>_xlfn.IFNA(VLOOKUP(W887,Municipis!$D$2:$F$259,3,FALSE),"Pendent")</f>
        <v>Pendent</v>
      </c>
      <c r="W887" s="15" t="str" cm="1">
        <f t="array" ref="W887">_xlfn.IFNA(_xlfn.IFS(O887&lt;&gt;0,O887,P887&lt;&gt;0,P887,Q887&lt;&gt;0,Q887,R887&lt;&gt;0,R887,S887&lt;&gt;0,S887,T887&lt;&gt;0,T887),"Pendent")</f>
        <v>Pendent</v>
      </c>
    </row>
    <row r="888" spans="21:23" ht="15" customHeight="1" x14ac:dyDescent="0.3">
      <c r="U888" s="15" t="str">
        <f>_xlfn.IFNA(VLOOKUP(W888,Municipis!$D$2:$F$259,2,FALSE),"Pendent")</f>
        <v>Pendent</v>
      </c>
      <c r="V888" s="15" t="str">
        <f>_xlfn.IFNA(VLOOKUP(W888,Municipis!$D$2:$F$259,3,FALSE),"Pendent")</f>
        <v>Pendent</v>
      </c>
      <c r="W888" s="15" t="str" cm="1">
        <f t="array" ref="W888">_xlfn.IFNA(_xlfn.IFS(O888&lt;&gt;0,O888,P888&lt;&gt;0,P888,Q888&lt;&gt;0,Q888,R888&lt;&gt;0,R888,S888&lt;&gt;0,S888,T888&lt;&gt;0,T888),"Pendent")</f>
        <v>Pendent</v>
      </c>
    </row>
    <row r="889" spans="21:23" ht="15" customHeight="1" x14ac:dyDescent="0.3">
      <c r="U889" s="15" t="str">
        <f>_xlfn.IFNA(VLOOKUP(W889,Municipis!$D$2:$F$259,2,FALSE),"Pendent")</f>
        <v>Pendent</v>
      </c>
      <c r="V889" s="15" t="str">
        <f>_xlfn.IFNA(VLOOKUP(W889,Municipis!$D$2:$F$259,3,FALSE),"Pendent")</f>
        <v>Pendent</v>
      </c>
      <c r="W889" s="15" t="str" cm="1">
        <f t="array" ref="W889">_xlfn.IFNA(_xlfn.IFS(O889&lt;&gt;0,O889,P889&lt;&gt;0,P889,Q889&lt;&gt;0,Q889,R889&lt;&gt;0,R889,S889&lt;&gt;0,S889,T889&lt;&gt;0,T889),"Pendent")</f>
        <v>Pendent</v>
      </c>
    </row>
    <row r="890" spans="21:23" ht="15" customHeight="1" x14ac:dyDescent="0.3">
      <c r="U890" s="15" t="str">
        <f>_xlfn.IFNA(VLOOKUP(W890,Municipis!$D$2:$F$259,2,FALSE),"Pendent")</f>
        <v>Pendent</v>
      </c>
      <c r="V890" s="15" t="str">
        <f>_xlfn.IFNA(VLOOKUP(W890,Municipis!$D$2:$F$259,3,FALSE),"Pendent")</f>
        <v>Pendent</v>
      </c>
      <c r="W890" s="15" t="str" cm="1">
        <f t="array" ref="W890">_xlfn.IFNA(_xlfn.IFS(O890&lt;&gt;0,O890,P890&lt;&gt;0,P890,Q890&lt;&gt;0,Q890,R890&lt;&gt;0,R890,S890&lt;&gt;0,S890,T890&lt;&gt;0,T890),"Pendent")</f>
        <v>Pendent</v>
      </c>
    </row>
    <row r="891" spans="21:23" ht="15" customHeight="1" x14ac:dyDescent="0.3">
      <c r="U891" s="15" t="str">
        <f>_xlfn.IFNA(VLOOKUP(W891,Municipis!$D$2:$F$259,2,FALSE),"Pendent")</f>
        <v>Pendent</v>
      </c>
      <c r="V891" s="15" t="str">
        <f>_xlfn.IFNA(VLOOKUP(W891,Municipis!$D$2:$F$259,3,FALSE),"Pendent")</f>
        <v>Pendent</v>
      </c>
      <c r="W891" s="15" t="str" cm="1">
        <f t="array" ref="W891">_xlfn.IFNA(_xlfn.IFS(O891&lt;&gt;0,O891,P891&lt;&gt;0,P891,Q891&lt;&gt;0,Q891,R891&lt;&gt;0,R891,S891&lt;&gt;0,S891,T891&lt;&gt;0,T891),"Pendent")</f>
        <v>Pendent</v>
      </c>
    </row>
    <row r="892" spans="21:23" ht="15" customHeight="1" x14ac:dyDescent="0.3">
      <c r="U892" s="15" t="str">
        <f>_xlfn.IFNA(VLOOKUP(W892,Municipis!$D$2:$F$259,2,FALSE),"Pendent")</f>
        <v>Pendent</v>
      </c>
      <c r="V892" s="15" t="str">
        <f>_xlfn.IFNA(VLOOKUP(W892,Municipis!$D$2:$F$259,3,FALSE),"Pendent")</f>
        <v>Pendent</v>
      </c>
      <c r="W892" s="15" t="str" cm="1">
        <f t="array" ref="W892">_xlfn.IFNA(_xlfn.IFS(O892&lt;&gt;0,O892,P892&lt;&gt;0,P892,Q892&lt;&gt;0,Q892,R892&lt;&gt;0,R892,S892&lt;&gt;0,S892,T892&lt;&gt;0,T892),"Pendent")</f>
        <v>Pendent</v>
      </c>
    </row>
    <row r="893" spans="21:23" ht="15" customHeight="1" x14ac:dyDescent="0.3">
      <c r="U893" s="15" t="str">
        <f>_xlfn.IFNA(VLOOKUP(W893,Municipis!$D$2:$F$259,2,FALSE),"Pendent")</f>
        <v>Pendent</v>
      </c>
      <c r="V893" s="15" t="str">
        <f>_xlfn.IFNA(VLOOKUP(W893,Municipis!$D$2:$F$259,3,FALSE),"Pendent")</f>
        <v>Pendent</v>
      </c>
      <c r="W893" s="15" t="str" cm="1">
        <f t="array" ref="W893">_xlfn.IFNA(_xlfn.IFS(O893&lt;&gt;0,O893,P893&lt;&gt;0,P893,Q893&lt;&gt;0,Q893,R893&lt;&gt;0,R893,S893&lt;&gt;0,S893,T893&lt;&gt;0,T893),"Pendent")</f>
        <v>Pendent</v>
      </c>
    </row>
    <row r="894" spans="21:23" ht="15" customHeight="1" x14ac:dyDescent="0.3">
      <c r="U894" s="15" t="str">
        <f>_xlfn.IFNA(VLOOKUP(W894,Municipis!$D$2:$F$259,2,FALSE),"Pendent")</f>
        <v>Pendent</v>
      </c>
      <c r="V894" s="15" t="str">
        <f>_xlfn.IFNA(VLOOKUP(W894,Municipis!$D$2:$F$259,3,FALSE),"Pendent")</f>
        <v>Pendent</v>
      </c>
      <c r="W894" s="15" t="str" cm="1">
        <f t="array" ref="W894">_xlfn.IFNA(_xlfn.IFS(O894&lt;&gt;0,O894,P894&lt;&gt;0,P894,Q894&lt;&gt;0,Q894,R894&lt;&gt;0,R894,S894&lt;&gt;0,S894,T894&lt;&gt;0,T894),"Pendent")</f>
        <v>Pendent</v>
      </c>
    </row>
    <row r="895" spans="21:23" ht="15" customHeight="1" x14ac:dyDescent="0.3">
      <c r="U895" s="15" t="str">
        <f>_xlfn.IFNA(VLOOKUP(W895,Municipis!$D$2:$F$259,2,FALSE),"Pendent")</f>
        <v>Pendent</v>
      </c>
      <c r="V895" s="15" t="str">
        <f>_xlfn.IFNA(VLOOKUP(W895,Municipis!$D$2:$F$259,3,FALSE),"Pendent")</f>
        <v>Pendent</v>
      </c>
      <c r="W895" s="15" t="str" cm="1">
        <f t="array" ref="W895">_xlfn.IFNA(_xlfn.IFS(O895&lt;&gt;0,O895,P895&lt;&gt;0,P895,Q895&lt;&gt;0,Q895,R895&lt;&gt;0,R895,S895&lt;&gt;0,S895,T895&lt;&gt;0,T895),"Pendent")</f>
        <v>Pendent</v>
      </c>
    </row>
    <row r="896" spans="21:23" ht="15" customHeight="1" x14ac:dyDescent="0.3">
      <c r="U896" s="15" t="str">
        <f>_xlfn.IFNA(VLOOKUP(W896,Municipis!$D$2:$F$259,2,FALSE),"Pendent")</f>
        <v>Pendent</v>
      </c>
      <c r="V896" s="15" t="str">
        <f>_xlfn.IFNA(VLOOKUP(W896,Municipis!$D$2:$F$259,3,FALSE),"Pendent")</f>
        <v>Pendent</v>
      </c>
      <c r="W896" s="15" t="str" cm="1">
        <f t="array" ref="W896">_xlfn.IFNA(_xlfn.IFS(O896&lt;&gt;0,O896,P896&lt;&gt;0,P896,Q896&lt;&gt;0,Q896,R896&lt;&gt;0,R896,S896&lt;&gt;0,S896,T896&lt;&gt;0,T896),"Pendent")</f>
        <v>Pendent</v>
      </c>
    </row>
    <row r="897" spans="21:23" ht="15" customHeight="1" x14ac:dyDescent="0.3">
      <c r="U897" s="15" t="str">
        <f>_xlfn.IFNA(VLOOKUP(W897,Municipis!$D$2:$F$259,2,FALSE),"Pendent")</f>
        <v>Pendent</v>
      </c>
      <c r="V897" s="15" t="str">
        <f>_xlfn.IFNA(VLOOKUP(W897,Municipis!$D$2:$F$259,3,FALSE),"Pendent")</f>
        <v>Pendent</v>
      </c>
      <c r="W897" s="15" t="str" cm="1">
        <f t="array" ref="W897">_xlfn.IFNA(_xlfn.IFS(O897&lt;&gt;0,O897,P897&lt;&gt;0,P897,Q897&lt;&gt;0,Q897,R897&lt;&gt;0,R897,S897&lt;&gt;0,S897,T897&lt;&gt;0,T897),"Pendent")</f>
        <v>Pendent</v>
      </c>
    </row>
    <row r="898" spans="21:23" ht="15" customHeight="1" x14ac:dyDescent="0.3">
      <c r="U898" s="15" t="str">
        <f>_xlfn.IFNA(VLOOKUP(W898,Municipis!$D$2:$F$259,2,FALSE),"Pendent")</f>
        <v>Pendent</v>
      </c>
      <c r="V898" s="15" t="str">
        <f>_xlfn.IFNA(VLOOKUP(W898,Municipis!$D$2:$F$259,3,FALSE),"Pendent")</f>
        <v>Pendent</v>
      </c>
      <c r="W898" s="15" t="str" cm="1">
        <f t="array" ref="W898">_xlfn.IFNA(_xlfn.IFS(O898&lt;&gt;0,O898,P898&lt;&gt;0,P898,Q898&lt;&gt;0,Q898,R898&lt;&gt;0,R898,S898&lt;&gt;0,S898,T898&lt;&gt;0,T898),"Pendent")</f>
        <v>Pendent</v>
      </c>
    </row>
    <row r="899" spans="21:23" ht="15" customHeight="1" x14ac:dyDescent="0.3">
      <c r="U899" s="15" t="str">
        <f>_xlfn.IFNA(VLOOKUP(W899,Municipis!$D$2:$F$259,2,FALSE),"Pendent")</f>
        <v>Pendent</v>
      </c>
      <c r="V899" s="15" t="str">
        <f>_xlfn.IFNA(VLOOKUP(W899,Municipis!$D$2:$F$259,3,FALSE),"Pendent")</f>
        <v>Pendent</v>
      </c>
      <c r="W899" s="15" t="str" cm="1">
        <f t="array" ref="W899">_xlfn.IFNA(_xlfn.IFS(O899&lt;&gt;0,O899,P899&lt;&gt;0,P899,Q899&lt;&gt;0,Q899,R899&lt;&gt;0,R899,S899&lt;&gt;0,S899,T899&lt;&gt;0,T899),"Pendent")</f>
        <v>Pendent</v>
      </c>
    </row>
    <row r="900" spans="21:23" ht="15" customHeight="1" x14ac:dyDescent="0.3">
      <c r="U900" s="15" t="str">
        <f>_xlfn.IFNA(VLOOKUP(W900,Municipis!$D$2:$F$259,2,FALSE),"Pendent")</f>
        <v>Pendent</v>
      </c>
      <c r="V900" s="15" t="str">
        <f>_xlfn.IFNA(VLOOKUP(W900,Municipis!$D$2:$F$259,3,FALSE),"Pendent")</f>
        <v>Pendent</v>
      </c>
      <c r="W900" s="15" t="str" cm="1">
        <f t="array" ref="W900">_xlfn.IFNA(_xlfn.IFS(O900&lt;&gt;0,O900,P900&lt;&gt;0,P900,Q900&lt;&gt;0,Q900,R900&lt;&gt;0,R900,S900&lt;&gt;0,S900,T900&lt;&gt;0,T900),"Pendent")</f>
        <v>Pendent</v>
      </c>
    </row>
    <row r="901" spans="21:23" ht="15" customHeight="1" x14ac:dyDescent="0.3">
      <c r="U901" s="15" t="str">
        <f>_xlfn.IFNA(VLOOKUP(W901,Municipis!$D$2:$F$259,2,FALSE),"Pendent")</f>
        <v>Pendent</v>
      </c>
      <c r="V901" s="15" t="str">
        <f>_xlfn.IFNA(VLOOKUP(W901,Municipis!$D$2:$F$259,3,FALSE),"Pendent")</f>
        <v>Pendent</v>
      </c>
      <c r="W901" s="15" t="str" cm="1">
        <f t="array" ref="W901">_xlfn.IFNA(_xlfn.IFS(O901&lt;&gt;0,O901,P901&lt;&gt;0,P901,Q901&lt;&gt;0,Q901,R901&lt;&gt;0,R901,S901&lt;&gt;0,S901,T901&lt;&gt;0,T901),"Pendent")</f>
        <v>Pendent</v>
      </c>
    </row>
    <row r="902" spans="21:23" ht="15" customHeight="1" x14ac:dyDescent="0.3">
      <c r="U902" s="15" t="str">
        <f>_xlfn.IFNA(VLOOKUP(W902,Municipis!$D$2:$F$259,2,FALSE),"Pendent")</f>
        <v>Pendent</v>
      </c>
      <c r="V902" s="15" t="str">
        <f>_xlfn.IFNA(VLOOKUP(W902,Municipis!$D$2:$F$259,3,FALSE),"Pendent")</f>
        <v>Pendent</v>
      </c>
      <c r="W902" s="15" t="str" cm="1">
        <f t="array" ref="W902">_xlfn.IFNA(_xlfn.IFS(O902&lt;&gt;0,O902,P902&lt;&gt;0,P902,Q902&lt;&gt;0,Q902,R902&lt;&gt;0,R902,S902&lt;&gt;0,S902,T902&lt;&gt;0,T902),"Pendent")</f>
        <v>Pendent</v>
      </c>
    </row>
    <row r="903" spans="21:23" ht="15" customHeight="1" x14ac:dyDescent="0.3">
      <c r="U903" s="15" t="str">
        <f>_xlfn.IFNA(VLOOKUP(W903,Municipis!$D$2:$F$259,2,FALSE),"Pendent")</f>
        <v>Pendent</v>
      </c>
      <c r="V903" s="15" t="str">
        <f>_xlfn.IFNA(VLOOKUP(W903,Municipis!$D$2:$F$259,3,FALSE),"Pendent")</f>
        <v>Pendent</v>
      </c>
      <c r="W903" s="15" t="str" cm="1">
        <f t="array" ref="W903">_xlfn.IFNA(_xlfn.IFS(O903&lt;&gt;0,O903,P903&lt;&gt;0,P903,Q903&lt;&gt;0,Q903,R903&lt;&gt;0,R903,S903&lt;&gt;0,S903,T903&lt;&gt;0,T903),"Pendent")</f>
        <v>Pendent</v>
      </c>
    </row>
    <row r="904" spans="21:23" ht="15" customHeight="1" x14ac:dyDescent="0.3">
      <c r="U904" s="15" t="str">
        <f>_xlfn.IFNA(VLOOKUP(W904,Municipis!$D$2:$F$259,2,FALSE),"Pendent")</f>
        <v>Pendent</v>
      </c>
      <c r="V904" s="15" t="str">
        <f>_xlfn.IFNA(VLOOKUP(W904,Municipis!$D$2:$F$259,3,FALSE),"Pendent")</f>
        <v>Pendent</v>
      </c>
      <c r="W904" s="15" t="str" cm="1">
        <f t="array" ref="W904">_xlfn.IFNA(_xlfn.IFS(O904&lt;&gt;0,O904,P904&lt;&gt;0,P904,Q904&lt;&gt;0,Q904,R904&lt;&gt;0,R904,S904&lt;&gt;0,S904,T904&lt;&gt;0,T904),"Pendent")</f>
        <v>Pendent</v>
      </c>
    </row>
    <row r="905" spans="21:23" ht="15" customHeight="1" x14ac:dyDescent="0.3">
      <c r="U905" s="15" t="str">
        <f>_xlfn.IFNA(VLOOKUP(W905,Municipis!$D$2:$F$259,2,FALSE),"Pendent")</f>
        <v>Pendent</v>
      </c>
      <c r="V905" s="15" t="str">
        <f>_xlfn.IFNA(VLOOKUP(W905,Municipis!$D$2:$F$259,3,FALSE),"Pendent")</f>
        <v>Pendent</v>
      </c>
      <c r="W905" s="15" t="str" cm="1">
        <f t="array" ref="W905">_xlfn.IFNA(_xlfn.IFS(O905&lt;&gt;0,O905,P905&lt;&gt;0,P905,Q905&lt;&gt;0,Q905,R905&lt;&gt;0,R905,S905&lt;&gt;0,S905,T905&lt;&gt;0,T905),"Pendent")</f>
        <v>Pendent</v>
      </c>
    </row>
    <row r="906" spans="21:23" ht="15" customHeight="1" x14ac:dyDescent="0.3">
      <c r="U906" s="15" t="str">
        <f>_xlfn.IFNA(VLOOKUP(W906,Municipis!$D$2:$F$259,2,FALSE),"Pendent")</f>
        <v>Pendent</v>
      </c>
      <c r="V906" s="15" t="str">
        <f>_xlfn.IFNA(VLOOKUP(W906,Municipis!$D$2:$F$259,3,FALSE),"Pendent")</f>
        <v>Pendent</v>
      </c>
      <c r="W906" s="15" t="str" cm="1">
        <f t="array" ref="W906">_xlfn.IFNA(_xlfn.IFS(O906&lt;&gt;0,O906,P906&lt;&gt;0,P906,Q906&lt;&gt;0,Q906,R906&lt;&gt;0,R906,S906&lt;&gt;0,S906,T906&lt;&gt;0,T906),"Pendent")</f>
        <v>Pendent</v>
      </c>
    </row>
    <row r="907" spans="21:23" ht="15" customHeight="1" x14ac:dyDescent="0.3">
      <c r="U907" s="15" t="str">
        <f>_xlfn.IFNA(VLOOKUP(W907,Municipis!$D$2:$F$259,2,FALSE),"Pendent")</f>
        <v>Pendent</v>
      </c>
      <c r="V907" s="15" t="str">
        <f>_xlfn.IFNA(VLOOKUP(W907,Municipis!$D$2:$F$259,3,FALSE),"Pendent")</f>
        <v>Pendent</v>
      </c>
      <c r="W907" s="15" t="str" cm="1">
        <f t="array" ref="W907">_xlfn.IFNA(_xlfn.IFS(O907&lt;&gt;0,O907,P907&lt;&gt;0,P907,Q907&lt;&gt;0,Q907,R907&lt;&gt;0,R907,S907&lt;&gt;0,S907,T907&lt;&gt;0,T907),"Pendent")</f>
        <v>Pendent</v>
      </c>
    </row>
    <row r="908" spans="21:23" ht="15" customHeight="1" x14ac:dyDescent="0.3">
      <c r="U908" s="15" t="str">
        <f>_xlfn.IFNA(VLOOKUP(W908,Municipis!$D$2:$F$259,2,FALSE),"Pendent")</f>
        <v>Pendent</v>
      </c>
      <c r="V908" s="15" t="str">
        <f>_xlfn.IFNA(VLOOKUP(W908,Municipis!$D$2:$F$259,3,FALSE),"Pendent")</f>
        <v>Pendent</v>
      </c>
      <c r="W908" s="15" t="str" cm="1">
        <f t="array" ref="W908">_xlfn.IFNA(_xlfn.IFS(O908&lt;&gt;0,O908,P908&lt;&gt;0,P908,Q908&lt;&gt;0,Q908,R908&lt;&gt;0,R908,S908&lt;&gt;0,S908,T908&lt;&gt;0,T908),"Pendent")</f>
        <v>Pendent</v>
      </c>
    </row>
    <row r="909" spans="21:23" ht="15" customHeight="1" x14ac:dyDescent="0.3">
      <c r="U909" s="15" t="str">
        <f>_xlfn.IFNA(VLOOKUP(W909,Municipis!$D$2:$F$259,2,FALSE),"Pendent")</f>
        <v>Pendent</v>
      </c>
      <c r="V909" s="15" t="str">
        <f>_xlfn.IFNA(VLOOKUP(W909,Municipis!$D$2:$F$259,3,FALSE),"Pendent")</f>
        <v>Pendent</v>
      </c>
      <c r="W909" s="15" t="str" cm="1">
        <f t="array" ref="W909">_xlfn.IFNA(_xlfn.IFS(O909&lt;&gt;0,O909,P909&lt;&gt;0,P909,Q909&lt;&gt;0,Q909,R909&lt;&gt;0,R909,S909&lt;&gt;0,S909,T909&lt;&gt;0,T909),"Pendent")</f>
        <v>Pendent</v>
      </c>
    </row>
    <row r="910" spans="21:23" ht="15" customHeight="1" x14ac:dyDescent="0.3">
      <c r="U910" s="15" t="str">
        <f>_xlfn.IFNA(VLOOKUP(W910,Municipis!$D$2:$F$259,2,FALSE),"Pendent")</f>
        <v>Pendent</v>
      </c>
      <c r="V910" s="15" t="str">
        <f>_xlfn.IFNA(VLOOKUP(W910,Municipis!$D$2:$F$259,3,FALSE),"Pendent")</f>
        <v>Pendent</v>
      </c>
      <c r="W910" s="15" t="str" cm="1">
        <f t="array" ref="W910">_xlfn.IFNA(_xlfn.IFS(O910&lt;&gt;0,O910,P910&lt;&gt;0,P910,Q910&lt;&gt;0,Q910,R910&lt;&gt;0,R910,S910&lt;&gt;0,S910,T910&lt;&gt;0,T910),"Pendent")</f>
        <v>Pendent</v>
      </c>
    </row>
    <row r="911" spans="21:23" ht="15" customHeight="1" x14ac:dyDescent="0.3">
      <c r="U911" s="15" t="str">
        <f>_xlfn.IFNA(VLOOKUP(W911,Municipis!$D$2:$F$259,2,FALSE),"Pendent")</f>
        <v>Pendent</v>
      </c>
      <c r="V911" s="15" t="str">
        <f>_xlfn.IFNA(VLOOKUP(W911,Municipis!$D$2:$F$259,3,FALSE),"Pendent")</f>
        <v>Pendent</v>
      </c>
      <c r="W911" s="15" t="str" cm="1">
        <f t="array" ref="W911">_xlfn.IFNA(_xlfn.IFS(O911&lt;&gt;0,O911,P911&lt;&gt;0,P911,Q911&lt;&gt;0,Q911,R911&lt;&gt;0,R911,S911&lt;&gt;0,S911,T911&lt;&gt;0,T911),"Pendent")</f>
        <v>Pendent</v>
      </c>
    </row>
    <row r="912" spans="21:23" ht="15" customHeight="1" x14ac:dyDescent="0.3">
      <c r="U912" s="15" t="str">
        <f>_xlfn.IFNA(VLOOKUP(W912,Municipis!$D$2:$F$259,2,FALSE),"Pendent")</f>
        <v>Pendent</v>
      </c>
      <c r="V912" s="15" t="str">
        <f>_xlfn.IFNA(VLOOKUP(W912,Municipis!$D$2:$F$259,3,FALSE),"Pendent")</f>
        <v>Pendent</v>
      </c>
      <c r="W912" s="15" t="str" cm="1">
        <f t="array" ref="W912">_xlfn.IFNA(_xlfn.IFS(O912&lt;&gt;0,O912,P912&lt;&gt;0,P912,Q912&lt;&gt;0,Q912,R912&lt;&gt;0,R912,S912&lt;&gt;0,S912,T912&lt;&gt;0,T912),"Pendent")</f>
        <v>Pendent</v>
      </c>
    </row>
    <row r="913" spans="21:23" ht="15" customHeight="1" x14ac:dyDescent="0.3">
      <c r="U913" s="15" t="str">
        <f>_xlfn.IFNA(VLOOKUP(W913,Municipis!$D$2:$F$259,2,FALSE),"Pendent")</f>
        <v>Pendent</v>
      </c>
      <c r="V913" s="15" t="str">
        <f>_xlfn.IFNA(VLOOKUP(W913,Municipis!$D$2:$F$259,3,FALSE),"Pendent")</f>
        <v>Pendent</v>
      </c>
      <c r="W913" s="15" t="str" cm="1">
        <f t="array" ref="W913">_xlfn.IFNA(_xlfn.IFS(O913&lt;&gt;0,O913,P913&lt;&gt;0,P913,Q913&lt;&gt;0,Q913,R913&lt;&gt;0,R913,S913&lt;&gt;0,S913,T913&lt;&gt;0,T913),"Pendent")</f>
        <v>Pendent</v>
      </c>
    </row>
    <row r="914" spans="21:23" ht="15" customHeight="1" x14ac:dyDescent="0.3">
      <c r="U914" s="15" t="str">
        <f>_xlfn.IFNA(VLOOKUP(W914,Municipis!$D$2:$F$259,2,FALSE),"Pendent")</f>
        <v>Pendent</v>
      </c>
      <c r="V914" s="15" t="str">
        <f>_xlfn.IFNA(VLOOKUP(W914,Municipis!$D$2:$F$259,3,FALSE),"Pendent")</f>
        <v>Pendent</v>
      </c>
      <c r="W914" s="15" t="str" cm="1">
        <f t="array" ref="W914">_xlfn.IFNA(_xlfn.IFS(O914&lt;&gt;0,O914,P914&lt;&gt;0,P914,Q914&lt;&gt;0,Q914,R914&lt;&gt;0,R914,S914&lt;&gt;0,S914,T914&lt;&gt;0,T914),"Pendent")</f>
        <v>Pendent</v>
      </c>
    </row>
    <row r="915" spans="21:23" ht="15" customHeight="1" x14ac:dyDescent="0.3">
      <c r="U915" s="15" t="str">
        <f>_xlfn.IFNA(VLOOKUP(W915,Municipis!$D$2:$F$259,2,FALSE),"Pendent")</f>
        <v>Pendent</v>
      </c>
      <c r="V915" s="15" t="str">
        <f>_xlfn.IFNA(VLOOKUP(W915,Municipis!$D$2:$F$259,3,FALSE),"Pendent")</f>
        <v>Pendent</v>
      </c>
      <c r="W915" s="15" t="str" cm="1">
        <f t="array" ref="W915">_xlfn.IFNA(_xlfn.IFS(O915&lt;&gt;0,O915,P915&lt;&gt;0,P915,Q915&lt;&gt;0,Q915,R915&lt;&gt;0,R915,S915&lt;&gt;0,S915,T915&lt;&gt;0,T915),"Pendent")</f>
        <v>Pendent</v>
      </c>
    </row>
    <row r="916" spans="21:23" ht="15" customHeight="1" x14ac:dyDescent="0.3">
      <c r="U916" s="15" t="str">
        <f>_xlfn.IFNA(VLOOKUP(W916,Municipis!$D$2:$F$259,2,FALSE),"Pendent")</f>
        <v>Pendent</v>
      </c>
      <c r="V916" s="15" t="str">
        <f>_xlfn.IFNA(VLOOKUP(W916,Municipis!$D$2:$F$259,3,FALSE),"Pendent")</f>
        <v>Pendent</v>
      </c>
      <c r="W916" s="15" t="str" cm="1">
        <f t="array" ref="W916">_xlfn.IFNA(_xlfn.IFS(O916&lt;&gt;0,O916,P916&lt;&gt;0,P916,Q916&lt;&gt;0,Q916,R916&lt;&gt;0,R916,S916&lt;&gt;0,S916,T916&lt;&gt;0,T916),"Pendent")</f>
        <v>Pendent</v>
      </c>
    </row>
    <row r="917" spans="21:23" ht="15" customHeight="1" x14ac:dyDescent="0.3">
      <c r="U917" s="15" t="str">
        <f>_xlfn.IFNA(VLOOKUP(W917,Municipis!$D$2:$F$259,2,FALSE),"Pendent")</f>
        <v>Pendent</v>
      </c>
      <c r="V917" s="15" t="str">
        <f>_xlfn.IFNA(VLOOKUP(W917,Municipis!$D$2:$F$259,3,FALSE),"Pendent")</f>
        <v>Pendent</v>
      </c>
      <c r="W917" s="15" t="str" cm="1">
        <f t="array" ref="W917">_xlfn.IFNA(_xlfn.IFS(O917&lt;&gt;0,O917,P917&lt;&gt;0,P917,Q917&lt;&gt;0,Q917,R917&lt;&gt;0,R917,S917&lt;&gt;0,S917,T917&lt;&gt;0,T917),"Pendent")</f>
        <v>Pendent</v>
      </c>
    </row>
    <row r="918" spans="21:23" ht="15" customHeight="1" x14ac:dyDescent="0.3">
      <c r="U918" s="15" t="str">
        <f>_xlfn.IFNA(VLOOKUP(W918,Municipis!$D$2:$F$259,2,FALSE),"Pendent")</f>
        <v>Pendent</v>
      </c>
      <c r="V918" s="15" t="str">
        <f>_xlfn.IFNA(VLOOKUP(W918,Municipis!$D$2:$F$259,3,FALSE),"Pendent")</f>
        <v>Pendent</v>
      </c>
      <c r="W918" s="15" t="str" cm="1">
        <f t="array" ref="W918">_xlfn.IFNA(_xlfn.IFS(O918&lt;&gt;0,O918,P918&lt;&gt;0,P918,Q918&lt;&gt;0,Q918,R918&lt;&gt;0,R918,S918&lt;&gt;0,S918,T918&lt;&gt;0,T918),"Pendent")</f>
        <v>Pendent</v>
      </c>
    </row>
    <row r="919" spans="21:23" ht="15" customHeight="1" x14ac:dyDescent="0.3">
      <c r="U919" s="15" t="str">
        <f>_xlfn.IFNA(VLOOKUP(W919,Municipis!$D$2:$F$259,2,FALSE),"Pendent")</f>
        <v>Pendent</v>
      </c>
      <c r="V919" s="15" t="str">
        <f>_xlfn.IFNA(VLOOKUP(W919,Municipis!$D$2:$F$259,3,FALSE),"Pendent")</f>
        <v>Pendent</v>
      </c>
      <c r="W919" s="15" t="str" cm="1">
        <f t="array" ref="W919">_xlfn.IFNA(_xlfn.IFS(O919&lt;&gt;0,O919,P919&lt;&gt;0,P919,Q919&lt;&gt;0,Q919,R919&lt;&gt;0,R919,S919&lt;&gt;0,S919,T919&lt;&gt;0,T919),"Pendent")</f>
        <v>Pendent</v>
      </c>
    </row>
    <row r="920" spans="21:23" ht="15" customHeight="1" x14ac:dyDescent="0.3">
      <c r="U920" s="15" t="str">
        <f>_xlfn.IFNA(VLOOKUP(W920,Municipis!$D$2:$F$259,2,FALSE),"Pendent")</f>
        <v>Pendent</v>
      </c>
      <c r="V920" s="15" t="str">
        <f>_xlfn.IFNA(VLOOKUP(W920,Municipis!$D$2:$F$259,3,FALSE),"Pendent")</f>
        <v>Pendent</v>
      </c>
      <c r="W920" s="15" t="str" cm="1">
        <f t="array" ref="W920">_xlfn.IFNA(_xlfn.IFS(O920&lt;&gt;0,O920,P920&lt;&gt;0,P920,Q920&lt;&gt;0,Q920,R920&lt;&gt;0,R920,S920&lt;&gt;0,S920,T920&lt;&gt;0,T920),"Pendent")</f>
        <v>Pendent</v>
      </c>
    </row>
    <row r="921" spans="21:23" ht="15" customHeight="1" x14ac:dyDescent="0.3">
      <c r="U921" s="15" t="str">
        <f>_xlfn.IFNA(VLOOKUP(W921,Municipis!$D$2:$F$259,2,FALSE),"Pendent")</f>
        <v>Pendent</v>
      </c>
      <c r="V921" s="15" t="str">
        <f>_xlfn.IFNA(VLOOKUP(W921,Municipis!$D$2:$F$259,3,FALSE),"Pendent")</f>
        <v>Pendent</v>
      </c>
      <c r="W921" s="15" t="str" cm="1">
        <f t="array" ref="W921">_xlfn.IFNA(_xlfn.IFS(O921&lt;&gt;0,O921,P921&lt;&gt;0,P921,Q921&lt;&gt;0,Q921,R921&lt;&gt;0,R921,S921&lt;&gt;0,S921,T921&lt;&gt;0,T921),"Pendent")</f>
        <v>Pendent</v>
      </c>
    </row>
    <row r="922" spans="21:23" ht="15" customHeight="1" x14ac:dyDescent="0.3">
      <c r="U922" s="15" t="str">
        <f>_xlfn.IFNA(VLOOKUP(W922,Municipis!$D$2:$F$259,2,FALSE),"Pendent")</f>
        <v>Pendent</v>
      </c>
      <c r="V922" s="15" t="str">
        <f>_xlfn.IFNA(VLOOKUP(W922,Municipis!$D$2:$F$259,3,FALSE),"Pendent")</f>
        <v>Pendent</v>
      </c>
      <c r="W922" s="15" t="str" cm="1">
        <f t="array" ref="W922">_xlfn.IFNA(_xlfn.IFS(O922&lt;&gt;0,O922,P922&lt;&gt;0,P922,Q922&lt;&gt;0,Q922,R922&lt;&gt;0,R922,S922&lt;&gt;0,S922,T922&lt;&gt;0,T922),"Pendent")</f>
        <v>Pendent</v>
      </c>
    </row>
    <row r="923" spans="21:23" ht="15" customHeight="1" x14ac:dyDescent="0.3">
      <c r="U923" s="15" t="str">
        <f>_xlfn.IFNA(VLOOKUP(W923,Municipis!$D$2:$F$259,2,FALSE),"Pendent")</f>
        <v>Pendent</v>
      </c>
      <c r="V923" s="15" t="str">
        <f>_xlfn.IFNA(VLOOKUP(W923,Municipis!$D$2:$F$259,3,FALSE),"Pendent")</f>
        <v>Pendent</v>
      </c>
      <c r="W923" s="15" t="str" cm="1">
        <f t="array" ref="W923">_xlfn.IFNA(_xlfn.IFS(O923&lt;&gt;0,O923,P923&lt;&gt;0,P923,Q923&lt;&gt;0,Q923,R923&lt;&gt;0,R923,S923&lt;&gt;0,S923,T923&lt;&gt;0,T923),"Pendent")</f>
        <v>Pendent</v>
      </c>
    </row>
    <row r="924" spans="21:23" ht="15" customHeight="1" x14ac:dyDescent="0.3">
      <c r="U924" s="15" t="str">
        <f>_xlfn.IFNA(VLOOKUP(W924,Municipis!$D$2:$F$259,2,FALSE),"Pendent")</f>
        <v>Pendent</v>
      </c>
      <c r="V924" s="15" t="str">
        <f>_xlfn.IFNA(VLOOKUP(W924,Municipis!$D$2:$F$259,3,FALSE),"Pendent")</f>
        <v>Pendent</v>
      </c>
      <c r="W924" s="15" t="str" cm="1">
        <f t="array" ref="W924">_xlfn.IFNA(_xlfn.IFS(O924&lt;&gt;0,O924,P924&lt;&gt;0,P924,Q924&lt;&gt;0,Q924,R924&lt;&gt;0,R924,S924&lt;&gt;0,S924,T924&lt;&gt;0,T924),"Pendent")</f>
        <v>Pendent</v>
      </c>
    </row>
    <row r="925" spans="21:23" ht="15" customHeight="1" x14ac:dyDescent="0.3">
      <c r="U925" s="15" t="str">
        <f>_xlfn.IFNA(VLOOKUP(W925,Municipis!$D$2:$F$259,2,FALSE),"Pendent")</f>
        <v>Pendent</v>
      </c>
      <c r="V925" s="15" t="str">
        <f>_xlfn.IFNA(VLOOKUP(W925,Municipis!$D$2:$F$259,3,FALSE),"Pendent")</f>
        <v>Pendent</v>
      </c>
      <c r="W925" s="15" t="str" cm="1">
        <f t="array" ref="W925">_xlfn.IFNA(_xlfn.IFS(O925&lt;&gt;0,O925,P925&lt;&gt;0,P925,Q925&lt;&gt;0,Q925,R925&lt;&gt;0,R925,S925&lt;&gt;0,S925,T925&lt;&gt;0,T925),"Pendent")</f>
        <v>Pendent</v>
      </c>
    </row>
    <row r="926" spans="21:23" ht="15" customHeight="1" x14ac:dyDescent="0.3">
      <c r="U926" s="15" t="str">
        <f>_xlfn.IFNA(VLOOKUP(W926,Municipis!$D$2:$F$259,2,FALSE),"Pendent")</f>
        <v>Pendent</v>
      </c>
      <c r="V926" s="15" t="str">
        <f>_xlfn.IFNA(VLOOKUP(W926,Municipis!$D$2:$F$259,3,FALSE),"Pendent")</f>
        <v>Pendent</v>
      </c>
      <c r="W926" s="15" t="str" cm="1">
        <f t="array" ref="W926">_xlfn.IFNA(_xlfn.IFS(O926&lt;&gt;0,O926,P926&lt;&gt;0,P926,Q926&lt;&gt;0,Q926,R926&lt;&gt;0,R926,S926&lt;&gt;0,S926,T926&lt;&gt;0,T926),"Pendent")</f>
        <v>Pendent</v>
      </c>
    </row>
    <row r="927" spans="21:23" ht="15" customHeight="1" x14ac:dyDescent="0.3">
      <c r="U927" s="15" t="str">
        <f>_xlfn.IFNA(VLOOKUP(W927,Municipis!$D$2:$F$259,2,FALSE),"Pendent")</f>
        <v>Pendent</v>
      </c>
      <c r="V927" s="15" t="str">
        <f>_xlfn.IFNA(VLOOKUP(W927,Municipis!$D$2:$F$259,3,FALSE),"Pendent")</f>
        <v>Pendent</v>
      </c>
      <c r="W927" s="15" t="str" cm="1">
        <f t="array" ref="W927">_xlfn.IFNA(_xlfn.IFS(O927&lt;&gt;0,O927,P927&lt;&gt;0,P927,Q927&lt;&gt;0,Q927,R927&lt;&gt;0,R927,S927&lt;&gt;0,S927,T927&lt;&gt;0,T927),"Pendent")</f>
        <v>Pendent</v>
      </c>
    </row>
    <row r="928" spans="21:23" ht="15" customHeight="1" x14ac:dyDescent="0.3">
      <c r="U928" s="15" t="str">
        <f>_xlfn.IFNA(VLOOKUP(W928,Municipis!$D$2:$F$259,2,FALSE),"Pendent")</f>
        <v>Pendent</v>
      </c>
      <c r="V928" s="15" t="str">
        <f>_xlfn.IFNA(VLOOKUP(W928,Municipis!$D$2:$F$259,3,FALSE),"Pendent")</f>
        <v>Pendent</v>
      </c>
      <c r="W928" s="15" t="str" cm="1">
        <f t="array" ref="W928">_xlfn.IFNA(_xlfn.IFS(O928&lt;&gt;0,O928,P928&lt;&gt;0,P928,Q928&lt;&gt;0,Q928,R928&lt;&gt;0,R928,S928&lt;&gt;0,S928,T928&lt;&gt;0,T928),"Pendent")</f>
        <v>Pendent</v>
      </c>
    </row>
    <row r="929" spans="21:23" ht="15" customHeight="1" x14ac:dyDescent="0.3">
      <c r="U929" s="15" t="str">
        <f>_xlfn.IFNA(VLOOKUP(W929,Municipis!$D$2:$F$259,2,FALSE),"Pendent")</f>
        <v>Pendent</v>
      </c>
      <c r="V929" s="15" t="str">
        <f>_xlfn.IFNA(VLOOKUP(W929,Municipis!$D$2:$F$259,3,FALSE),"Pendent")</f>
        <v>Pendent</v>
      </c>
      <c r="W929" s="15" t="str" cm="1">
        <f t="array" ref="W929">_xlfn.IFNA(_xlfn.IFS(O929&lt;&gt;0,O929,P929&lt;&gt;0,P929,Q929&lt;&gt;0,Q929,R929&lt;&gt;0,R929,S929&lt;&gt;0,S929,T929&lt;&gt;0,T929),"Pendent")</f>
        <v>Pendent</v>
      </c>
    </row>
    <row r="930" spans="21:23" ht="15" customHeight="1" x14ac:dyDescent="0.3">
      <c r="U930" s="15" t="str">
        <f>_xlfn.IFNA(VLOOKUP(W930,Municipis!$D$2:$F$259,2,FALSE),"Pendent")</f>
        <v>Pendent</v>
      </c>
      <c r="V930" s="15" t="str">
        <f>_xlfn.IFNA(VLOOKUP(W930,Municipis!$D$2:$F$259,3,FALSE),"Pendent")</f>
        <v>Pendent</v>
      </c>
      <c r="W930" s="15" t="str" cm="1">
        <f t="array" ref="W930">_xlfn.IFNA(_xlfn.IFS(O930&lt;&gt;0,O930,P930&lt;&gt;0,P930,Q930&lt;&gt;0,Q930,R930&lt;&gt;0,R930,S930&lt;&gt;0,S930,T930&lt;&gt;0,T930),"Pendent")</f>
        <v>Pendent</v>
      </c>
    </row>
    <row r="931" spans="21:23" ht="15" customHeight="1" x14ac:dyDescent="0.3">
      <c r="U931" s="15" t="str">
        <f>_xlfn.IFNA(VLOOKUP(W931,Municipis!$D$2:$F$259,2,FALSE),"Pendent")</f>
        <v>Pendent</v>
      </c>
      <c r="V931" s="15" t="str">
        <f>_xlfn.IFNA(VLOOKUP(W931,Municipis!$D$2:$F$259,3,FALSE),"Pendent")</f>
        <v>Pendent</v>
      </c>
      <c r="W931" s="15" t="str" cm="1">
        <f t="array" ref="W931">_xlfn.IFNA(_xlfn.IFS(O931&lt;&gt;0,O931,P931&lt;&gt;0,P931,Q931&lt;&gt;0,Q931,R931&lt;&gt;0,R931,S931&lt;&gt;0,S931,T931&lt;&gt;0,T931),"Pendent")</f>
        <v>Pendent</v>
      </c>
    </row>
    <row r="932" spans="21:23" ht="15" customHeight="1" x14ac:dyDescent="0.3">
      <c r="U932" s="15" t="str">
        <f>_xlfn.IFNA(VLOOKUP(W932,Municipis!$D$2:$F$259,2,FALSE),"Pendent")</f>
        <v>Pendent</v>
      </c>
      <c r="V932" s="15" t="str">
        <f>_xlfn.IFNA(VLOOKUP(W932,Municipis!$D$2:$F$259,3,FALSE),"Pendent")</f>
        <v>Pendent</v>
      </c>
      <c r="W932" s="15" t="str" cm="1">
        <f t="array" ref="W932">_xlfn.IFNA(_xlfn.IFS(O932&lt;&gt;0,O932,P932&lt;&gt;0,P932,Q932&lt;&gt;0,Q932,R932&lt;&gt;0,R932,S932&lt;&gt;0,S932,T932&lt;&gt;0,T932),"Pendent")</f>
        <v>Pendent</v>
      </c>
    </row>
    <row r="933" spans="21:23" ht="15" customHeight="1" x14ac:dyDescent="0.3">
      <c r="U933" s="15" t="str">
        <f>_xlfn.IFNA(VLOOKUP(W933,Municipis!$D$2:$F$259,2,FALSE),"Pendent")</f>
        <v>Pendent</v>
      </c>
      <c r="V933" s="15" t="str">
        <f>_xlfn.IFNA(VLOOKUP(W933,Municipis!$D$2:$F$259,3,FALSE),"Pendent")</f>
        <v>Pendent</v>
      </c>
      <c r="W933" s="15" t="str" cm="1">
        <f t="array" ref="W933">_xlfn.IFNA(_xlfn.IFS(O933&lt;&gt;0,O933,P933&lt;&gt;0,P933,Q933&lt;&gt;0,Q933,R933&lt;&gt;0,R933,S933&lt;&gt;0,S933,T933&lt;&gt;0,T933),"Pendent")</f>
        <v>Pendent</v>
      </c>
    </row>
    <row r="934" spans="21:23" ht="15" customHeight="1" x14ac:dyDescent="0.3">
      <c r="U934" s="15" t="str">
        <f>_xlfn.IFNA(VLOOKUP(W934,Municipis!$D$2:$F$259,2,FALSE),"Pendent")</f>
        <v>Pendent</v>
      </c>
      <c r="V934" s="15" t="str">
        <f>_xlfn.IFNA(VLOOKUP(W934,Municipis!$D$2:$F$259,3,FALSE),"Pendent")</f>
        <v>Pendent</v>
      </c>
      <c r="W934" s="15" t="str" cm="1">
        <f t="array" ref="W934">_xlfn.IFNA(_xlfn.IFS(O934&lt;&gt;0,O934,P934&lt;&gt;0,P934,Q934&lt;&gt;0,Q934,R934&lt;&gt;0,R934,S934&lt;&gt;0,S934,T934&lt;&gt;0,T934),"Pendent")</f>
        <v>Pendent</v>
      </c>
    </row>
    <row r="935" spans="21:23" ht="15" customHeight="1" x14ac:dyDescent="0.3">
      <c r="U935" s="15" t="str">
        <f>_xlfn.IFNA(VLOOKUP(W935,Municipis!$D$2:$F$259,2,FALSE),"Pendent")</f>
        <v>Pendent</v>
      </c>
      <c r="V935" s="15" t="str">
        <f>_xlfn.IFNA(VLOOKUP(W935,Municipis!$D$2:$F$259,3,FALSE),"Pendent")</f>
        <v>Pendent</v>
      </c>
      <c r="W935" s="15" t="str" cm="1">
        <f t="array" ref="W935">_xlfn.IFNA(_xlfn.IFS(O935&lt;&gt;0,O935,P935&lt;&gt;0,P935,Q935&lt;&gt;0,Q935,R935&lt;&gt;0,R935,S935&lt;&gt;0,S935,T935&lt;&gt;0,T935),"Pendent")</f>
        <v>Pendent</v>
      </c>
    </row>
    <row r="936" spans="21:23" ht="15" customHeight="1" x14ac:dyDescent="0.3">
      <c r="U936" s="15" t="str">
        <f>_xlfn.IFNA(VLOOKUP(W936,Municipis!$D$2:$F$259,2,FALSE),"Pendent")</f>
        <v>Pendent</v>
      </c>
      <c r="V936" s="15" t="str">
        <f>_xlfn.IFNA(VLOOKUP(W936,Municipis!$D$2:$F$259,3,FALSE),"Pendent")</f>
        <v>Pendent</v>
      </c>
      <c r="W936" s="15" t="str" cm="1">
        <f t="array" ref="W936">_xlfn.IFNA(_xlfn.IFS(O936&lt;&gt;0,O936,P936&lt;&gt;0,P936,Q936&lt;&gt;0,Q936,R936&lt;&gt;0,R936,S936&lt;&gt;0,S936,T936&lt;&gt;0,T936),"Pendent")</f>
        <v>Pendent</v>
      </c>
    </row>
    <row r="937" spans="21:23" ht="15" customHeight="1" x14ac:dyDescent="0.3">
      <c r="U937" s="15" t="str">
        <f>_xlfn.IFNA(VLOOKUP(W937,Municipis!$D$2:$F$259,2,FALSE),"Pendent")</f>
        <v>Pendent</v>
      </c>
      <c r="V937" s="15" t="str">
        <f>_xlfn.IFNA(VLOOKUP(W937,Municipis!$D$2:$F$259,3,FALSE),"Pendent")</f>
        <v>Pendent</v>
      </c>
      <c r="W937" s="15" t="str" cm="1">
        <f t="array" ref="W937">_xlfn.IFNA(_xlfn.IFS(O937&lt;&gt;0,O937,P937&lt;&gt;0,P937,Q937&lt;&gt;0,Q937,R937&lt;&gt;0,R937,S937&lt;&gt;0,S937,T937&lt;&gt;0,T937),"Pendent")</f>
        <v>Pendent</v>
      </c>
    </row>
    <row r="938" spans="21:23" ht="15" customHeight="1" x14ac:dyDescent="0.3">
      <c r="U938" s="15" t="str">
        <f>_xlfn.IFNA(VLOOKUP(W938,Municipis!$D$2:$F$259,2,FALSE),"Pendent")</f>
        <v>Pendent</v>
      </c>
      <c r="V938" s="15" t="str">
        <f>_xlfn.IFNA(VLOOKUP(W938,Municipis!$D$2:$F$259,3,FALSE),"Pendent")</f>
        <v>Pendent</v>
      </c>
      <c r="W938" s="15" t="str" cm="1">
        <f t="array" ref="W938">_xlfn.IFNA(_xlfn.IFS(O938&lt;&gt;0,O938,P938&lt;&gt;0,P938,Q938&lt;&gt;0,Q938,R938&lt;&gt;0,R938,S938&lt;&gt;0,S938,T938&lt;&gt;0,T938),"Pendent")</f>
        <v>Pendent</v>
      </c>
    </row>
    <row r="939" spans="21:23" ht="15" customHeight="1" x14ac:dyDescent="0.3">
      <c r="U939" s="15" t="str">
        <f>_xlfn.IFNA(VLOOKUP(W939,Municipis!$D$2:$F$259,2,FALSE),"Pendent")</f>
        <v>Pendent</v>
      </c>
      <c r="V939" s="15" t="str">
        <f>_xlfn.IFNA(VLOOKUP(W939,Municipis!$D$2:$F$259,3,FALSE),"Pendent")</f>
        <v>Pendent</v>
      </c>
      <c r="W939" s="15" t="str" cm="1">
        <f t="array" ref="W939">_xlfn.IFNA(_xlfn.IFS(O939&lt;&gt;0,O939,P939&lt;&gt;0,P939,Q939&lt;&gt;0,Q939,R939&lt;&gt;0,R939,S939&lt;&gt;0,S939,T939&lt;&gt;0,T939),"Pendent")</f>
        <v>Pendent</v>
      </c>
    </row>
    <row r="940" spans="21:23" ht="15" customHeight="1" x14ac:dyDescent="0.3">
      <c r="U940" s="15" t="str">
        <f>_xlfn.IFNA(VLOOKUP(W940,Municipis!$D$2:$F$259,2,FALSE),"Pendent")</f>
        <v>Pendent</v>
      </c>
      <c r="V940" s="15" t="str">
        <f>_xlfn.IFNA(VLOOKUP(W940,Municipis!$D$2:$F$259,3,FALSE),"Pendent")</f>
        <v>Pendent</v>
      </c>
      <c r="W940" s="15" t="str" cm="1">
        <f t="array" ref="W940">_xlfn.IFNA(_xlfn.IFS(O940&lt;&gt;0,O940,P940&lt;&gt;0,P940,Q940&lt;&gt;0,Q940,R940&lt;&gt;0,R940,S940&lt;&gt;0,S940,T940&lt;&gt;0,T940),"Pendent")</f>
        <v>Pendent</v>
      </c>
    </row>
    <row r="941" spans="21:23" ht="15" customHeight="1" x14ac:dyDescent="0.3">
      <c r="U941" s="15" t="str">
        <f>_xlfn.IFNA(VLOOKUP(W941,Municipis!$D$2:$F$259,2,FALSE),"Pendent")</f>
        <v>Pendent</v>
      </c>
      <c r="V941" s="15" t="str">
        <f>_xlfn.IFNA(VLOOKUP(W941,Municipis!$D$2:$F$259,3,FALSE),"Pendent")</f>
        <v>Pendent</v>
      </c>
      <c r="W941" s="15" t="str" cm="1">
        <f t="array" ref="W941">_xlfn.IFNA(_xlfn.IFS(O941&lt;&gt;0,O941,P941&lt;&gt;0,P941,Q941&lt;&gt;0,Q941,R941&lt;&gt;0,R941,S941&lt;&gt;0,S941,T941&lt;&gt;0,T941),"Pendent")</f>
        <v>Pendent</v>
      </c>
    </row>
    <row r="942" spans="21:23" ht="15" customHeight="1" x14ac:dyDescent="0.3">
      <c r="U942" s="15" t="str">
        <f>_xlfn.IFNA(VLOOKUP(W942,Municipis!$D$2:$F$259,2,FALSE),"Pendent")</f>
        <v>Pendent</v>
      </c>
      <c r="V942" s="15" t="str">
        <f>_xlfn.IFNA(VLOOKUP(W942,Municipis!$D$2:$F$259,3,FALSE),"Pendent")</f>
        <v>Pendent</v>
      </c>
      <c r="W942" s="15" t="str" cm="1">
        <f t="array" ref="W942">_xlfn.IFNA(_xlfn.IFS(O942&lt;&gt;0,O942,P942&lt;&gt;0,P942,Q942&lt;&gt;0,Q942,R942&lt;&gt;0,R942,S942&lt;&gt;0,S942,T942&lt;&gt;0,T942),"Pendent")</f>
        <v>Pendent</v>
      </c>
    </row>
    <row r="943" spans="21:23" ht="15" customHeight="1" x14ac:dyDescent="0.3">
      <c r="U943" s="15" t="str">
        <f>_xlfn.IFNA(VLOOKUP(W943,Municipis!$D$2:$F$259,2,FALSE),"Pendent")</f>
        <v>Pendent</v>
      </c>
      <c r="V943" s="15" t="str">
        <f>_xlfn.IFNA(VLOOKUP(W943,Municipis!$D$2:$F$259,3,FALSE),"Pendent")</f>
        <v>Pendent</v>
      </c>
      <c r="W943" s="15" t="str" cm="1">
        <f t="array" ref="W943">_xlfn.IFNA(_xlfn.IFS(O943&lt;&gt;0,O943,P943&lt;&gt;0,P943,Q943&lt;&gt;0,Q943,R943&lt;&gt;0,R943,S943&lt;&gt;0,S943,T943&lt;&gt;0,T943),"Pendent")</f>
        <v>Pendent</v>
      </c>
    </row>
    <row r="944" spans="21:23" ht="15" customHeight="1" x14ac:dyDescent="0.3">
      <c r="U944" s="15" t="str">
        <f>_xlfn.IFNA(VLOOKUP(W944,Municipis!$D$2:$F$259,2,FALSE),"Pendent")</f>
        <v>Pendent</v>
      </c>
      <c r="V944" s="15" t="str">
        <f>_xlfn.IFNA(VLOOKUP(W944,Municipis!$D$2:$F$259,3,FALSE),"Pendent")</f>
        <v>Pendent</v>
      </c>
      <c r="W944" s="15" t="str" cm="1">
        <f t="array" ref="W944">_xlfn.IFNA(_xlfn.IFS(O944&lt;&gt;0,O944,P944&lt;&gt;0,P944,Q944&lt;&gt;0,Q944,R944&lt;&gt;0,R944,S944&lt;&gt;0,S944,T944&lt;&gt;0,T944),"Pendent")</f>
        <v>Pendent</v>
      </c>
    </row>
    <row r="945" spans="21:23" ht="15" customHeight="1" x14ac:dyDescent="0.3">
      <c r="U945" s="15" t="str">
        <f>_xlfn.IFNA(VLOOKUP(W945,Municipis!$D$2:$F$259,2,FALSE),"Pendent")</f>
        <v>Pendent</v>
      </c>
      <c r="V945" s="15" t="str">
        <f>_xlfn.IFNA(VLOOKUP(W945,Municipis!$D$2:$F$259,3,FALSE),"Pendent")</f>
        <v>Pendent</v>
      </c>
      <c r="W945" s="15" t="str" cm="1">
        <f t="array" ref="W945">_xlfn.IFNA(_xlfn.IFS(O945&lt;&gt;0,O945,P945&lt;&gt;0,P945,Q945&lt;&gt;0,Q945,R945&lt;&gt;0,R945,S945&lt;&gt;0,S945,T945&lt;&gt;0,T945),"Pendent")</f>
        <v>Pendent</v>
      </c>
    </row>
    <row r="946" spans="21:23" ht="15" customHeight="1" x14ac:dyDescent="0.3">
      <c r="U946" s="15" t="str">
        <f>_xlfn.IFNA(VLOOKUP(W946,Municipis!$D$2:$F$259,2,FALSE),"Pendent")</f>
        <v>Pendent</v>
      </c>
      <c r="V946" s="15" t="str">
        <f>_xlfn.IFNA(VLOOKUP(W946,Municipis!$D$2:$F$259,3,FALSE),"Pendent")</f>
        <v>Pendent</v>
      </c>
      <c r="W946" s="15" t="str" cm="1">
        <f t="array" ref="W946">_xlfn.IFNA(_xlfn.IFS(O946&lt;&gt;0,O946,P946&lt;&gt;0,P946,Q946&lt;&gt;0,Q946,R946&lt;&gt;0,R946,S946&lt;&gt;0,S946,T946&lt;&gt;0,T946),"Pendent")</f>
        <v>Pendent</v>
      </c>
    </row>
    <row r="947" spans="21:23" ht="15" customHeight="1" x14ac:dyDescent="0.3">
      <c r="U947" s="15" t="str">
        <f>_xlfn.IFNA(VLOOKUP(W947,Municipis!$D$2:$F$259,2,FALSE),"Pendent")</f>
        <v>Pendent</v>
      </c>
      <c r="V947" s="15" t="str">
        <f>_xlfn.IFNA(VLOOKUP(W947,Municipis!$D$2:$F$259,3,FALSE),"Pendent")</f>
        <v>Pendent</v>
      </c>
      <c r="W947" s="15" t="str" cm="1">
        <f t="array" ref="W947">_xlfn.IFNA(_xlfn.IFS(O947&lt;&gt;0,O947,P947&lt;&gt;0,P947,Q947&lt;&gt;0,Q947,R947&lt;&gt;0,R947,S947&lt;&gt;0,S947,T947&lt;&gt;0,T947),"Pendent")</f>
        <v>Pendent</v>
      </c>
    </row>
    <row r="948" spans="21:23" ht="15" customHeight="1" x14ac:dyDescent="0.3">
      <c r="U948" s="15" t="str">
        <f>_xlfn.IFNA(VLOOKUP(W948,Municipis!$D$2:$F$259,2,FALSE),"Pendent")</f>
        <v>Pendent</v>
      </c>
      <c r="V948" s="15" t="str">
        <f>_xlfn.IFNA(VLOOKUP(W948,Municipis!$D$2:$F$259,3,FALSE),"Pendent")</f>
        <v>Pendent</v>
      </c>
      <c r="W948" s="15" t="str" cm="1">
        <f t="array" ref="W948">_xlfn.IFNA(_xlfn.IFS(O948&lt;&gt;0,O948,P948&lt;&gt;0,P948,Q948&lt;&gt;0,Q948,R948&lt;&gt;0,R948,S948&lt;&gt;0,S948,T948&lt;&gt;0,T948),"Pendent")</f>
        <v>Pendent</v>
      </c>
    </row>
    <row r="949" spans="21:23" ht="15" customHeight="1" x14ac:dyDescent="0.3">
      <c r="U949" s="15" t="str">
        <f>_xlfn.IFNA(VLOOKUP(W949,Municipis!$D$2:$F$259,2,FALSE),"Pendent")</f>
        <v>Pendent</v>
      </c>
      <c r="V949" s="15" t="str">
        <f>_xlfn.IFNA(VLOOKUP(W949,Municipis!$D$2:$F$259,3,FALSE),"Pendent")</f>
        <v>Pendent</v>
      </c>
      <c r="W949" s="15" t="str" cm="1">
        <f t="array" ref="W949">_xlfn.IFNA(_xlfn.IFS(O949&lt;&gt;0,O949,P949&lt;&gt;0,P949,Q949&lt;&gt;0,Q949,R949&lt;&gt;0,R949,S949&lt;&gt;0,S949,T949&lt;&gt;0,T949),"Pendent")</f>
        <v>Pendent</v>
      </c>
    </row>
    <row r="950" spans="21:23" ht="15" customHeight="1" x14ac:dyDescent="0.3">
      <c r="U950" s="15" t="str">
        <f>_xlfn.IFNA(VLOOKUP(W950,Municipis!$D$2:$F$259,2,FALSE),"Pendent")</f>
        <v>Pendent</v>
      </c>
      <c r="V950" s="15" t="str">
        <f>_xlfn.IFNA(VLOOKUP(W950,Municipis!$D$2:$F$259,3,FALSE),"Pendent")</f>
        <v>Pendent</v>
      </c>
      <c r="W950" s="15" t="str" cm="1">
        <f t="array" ref="W950">_xlfn.IFNA(_xlfn.IFS(O950&lt;&gt;0,O950,P950&lt;&gt;0,P950,Q950&lt;&gt;0,Q950,R950&lt;&gt;0,R950,S950&lt;&gt;0,S950,T950&lt;&gt;0,T950),"Pendent")</f>
        <v>Pendent</v>
      </c>
    </row>
    <row r="951" spans="21:23" ht="15" customHeight="1" x14ac:dyDescent="0.3">
      <c r="U951" s="15" t="str">
        <f>_xlfn.IFNA(VLOOKUP(W951,Municipis!$D$2:$F$259,2,FALSE),"Pendent")</f>
        <v>Pendent</v>
      </c>
      <c r="V951" s="15" t="str">
        <f>_xlfn.IFNA(VLOOKUP(W951,Municipis!$D$2:$F$259,3,FALSE),"Pendent")</f>
        <v>Pendent</v>
      </c>
      <c r="W951" s="15" t="str" cm="1">
        <f t="array" ref="W951">_xlfn.IFNA(_xlfn.IFS(O951&lt;&gt;0,O951,P951&lt;&gt;0,P951,Q951&lt;&gt;0,Q951,R951&lt;&gt;0,R951,S951&lt;&gt;0,S951,T951&lt;&gt;0,T951),"Pendent")</f>
        <v>Pendent</v>
      </c>
    </row>
    <row r="952" spans="21:23" ht="15" customHeight="1" x14ac:dyDescent="0.3">
      <c r="U952" s="15" t="str">
        <f>_xlfn.IFNA(VLOOKUP(W952,Municipis!$D$2:$F$259,2,FALSE),"Pendent")</f>
        <v>Pendent</v>
      </c>
      <c r="V952" s="15" t="str">
        <f>_xlfn.IFNA(VLOOKUP(W952,Municipis!$D$2:$F$259,3,FALSE),"Pendent")</f>
        <v>Pendent</v>
      </c>
      <c r="W952" s="15" t="str" cm="1">
        <f t="array" ref="W952">_xlfn.IFNA(_xlfn.IFS(O952&lt;&gt;0,O952,P952&lt;&gt;0,P952,Q952&lt;&gt;0,Q952,R952&lt;&gt;0,R952,S952&lt;&gt;0,S952,T952&lt;&gt;0,T952),"Pendent")</f>
        <v>Pendent</v>
      </c>
    </row>
    <row r="953" spans="21:23" ht="15" customHeight="1" x14ac:dyDescent="0.3">
      <c r="U953" s="15" t="str">
        <f>_xlfn.IFNA(VLOOKUP(W953,Municipis!$D$2:$F$259,2,FALSE),"Pendent")</f>
        <v>Pendent</v>
      </c>
      <c r="V953" s="15" t="str">
        <f>_xlfn.IFNA(VLOOKUP(W953,Municipis!$D$2:$F$259,3,FALSE),"Pendent")</f>
        <v>Pendent</v>
      </c>
      <c r="W953" s="15" t="str" cm="1">
        <f t="array" ref="W953">_xlfn.IFNA(_xlfn.IFS(O953&lt;&gt;0,O953,P953&lt;&gt;0,P953,Q953&lt;&gt;0,Q953,R953&lt;&gt;0,R953,S953&lt;&gt;0,S953,T953&lt;&gt;0,T953),"Pendent")</f>
        <v>Pendent</v>
      </c>
    </row>
    <row r="954" spans="21:23" ht="15" customHeight="1" x14ac:dyDescent="0.3">
      <c r="U954" s="15" t="str">
        <f>_xlfn.IFNA(VLOOKUP(W954,Municipis!$D$2:$F$259,2,FALSE),"Pendent")</f>
        <v>Pendent</v>
      </c>
      <c r="V954" s="15" t="str">
        <f>_xlfn.IFNA(VLOOKUP(W954,Municipis!$D$2:$F$259,3,FALSE),"Pendent")</f>
        <v>Pendent</v>
      </c>
      <c r="W954" s="15" t="str" cm="1">
        <f t="array" ref="W954">_xlfn.IFNA(_xlfn.IFS(O954&lt;&gt;0,O954,P954&lt;&gt;0,P954,Q954&lt;&gt;0,Q954,R954&lt;&gt;0,R954,S954&lt;&gt;0,S954,T954&lt;&gt;0,T954),"Pendent")</f>
        <v>Pendent</v>
      </c>
    </row>
    <row r="955" spans="21:23" ht="15" customHeight="1" x14ac:dyDescent="0.3">
      <c r="U955" s="15" t="str">
        <f>_xlfn.IFNA(VLOOKUP(W955,Municipis!$D$2:$F$259,2,FALSE),"Pendent")</f>
        <v>Pendent</v>
      </c>
      <c r="V955" s="15" t="str">
        <f>_xlfn.IFNA(VLOOKUP(W955,Municipis!$D$2:$F$259,3,FALSE),"Pendent")</f>
        <v>Pendent</v>
      </c>
      <c r="W955" s="15" t="str" cm="1">
        <f t="array" ref="W955">_xlfn.IFNA(_xlfn.IFS(O955&lt;&gt;0,O955,P955&lt;&gt;0,P955,Q955&lt;&gt;0,Q955,R955&lt;&gt;0,R955,S955&lt;&gt;0,S955,T955&lt;&gt;0,T955),"Pendent")</f>
        <v>Pendent</v>
      </c>
    </row>
    <row r="956" spans="21:23" ht="15" customHeight="1" x14ac:dyDescent="0.3">
      <c r="U956" s="15" t="str">
        <f>_xlfn.IFNA(VLOOKUP(W956,Municipis!$D$2:$F$259,2,FALSE),"Pendent")</f>
        <v>Pendent</v>
      </c>
      <c r="V956" s="15" t="str">
        <f>_xlfn.IFNA(VLOOKUP(W956,Municipis!$D$2:$F$259,3,FALSE),"Pendent")</f>
        <v>Pendent</v>
      </c>
      <c r="W956" s="15" t="str" cm="1">
        <f t="array" ref="W956">_xlfn.IFNA(_xlfn.IFS(O956&lt;&gt;0,O956,P956&lt;&gt;0,P956,Q956&lt;&gt;0,Q956,R956&lt;&gt;0,R956,S956&lt;&gt;0,S956,T956&lt;&gt;0,T956),"Pendent")</f>
        <v>Pendent</v>
      </c>
    </row>
    <row r="957" spans="21:23" ht="15" customHeight="1" x14ac:dyDescent="0.3">
      <c r="U957" s="15" t="str">
        <f>_xlfn.IFNA(VLOOKUP(W957,Municipis!$D$2:$F$259,2,FALSE),"Pendent")</f>
        <v>Pendent</v>
      </c>
      <c r="V957" s="15" t="str">
        <f>_xlfn.IFNA(VLOOKUP(W957,Municipis!$D$2:$F$259,3,FALSE),"Pendent")</f>
        <v>Pendent</v>
      </c>
      <c r="W957" s="15" t="str" cm="1">
        <f t="array" ref="W957">_xlfn.IFNA(_xlfn.IFS(O957&lt;&gt;0,O957,P957&lt;&gt;0,P957,Q957&lt;&gt;0,Q957,R957&lt;&gt;0,R957,S957&lt;&gt;0,S957,T957&lt;&gt;0,T957),"Pendent")</f>
        <v>Pendent</v>
      </c>
    </row>
    <row r="958" spans="21:23" ht="15" customHeight="1" x14ac:dyDescent="0.3">
      <c r="U958" s="15" t="str">
        <f>_xlfn.IFNA(VLOOKUP(W958,Municipis!$D$2:$F$259,2,FALSE),"Pendent")</f>
        <v>Pendent</v>
      </c>
      <c r="V958" s="15" t="str">
        <f>_xlfn.IFNA(VLOOKUP(W958,Municipis!$D$2:$F$259,3,FALSE),"Pendent")</f>
        <v>Pendent</v>
      </c>
      <c r="W958" s="15" t="str" cm="1">
        <f t="array" ref="W958">_xlfn.IFNA(_xlfn.IFS(O958&lt;&gt;0,O958,P958&lt;&gt;0,P958,Q958&lt;&gt;0,Q958,R958&lt;&gt;0,R958,S958&lt;&gt;0,S958,T958&lt;&gt;0,T958),"Pendent")</f>
        <v>Pendent</v>
      </c>
    </row>
    <row r="959" spans="21:23" ht="15" customHeight="1" x14ac:dyDescent="0.3">
      <c r="U959" s="15" t="str">
        <f>_xlfn.IFNA(VLOOKUP(W959,Municipis!$D$2:$F$259,2,FALSE),"Pendent")</f>
        <v>Pendent</v>
      </c>
      <c r="V959" s="15" t="str">
        <f>_xlfn.IFNA(VLOOKUP(W959,Municipis!$D$2:$F$259,3,FALSE),"Pendent")</f>
        <v>Pendent</v>
      </c>
      <c r="W959" s="15" t="str" cm="1">
        <f t="array" ref="W959">_xlfn.IFNA(_xlfn.IFS(O959&lt;&gt;0,O959,P959&lt;&gt;0,P959,Q959&lt;&gt;0,Q959,R959&lt;&gt;0,R959,S959&lt;&gt;0,S959,T959&lt;&gt;0,T959),"Pendent")</f>
        <v>Pendent</v>
      </c>
    </row>
    <row r="960" spans="21:23" ht="15" customHeight="1" x14ac:dyDescent="0.3">
      <c r="U960" s="15" t="str">
        <f>_xlfn.IFNA(VLOOKUP(W960,Municipis!$D$2:$F$259,2,FALSE),"Pendent")</f>
        <v>Pendent</v>
      </c>
      <c r="V960" s="15" t="str">
        <f>_xlfn.IFNA(VLOOKUP(W960,Municipis!$D$2:$F$259,3,FALSE),"Pendent")</f>
        <v>Pendent</v>
      </c>
      <c r="W960" s="15" t="str" cm="1">
        <f t="array" ref="W960">_xlfn.IFNA(_xlfn.IFS(O960&lt;&gt;0,O960,P960&lt;&gt;0,P960,Q960&lt;&gt;0,Q960,R960&lt;&gt;0,R960,S960&lt;&gt;0,S960,T960&lt;&gt;0,T960),"Pendent")</f>
        <v>Pendent</v>
      </c>
    </row>
    <row r="961" spans="21:23" ht="15" customHeight="1" x14ac:dyDescent="0.3">
      <c r="U961" s="15" t="str">
        <f>_xlfn.IFNA(VLOOKUP(W961,Municipis!$D$2:$F$259,2,FALSE),"Pendent")</f>
        <v>Pendent</v>
      </c>
      <c r="V961" s="15" t="str">
        <f>_xlfn.IFNA(VLOOKUP(W961,Municipis!$D$2:$F$259,3,FALSE),"Pendent")</f>
        <v>Pendent</v>
      </c>
      <c r="W961" s="15" t="str" cm="1">
        <f t="array" ref="W961">_xlfn.IFNA(_xlfn.IFS(O961&lt;&gt;0,O961,P961&lt;&gt;0,P961,Q961&lt;&gt;0,Q961,R961&lt;&gt;0,R961,S961&lt;&gt;0,S961,T961&lt;&gt;0,T961),"Pendent")</f>
        <v>Pendent</v>
      </c>
    </row>
    <row r="962" spans="21:23" ht="15" customHeight="1" x14ac:dyDescent="0.3">
      <c r="U962" s="15" t="str">
        <f>_xlfn.IFNA(VLOOKUP(W962,Municipis!$D$2:$F$259,2,FALSE),"Pendent")</f>
        <v>Pendent</v>
      </c>
      <c r="V962" s="15" t="str">
        <f>_xlfn.IFNA(VLOOKUP(W962,Municipis!$D$2:$F$259,3,FALSE),"Pendent")</f>
        <v>Pendent</v>
      </c>
      <c r="W962" s="15" t="str" cm="1">
        <f t="array" ref="W962">_xlfn.IFNA(_xlfn.IFS(O962&lt;&gt;0,O962,P962&lt;&gt;0,P962,Q962&lt;&gt;0,Q962,R962&lt;&gt;0,R962,S962&lt;&gt;0,S962,T962&lt;&gt;0,T962),"Pendent")</f>
        <v>Pendent</v>
      </c>
    </row>
    <row r="963" spans="21:23" ht="15" customHeight="1" x14ac:dyDescent="0.3">
      <c r="U963" s="15" t="str">
        <f>_xlfn.IFNA(VLOOKUP(W963,Municipis!$D$2:$F$259,2,FALSE),"Pendent")</f>
        <v>Pendent</v>
      </c>
      <c r="V963" s="15" t="str">
        <f>_xlfn.IFNA(VLOOKUP(W963,Municipis!$D$2:$F$259,3,FALSE),"Pendent")</f>
        <v>Pendent</v>
      </c>
      <c r="W963" s="15" t="str" cm="1">
        <f t="array" ref="W963">_xlfn.IFNA(_xlfn.IFS(O963&lt;&gt;0,O963,P963&lt;&gt;0,P963,Q963&lt;&gt;0,Q963,R963&lt;&gt;0,R963,S963&lt;&gt;0,S963,T963&lt;&gt;0,T963),"Pendent")</f>
        <v>Pendent</v>
      </c>
    </row>
    <row r="964" spans="21:23" ht="15" customHeight="1" x14ac:dyDescent="0.3">
      <c r="U964" s="15" t="str">
        <f>_xlfn.IFNA(VLOOKUP(W964,Municipis!$D$2:$F$259,2,FALSE),"Pendent")</f>
        <v>Pendent</v>
      </c>
      <c r="V964" s="15" t="str">
        <f>_xlfn.IFNA(VLOOKUP(W964,Municipis!$D$2:$F$259,3,FALSE),"Pendent")</f>
        <v>Pendent</v>
      </c>
      <c r="W964" s="15" t="str" cm="1">
        <f t="array" ref="W964">_xlfn.IFNA(_xlfn.IFS(O964&lt;&gt;0,O964,P964&lt;&gt;0,P964,Q964&lt;&gt;0,Q964,R964&lt;&gt;0,R964,S964&lt;&gt;0,S964,T964&lt;&gt;0,T964),"Pendent")</f>
        <v>Pendent</v>
      </c>
    </row>
    <row r="965" spans="21:23" ht="15" customHeight="1" x14ac:dyDescent="0.3">
      <c r="U965" s="15" t="str">
        <f>_xlfn.IFNA(VLOOKUP(W965,Municipis!$D$2:$F$259,2,FALSE),"Pendent")</f>
        <v>Pendent</v>
      </c>
      <c r="V965" s="15" t="str">
        <f>_xlfn.IFNA(VLOOKUP(W965,Municipis!$D$2:$F$259,3,FALSE),"Pendent")</f>
        <v>Pendent</v>
      </c>
      <c r="W965" s="15" t="str" cm="1">
        <f t="array" ref="W965">_xlfn.IFNA(_xlfn.IFS(O965&lt;&gt;0,O965,P965&lt;&gt;0,P965,Q965&lt;&gt;0,Q965,R965&lt;&gt;0,R965,S965&lt;&gt;0,S965,T965&lt;&gt;0,T965),"Pendent")</f>
        <v>Pendent</v>
      </c>
    </row>
    <row r="966" spans="21:23" ht="15" customHeight="1" x14ac:dyDescent="0.3">
      <c r="U966" s="15" t="str">
        <f>_xlfn.IFNA(VLOOKUP(W966,Municipis!$D$2:$F$259,2,FALSE),"Pendent")</f>
        <v>Pendent</v>
      </c>
      <c r="V966" s="15" t="str">
        <f>_xlfn.IFNA(VLOOKUP(W966,Municipis!$D$2:$F$259,3,FALSE),"Pendent")</f>
        <v>Pendent</v>
      </c>
      <c r="W966" s="15" t="str" cm="1">
        <f t="array" ref="W966">_xlfn.IFNA(_xlfn.IFS(O966&lt;&gt;0,O966,P966&lt;&gt;0,P966,Q966&lt;&gt;0,Q966,R966&lt;&gt;0,R966,S966&lt;&gt;0,S966,T966&lt;&gt;0,T966),"Pendent")</f>
        <v>Pendent</v>
      </c>
    </row>
    <row r="967" spans="21:23" ht="15" customHeight="1" x14ac:dyDescent="0.3">
      <c r="U967" s="15" t="str">
        <f>_xlfn.IFNA(VLOOKUP(W967,Municipis!$D$2:$F$259,2,FALSE),"Pendent")</f>
        <v>Pendent</v>
      </c>
      <c r="V967" s="15" t="str">
        <f>_xlfn.IFNA(VLOOKUP(W967,Municipis!$D$2:$F$259,3,FALSE),"Pendent")</f>
        <v>Pendent</v>
      </c>
      <c r="W967" s="15" t="str" cm="1">
        <f t="array" ref="W967">_xlfn.IFNA(_xlfn.IFS(O967&lt;&gt;0,O967,P967&lt;&gt;0,P967,Q967&lt;&gt;0,Q967,R967&lt;&gt;0,R967,S967&lt;&gt;0,S967,T967&lt;&gt;0,T967),"Pendent")</f>
        <v>Pendent</v>
      </c>
    </row>
    <row r="968" spans="21:23" ht="15" customHeight="1" x14ac:dyDescent="0.3">
      <c r="U968" s="15" t="str">
        <f>_xlfn.IFNA(VLOOKUP(W968,Municipis!$D$2:$F$259,2,FALSE),"Pendent")</f>
        <v>Pendent</v>
      </c>
      <c r="V968" s="15" t="str">
        <f>_xlfn.IFNA(VLOOKUP(W968,Municipis!$D$2:$F$259,3,FALSE),"Pendent")</f>
        <v>Pendent</v>
      </c>
      <c r="W968" s="15" t="str" cm="1">
        <f t="array" ref="W968">_xlfn.IFNA(_xlfn.IFS(O968&lt;&gt;0,O968,P968&lt;&gt;0,P968,Q968&lt;&gt;0,Q968,R968&lt;&gt;0,R968,S968&lt;&gt;0,S968,T968&lt;&gt;0,T968),"Pendent")</f>
        <v>Pendent</v>
      </c>
    </row>
    <row r="969" spans="21:23" ht="15" customHeight="1" x14ac:dyDescent="0.3">
      <c r="U969" s="15" t="str">
        <f>_xlfn.IFNA(VLOOKUP(W969,Municipis!$D$2:$F$259,2,FALSE),"Pendent")</f>
        <v>Pendent</v>
      </c>
      <c r="V969" s="15" t="str">
        <f>_xlfn.IFNA(VLOOKUP(W969,Municipis!$D$2:$F$259,3,FALSE),"Pendent")</f>
        <v>Pendent</v>
      </c>
      <c r="W969" s="15" t="str" cm="1">
        <f t="array" ref="W969">_xlfn.IFNA(_xlfn.IFS(O969&lt;&gt;0,O969,P969&lt;&gt;0,P969,Q969&lt;&gt;0,Q969,R969&lt;&gt;0,R969,S969&lt;&gt;0,S969,T969&lt;&gt;0,T969),"Pendent")</f>
        <v>Pendent</v>
      </c>
    </row>
    <row r="970" spans="21:23" ht="15" customHeight="1" x14ac:dyDescent="0.3">
      <c r="U970" s="15" t="str">
        <f>_xlfn.IFNA(VLOOKUP(W970,Municipis!$D$2:$F$259,2,FALSE),"Pendent")</f>
        <v>Pendent</v>
      </c>
      <c r="V970" s="15" t="str">
        <f>_xlfn.IFNA(VLOOKUP(W970,Municipis!$D$2:$F$259,3,FALSE),"Pendent")</f>
        <v>Pendent</v>
      </c>
      <c r="W970" s="15" t="str" cm="1">
        <f t="array" ref="W970">_xlfn.IFNA(_xlfn.IFS(O970&lt;&gt;0,O970,P970&lt;&gt;0,P970,Q970&lt;&gt;0,Q970,R970&lt;&gt;0,R970,S970&lt;&gt;0,S970,T970&lt;&gt;0,T970),"Pendent")</f>
        <v>Pendent</v>
      </c>
    </row>
    <row r="971" spans="21:23" ht="15" customHeight="1" x14ac:dyDescent="0.3">
      <c r="U971" s="15" t="str">
        <f>_xlfn.IFNA(VLOOKUP(W971,Municipis!$D$2:$F$259,2,FALSE),"Pendent")</f>
        <v>Pendent</v>
      </c>
      <c r="V971" s="15" t="str">
        <f>_xlfn.IFNA(VLOOKUP(W971,Municipis!$D$2:$F$259,3,FALSE),"Pendent")</f>
        <v>Pendent</v>
      </c>
      <c r="W971" s="15" t="str" cm="1">
        <f t="array" ref="W971">_xlfn.IFNA(_xlfn.IFS(O971&lt;&gt;0,O971,P971&lt;&gt;0,P971,Q971&lt;&gt;0,Q971,R971&lt;&gt;0,R971,S971&lt;&gt;0,S971,T971&lt;&gt;0,T971),"Pendent")</f>
        <v>Pendent</v>
      </c>
    </row>
    <row r="972" spans="21:23" ht="15" customHeight="1" x14ac:dyDescent="0.3">
      <c r="U972" s="15" t="str">
        <f>_xlfn.IFNA(VLOOKUP(W972,Municipis!$D$2:$F$259,2,FALSE),"Pendent")</f>
        <v>Pendent</v>
      </c>
      <c r="V972" s="15" t="str">
        <f>_xlfn.IFNA(VLOOKUP(W972,Municipis!$D$2:$F$259,3,FALSE),"Pendent")</f>
        <v>Pendent</v>
      </c>
      <c r="W972" s="15" t="str" cm="1">
        <f t="array" ref="W972">_xlfn.IFNA(_xlfn.IFS(O972&lt;&gt;0,O972,P972&lt;&gt;0,P972,Q972&lt;&gt;0,Q972,R972&lt;&gt;0,R972,S972&lt;&gt;0,S972,T972&lt;&gt;0,T972),"Pendent")</f>
        <v>Pendent</v>
      </c>
    </row>
    <row r="973" spans="21:23" ht="15" customHeight="1" x14ac:dyDescent="0.3">
      <c r="U973" s="15" t="str">
        <f>_xlfn.IFNA(VLOOKUP(W973,Municipis!$D$2:$F$259,2,FALSE),"Pendent")</f>
        <v>Pendent</v>
      </c>
      <c r="V973" s="15" t="str">
        <f>_xlfn.IFNA(VLOOKUP(W973,Municipis!$D$2:$F$259,3,FALSE),"Pendent")</f>
        <v>Pendent</v>
      </c>
      <c r="W973" s="15" t="str" cm="1">
        <f t="array" ref="W973">_xlfn.IFNA(_xlfn.IFS(O973&lt;&gt;0,O973,P973&lt;&gt;0,P973,Q973&lt;&gt;0,Q973,R973&lt;&gt;0,R973,S973&lt;&gt;0,S973,T973&lt;&gt;0,T973),"Pendent")</f>
        <v>Pendent</v>
      </c>
    </row>
    <row r="974" spans="21:23" ht="15" customHeight="1" x14ac:dyDescent="0.3">
      <c r="U974" s="15" t="str">
        <f>_xlfn.IFNA(VLOOKUP(W974,Municipis!$D$2:$F$259,2,FALSE),"Pendent")</f>
        <v>Pendent</v>
      </c>
      <c r="V974" s="15" t="str">
        <f>_xlfn.IFNA(VLOOKUP(W974,Municipis!$D$2:$F$259,3,FALSE),"Pendent")</f>
        <v>Pendent</v>
      </c>
      <c r="W974" s="15" t="str" cm="1">
        <f t="array" ref="W974">_xlfn.IFNA(_xlfn.IFS(O974&lt;&gt;0,O974,P974&lt;&gt;0,P974,Q974&lt;&gt;0,Q974,R974&lt;&gt;0,R974,S974&lt;&gt;0,S974,T974&lt;&gt;0,T974),"Pendent")</f>
        <v>Pendent</v>
      </c>
    </row>
    <row r="975" spans="21:23" ht="15" customHeight="1" x14ac:dyDescent="0.3">
      <c r="U975" s="15" t="str">
        <f>_xlfn.IFNA(VLOOKUP(W975,Municipis!$D$2:$F$259,2,FALSE),"Pendent")</f>
        <v>Pendent</v>
      </c>
      <c r="V975" s="15" t="str">
        <f>_xlfn.IFNA(VLOOKUP(W975,Municipis!$D$2:$F$259,3,FALSE),"Pendent")</f>
        <v>Pendent</v>
      </c>
      <c r="W975" s="15" t="str" cm="1">
        <f t="array" ref="W975">_xlfn.IFNA(_xlfn.IFS(O975&lt;&gt;0,O975,P975&lt;&gt;0,P975,Q975&lt;&gt;0,Q975,R975&lt;&gt;0,R975,S975&lt;&gt;0,S975,T975&lt;&gt;0,T975),"Pendent")</f>
        <v>Pendent</v>
      </c>
    </row>
    <row r="976" spans="21:23" ht="15" customHeight="1" x14ac:dyDescent="0.3">
      <c r="U976" s="15" t="str">
        <f>_xlfn.IFNA(VLOOKUP(W976,Municipis!$D$2:$F$259,2,FALSE),"Pendent")</f>
        <v>Pendent</v>
      </c>
      <c r="V976" s="15" t="str">
        <f>_xlfn.IFNA(VLOOKUP(W976,Municipis!$D$2:$F$259,3,FALSE),"Pendent")</f>
        <v>Pendent</v>
      </c>
      <c r="W976" s="15" t="str" cm="1">
        <f t="array" ref="W976">_xlfn.IFNA(_xlfn.IFS(O976&lt;&gt;0,O976,P976&lt;&gt;0,P976,Q976&lt;&gt;0,Q976,R976&lt;&gt;0,R976,S976&lt;&gt;0,S976,T976&lt;&gt;0,T976),"Pendent")</f>
        <v>Pendent</v>
      </c>
    </row>
    <row r="977" spans="21:23" ht="15" customHeight="1" x14ac:dyDescent="0.3">
      <c r="U977" s="15" t="str">
        <f>_xlfn.IFNA(VLOOKUP(W977,Municipis!$D$2:$F$259,2,FALSE),"Pendent")</f>
        <v>Pendent</v>
      </c>
      <c r="V977" s="15" t="str">
        <f>_xlfn.IFNA(VLOOKUP(W977,Municipis!$D$2:$F$259,3,FALSE),"Pendent")</f>
        <v>Pendent</v>
      </c>
      <c r="W977" s="15" t="str" cm="1">
        <f t="array" ref="W977">_xlfn.IFNA(_xlfn.IFS(O977&lt;&gt;0,O977,P977&lt;&gt;0,P977,Q977&lt;&gt;0,Q977,R977&lt;&gt;0,R977,S977&lt;&gt;0,S977,T977&lt;&gt;0,T977),"Pendent")</f>
        <v>Pendent</v>
      </c>
    </row>
    <row r="978" spans="21:23" ht="15" customHeight="1" x14ac:dyDescent="0.3">
      <c r="U978" s="15" t="str">
        <f>_xlfn.IFNA(VLOOKUP(W978,Municipis!$D$2:$F$259,2,FALSE),"Pendent")</f>
        <v>Pendent</v>
      </c>
      <c r="V978" s="15" t="str">
        <f>_xlfn.IFNA(VLOOKUP(W978,Municipis!$D$2:$F$259,3,FALSE),"Pendent")</f>
        <v>Pendent</v>
      </c>
      <c r="W978" s="15" t="str" cm="1">
        <f t="array" ref="W978">_xlfn.IFNA(_xlfn.IFS(O978&lt;&gt;0,O978,P978&lt;&gt;0,P978,Q978&lt;&gt;0,Q978,R978&lt;&gt;0,R978,S978&lt;&gt;0,S978,T978&lt;&gt;0,T978),"Pendent")</f>
        <v>Pendent</v>
      </c>
    </row>
    <row r="979" spans="21:23" ht="15" customHeight="1" x14ac:dyDescent="0.3">
      <c r="U979" s="15" t="str">
        <f>_xlfn.IFNA(VLOOKUP(W979,Municipis!$D$2:$F$259,2,FALSE),"Pendent")</f>
        <v>Pendent</v>
      </c>
      <c r="V979" s="15" t="str">
        <f>_xlfn.IFNA(VLOOKUP(W979,Municipis!$D$2:$F$259,3,FALSE),"Pendent")</f>
        <v>Pendent</v>
      </c>
      <c r="W979" s="15" t="str" cm="1">
        <f t="array" ref="W979">_xlfn.IFNA(_xlfn.IFS(O979&lt;&gt;0,O979,P979&lt;&gt;0,P979,Q979&lt;&gt;0,Q979,R979&lt;&gt;0,R979,S979&lt;&gt;0,S979,T979&lt;&gt;0,T979),"Pendent")</f>
        <v>Pendent</v>
      </c>
    </row>
    <row r="980" spans="21:23" ht="15" customHeight="1" x14ac:dyDescent="0.3">
      <c r="U980" s="15" t="str">
        <f>_xlfn.IFNA(VLOOKUP(W980,Municipis!$D$2:$F$259,2,FALSE),"Pendent")</f>
        <v>Pendent</v>
      </c>
      <c r="V980" s="15" t="str">
        <f>_xlfn.IFNA(VLOOKUP(W980,Municipis!$D$2:$F$259,3,FALSE),"Pendent")</f>
        <v>Pendent</v>
      </c>
      <c r="W980" s="15" t="str" cm="1">
        <f t="array" ref="W980">_xlfn.IFNA(_xlfn.IFS(O980&lt;&gt;0,O980,P980&lt;&gt;0,P980,Q980&lt;&gt;0,Q980,R980&lt;&gt;0,R980,S980&lt;&gt;0,S980,T980&lt;&gt;0,T980),"Pendent")</f>
        <v>Pendent</v>
      </c>
    </row>
    <row r="981" spans="21:23" ht="15" customHeight="1" x14ac:dyDescent="0.3">
      <c r="U981" s="15" t="str">
        <f>_xlfn.IFNA(VLOOKUP(W981,Municipis!$D$2:$F$259,2,FALSE),"Pendent")</f>
        <v>Pendent</v>
      </c>
      <c r="V981" s="15" t="str">
        <f>_xlfn.IFNA(VLOOKUP(W981,Municipis!$D$2:$F$259,3,FALSE),"Pendent")</f>
        <v>Pendent</v>
      </c>
      <c r="W981" s="15" t="str" cm="1">
        <f t="array" ref="W981">_xlfn.IFNA(_xlfn.IFS(O981&lt;&gt;0,O981,P981&lt;&gt;0,P981,Q981&lt;&gt;0,Q981,R981&lt;&gt;0,R981,S981&lt;&gt;0,S981,T981&lt;&gt;0,T981),"Pendent")</f>
        <v>Pendent</v>
      </c>
    </row>
    <row r="982" spans="21:23" ht="15" customHeight="1" x14ac:dyDescent="0.3">
      <c r="U982" s="15" t="str">
        <f>_xlfn.IFNA(VLOOKUP(W982,Municipis!$D$2:$F$259,2,FALSE),"Pendent")</f>
        <v>Pendent</v>
      </c>
      <c r="V982" s="15" t="str">
        <f>_xlfn.IFNA(VLOOKUP(W982,Municipis!$D$2:$F$259,3,FALSE),"Pendent")</f>
        <v>Pendent</v>
      </c>
      <c r="W982" s="15" t="str" cm="1">
        <f t="array" ref="W982">_xlfn.IFNA(_xlfn.IFS(O982&lt;&gt;0,O982,P982&lt;&gt;0,P982,Q982&lt;&gt;0,Q982,R982&lt;&gt;0,R982,S982&lt;&gt;0,S982,T982&lt;&gt;0,T982),"Pendent")</f>
        <v>Pendent</v>
      </c>
    </row>
    <row r="983" spans="21:23" ht="15" customHeight="1" x14ac:dyDescent="0.3">
      <c r="U983" s="15" t="str">
        <f>_xlfn.IFNA(VLOOKUP(W983,Municipis!$D$2:$F$259,2,FALSE),"Pendent")</f>
        <v>Pendent</v>
      </c>
      <c r="V983" s="15" t="str">
        <f>_xlfn.IFNA(VLOOKUP(W983,Municipis!$D$2:$F$259,3,FALSE),"Pendent")</f>
        <v>Pendent</v>
      </c>
      <c r="W983" s="15" t="str" cm="1">
        <f t="array" ref="W983">_xlfn.IFNA(_xlfn.IFS(O983&lt;&gt;0,O983,P983&lt;&gt;0,P983,Q983&lt;&gt;0,Q983,R983&lt;&gt;0,R983,S983&lt;&gt;0,S983,T983&lt;&gt;0,T983),"Pendent")</f>
        <v>Pendent</v>
      </c>
    </row>
    <row r="984" spans="21:23" ht="15" customHeight="1" x14ac:dyDescent="0.3">
      <c r="U984" s="15" t="str">
        <f>_xlfn.IFNA(VLOOKUP(W984,Municipis!$D$2:$F$259,2,FALSE),"Pendent")</f>
        <v>Pendent</v>
      </c>
      <c r="V984" s="15" t="str">
        <f>_xlfn.IFNA(VLOOKUP(W984,Municipis!$D$2:$F$259,3,FALSE),"Pendent")</f>
        <v>Pendent</v>
      </c>
      <c r="W984" s="15" t="str" cm="1">
        <f t="array" ref="W984">_xlfn.IFNA(_xlfn.IFS(O984&lt;&gt;0,O984,P984&lt;&gt;0,P984,Q984&lt;&gt;0,Q984,R984&lt;&gt;0,R984,S984&lt;&gt;0,S984,T984&lt;&gt;0,T984),"Pendent")</f>
        <v>Pendent</v>
      </c>
    </row>
    <row r="985" spans="21:23" ht="15" customHeight="1" x14ac:dyDescent="0.3">
      <c r="U985" s="15" t="str">
        <f>_xlfn.IFNA(VLOOKUP(W985,Municipis!$D$2:$F$259,2,FALSE),"Pendent")</f>
        <v>Pendent</v>
      </c>
      <c r="V985" s="15" t="str">
        <f>_xlfn.IFNA(VLOOKUP(W985,Municipis!$D$2:$F$259,3,FALSE),"Pendent")</f>
        <v>Pendent</v>
      </c>
      <c r="W985" s="15" t="str" cm="1">
        <f t="array" ref="W985">_xlfn.IFNA(_xlfn.IFS(O985&lt;&gt;0,O985,P985&lt;&gt;0,P985,Q985&lt;&gt;0,Q985,R985&lt;&gt;0,R985,S985&lt;&gt;0,S985,T985&lt;&gt;0,T985),"Pendent")</f>
        <v>Pendent</v>
      </c>
    </row>
    <row r="986" spans="21:23" ht="15" customHeight="1" x14ac:dyDescent="0.3">
      <c r="U986" s="15" t="str">
        <f>_xlfn.IFNA(VLOOKUP(W986,Municipis!$D$2:$F$259,2,FALSE),"Pendent")</f>
        <v>Pendent</v>
      </c>
      <c r="V986" s="15" t="str">
        <f>_xlfn.IFNA(VLOOKUP(W986,Municipis!$D$2:$F$259,3,FALSE),"Pendent")</f>
        <v>Pendent</v>
      </c>
      <c r="W986" s="15" t="str" cm="1">
        <f t="array" ref="W986">_xlfn.IFNA(_xlfn.IFS(O986&lt;&gt;0,O986,P986&lt;&gt;0,P986,Q986&lt;&gt;0,Q986,R986&lt;&gt;0,R986,S986&lt;&gt;0,S986,T986&lt;&gt;0,T986),"Pendent")</f>
        <v>Pendent</v>
      </c>
    </row>
    <row r="987" spans="21:23" ht="15" customHeight="1" x14ac:dyDescent="0.3">
      <c r="U987" s="15" t="str">
        <f>_xlfn.IFNA(VLOOKUP(W987,Municipis!$D$2:$F$259,2,FALSE),"Pendent")</f>
        <v>Pendent</v>
      </c>
      <c r="V987" s="15" t="str">
        <f>_xlfn.IFNA(VLOOKUP(W987,Municipis!$D$2:$F$259,3,FALSE),"Pendent")</f>
        <v>Pendent</v>
      </c>
      <c r="W987" s="15" t="str" cm="1">
        <f t="array" ref="W987">_xlfn.IFNA(_xlfn.IFS(O987&lt;&gt;0,O987,P987&lt;&gt;0,P987,Q987&lt;&gt;0,Q987,R987&lt;&gt;0,R987,S987&lt;&gt;0,S987,T987&lt;&gt;0,T987),"Pendent")</f>
        <v>Pendent</v>
      </c>
    </row>
    <row r="988" spans="21:23" ht="15" customHeight="1" x14ac:dyDescent="0.3">
      <c r="U988" s="15" t="str">
        <f>_xlfn.IFNA(VLOOKUP(W988,Municipis!$D$2:$F$259,2,FALSE),"Pendent")</f>
        <v>Pendent</v>
      </c>
      <c r="V988" s="15" t="str">
        <f>_xlfn.IFNA(VLOOKUP(W988,Municipis!$D$2:$F$259,3,FALSE),"Pendent")</f>
        <v>Pendent</v>
      </c>
      <c r="W988" s="15" t="str" cm="1">
        <f t="array" ref="W988">_xlfn.IFNA(_xlfn.IFS(O988&lt;&gt;0,O988,P988&lt;&gt;0,P988,Q988&lt;&gt;0,Q988,R988&lt;&gt;0,R988,S988&lt;&gt;0,S988,T988&lt;&gt;0,T988),"Pendent")</f>
        <v>Pendent</v>
      </c>
    </row>
    <row r="989" spans="21:23" ht="15" customHeight="1" x14ac:dyDescent="0.3">
      <c r="U989" s="15" t="str">
        <f>_xlfn.IFNA(VLOOKUP(W989,Municipis!$D$2:$F$259,2,FALSE),"Pendent")</f>
        <v>Pendent</v>
      </c>
      <c r="V989" s="15" t="str">
        <f>_xlfn.IFNA(VLOOKUP(W989,Municipis!$D$2:$F$259,3,FALSE),"Pendent")</f>
        <v>Pendent</v>
      </c>
      <c r="W989" s="15" t="str" cm="1">
        <f t="array" ref="W989">_xlfn.IFNA(_xlfn.IFS(O989&lt;&gt;0,O989,P989&lt;&gt;0,P989,Q989&lt;&gt;0,Q989,R989&lt;&gt;0,R989,S989&lt;&gt;0,S989,T989&lt;&gt;0,T989),"Pendent")</f>
        <v>Pendent</v>
      </c>
    </row>
    <row r="990" spans="21:23" ht="15" customHeight="1" x14ac:dyDescent="0.3">
      <c r="U990" s="15" t="str">
        <f>_xlfn.IFNA(VLOOKUP(W990,Municipis!$D$2:$F$259,2,FALSE),"Pendent")</f>
        <v>Pendent</v>
      </c>
      <c r="V990" s="15" t="str">
        <f>_xlfn.IFNA(VLOOKUP(W990,Municipis!$D$2:$F$259,3,FALSE),"Pendent")</f>
        <v>Pendent</v>
      </c>
      <c r="W990" s="15" t="str" cm="1">
        <f t="array" ref="W990">_xlfn.IFNA(_xlfn.IFS(O990&lt;&gt;0,O990,P990&lt;&gt;0,P990,Q990&lt;&gt;0,Q990,R990&lt;&gt;0,R990,S990&lt;&gt;0,S990,T990&lt;&gt;0,T990),"Pendent")</f>
        <v>Pendent</v>
      </c>
    </row>
    <row r="991" spans="21:23" ht="15" customHeight="1" x14ac:dyDescent="0.3">
      <c r="U991" s="15" t="str">
        <f>_xlfn.IFNA(VLOOKUP(W991,Municipis!$D$2:$F$259,2,FALSE),"Pendent")</f>
        <v>Pendent</v>
      </c>
      <c r="V991" s="15" t="str">
        <f>_xlfn.IFNA(VLOOKUP(W991,Municipis!$D$2:$F$259,3,FALSE),"Pendent")</f>
        <v>Pendent</v>
      </c>
      <c r="W991" s="15" t="str" cm="1">
        <f t="array" ref="W991">_xlfn.IFNA(_xlfn.IFS(O991&lt;&gt;0,O991,P991&lt;&gt;0,P991,Q991&lt;&gt;0,Q991,R991&lt;&gt;0,R991,S991&lt;&gt;0,S991,T991&lt;&gt;0,T991),"Pendent")</f>
        <v>Pendent</v>
      </c>
    </row>
    <row r="992" spans="21:23" ht="15" customHeight="1" x14ac:dyDescent="0.3">
      <c r="U992" s="15" t="str">
        <f>_xlfn.IFNA(VLOOKUP(W992,Municipis!$D$2:$F$259,2,FALSE),"Pendent")</f>
        <v>Pendent</v>
      </c>
      <c r="V992" s="15" t="str">
        <f>_xlfn.IFNA(VLOOKUP(W992,Municipis!$D$2:$F$259,3,FALSE),"Pendent")</f>
        <v>Pendent</v>
      </c>
      <c r="W992" s="15" t="str" cm="1">
        <f t="array" ref="W992">_xlfn.IFNA(_xlfn.IFS(O992&lt;&gt;0,O992,P992&lt;&gt;0,P992,Q992&lt;&gt;0,Q992,R992&lt;&gt;0,R992,S992&lt;&gt;0,S992,T992&lt;&gt;0,T992),"Pendent")</f>
        <v>Pendent</v>
      </c>
    </row>
    <row r="993" spans="21:23" ht="15" customHeight="1" x14ac:dyDescent="0.3">
      <c r="U993" s="15" t="str">
        <f>_xlfn.IFNA(VLOOKUP(W993,Municipis!$D$2:$F$259,2,FALSE),"Pendent")</f>
        <v>Pendent</v>
      </c>
      <c r="V993" s="15" t="str">
        <f>_xlfn.IFNA(VLOOKUP(W993,Municipis!$D$2:$F$259,3,FALSE),"Pendent")</f>
        <v>Pendent</v>
      </c>
      <c r="W993" s="15" t="str" cm="1">
        <f t="array" ref="W993">_xlfn.IFNA(_xlfn.IFS(O993&lt;&gt;0,O993,P993&lt;&gt;0,P993,Q993&lt;&gt;0,Q993,R993&lt;&gt;0,R993,S993&lt;&gt;0,S993,T993&lt;&gt;0,T993),"Pendent")</f>
        <v>Pendent</v>
      </c>
    </row>
    <row r="994" spans="21:23" ht="15" customHeight="1" x14ac:dyDescent="0.3">
      <c r="U994" s="15" t="str">
        <f>_xlfn.IFNA(VLOOKUP(W994,Municipis!$D$2:$F$259,2,FALSE),"Pendent")</f>
        <v>Pendent</v>
      </c>
      <c r="V994" s="15" t="str">
        <f>_xlfn.IFNA(VLOOKUP(W994,Municipis!$D$2:$F$259,3,FALSE),"Pendent")</f>
        <v>Pendent</v>
      </c>
      <c r="W994" s="15" t="str" cm="1">
        <f t="array" ref="W994">_xlfn.IFNA(_xlfn.IFS(O994&lt;&gt;0,O994,P994&lt;&gt;0,P994,Q994&lt;&gt;0,Q994,R994&lt;&gt;0,R994,S994&lt;&gt;0,S994,T994&lt;&gt;0,T994),"Pendent")</f>
        <v>Pendent</v>
      </c>
    </row>
    <row r="995" spans="21:23" ht="15" customHeight="1" x14ac:dyDescent="0.3">
      <c r="U995" s="15" t="str">
        <f>_xlfn.IFNA(VLOOKUP(W995,Municipis!$D$2:$F$259,2,FALSE),"Pendent")</f>
        <v>Pendent</v>
      </c>
      <c r="V995" s="15" t="str">
        <f>_xlfn.IFNA(VLOOKUP(W995,Municipis!$D$2:$F$259,3,FALSE),"Pendent")</f>
        <v>Pendent</v>
      </c>
      <c r="W995" s="15" t="str" cm="1">
        <f t="array" ref="W995">_xlfn.IFNA(_xlfn.IFS(O995&lt;&gt;0,O995,P995&lt;&gt;0,P995,Q995&lt;&gt;0,Q995,R995&lt;&gt;0,R995,S995&lt;&gt;0,S995,T995&lt;&gt;0,T995),"Pendent")</f>
        <v>Pendent</v>
      </c>
    </row>
    <row r="996" spans="21:23" ht="15" customHeight="1" x14ac:dyDescent="0.3">
      <c r="U996" s="15" t="str">
        <f>_xlfn.IFNA(VLOOKUP(W996,Municipis!$D$2:$F$259,2,FALSE),"Pendent")</f>
        <v>Pendent</v>
      </c>
      <c r="V996" s="15" t="str">
        <f>_xlfn.IFNA(VLOOKUP(W996,Municipis!$D$2:$F$259,3,FALSE),"Pendent")</f>
        <v>Pendent</v>
      </c>
      <c r="W996" s="15" t="str" cm="1">
        <f t="array" ref="W996">_xlfn.IFNA(_xlfn.IFS(O996&lt;&gt;0,O996,P996&lt;&gt;0,P996,Q996&lt;&gt;0,Q996,R996&lt;&gt;0,R996,S996&lt;&gt;0,S996,T996&lt;&gt;0,T996),"Pendent")</f>
        <v>Pendent</v>
      </c>
    </row>
    <row r="997" spans="21:23" ht="15" customHeight="1" x14ac:dyDescent="0.3">
      <c r="U997" s="15" t="str">
        <f>_xlfn.IFNA(VLOOKUP(W997,Municipis!$D$2:$F$259,2,FALSE),"Pendent")</f>
        <v>Pendent</v>
      </c>
      <c r="V997" s="15" t="str">
        <f>_xlfn.IFNA(VLOOKUP(W997,Municipis!$D$2:$F$259,3,FALSE),"Pendent")</f>
        <v>Pendent</v>
      </c>
      <c r="W997" s="15" t="str" cm="1">
        <f t="array" ref="W997">_xlfn.IFNA(_xlfn.IFS(O997&lt;&gt;0,O997,P997&lt;&gt;0,P997,Q997&lt;&gt;0,Q997,R997&lt;&gt;0,R997,S997&lt;&gt;0,S997,T997&lt;&gt;0,T997),"Pendent")</f>
        <v>Pendent</v>
      </c>
    </row>
    <row r="998" spans="21:23" ht="15" customHeight="1" x14ac:dyDescent="0.3">
      <c r="U998" s="15" t="str">
        <f>_xlfn.IFNA(VLOOKUP(W998,Municipis!$D$2:$F$259,2,FALSE),"Pendent")</f>
        <v>Pendent</v>
      </c>
      <c r="V998" s="15" t="str">
        <f>_xlfn.IFNA(VLOOKUP(W998,Municipis!$D$2:$F$259,3,FALSE),"Pendent")</f>
        <v>Pendent</v>
      </c>
      <c r="W998" s="15" t="str" cm="1">
        <f t="array" ref="W998">_xlfn.IFNA(_xlfn.IFS(O998&lt;&gt;0,O998,P998&lt;&gt;0,P998,Q998&lt;&gt;0,Q998,R998&lt;&gt;0,R998,S998&lt;&gt;0,S998,T998&lt;&gt;0,T998),"Pendent")</f>
        <v>Pendent</v>
      </c>
    </row>
    <row r="999" spans="21:23" ht="15" customHeight="1" x14ac:dyDescent="0.3">
      <c r="U999" s="15" t="str">
        <f>_xlfn.IFNA(VLOOKUP(W999,Municipis!$D$2:$F$259,2,FALSE),"Pendent")</f>
        <v>Pendent</v>
      </c>
      <c r="V999" s="15" t="str">
        <f>_xlfn.IFNA(VLOOKUP(W999,Municipis!$D$2:$F$259,3,FALSE),"Pendent")</f>
        <v>Pendent</v>
      </c>
      <c r="W999" s="15" t="str" cm="1">
        <f t="array" ref="W999">_xlfn.IFNA(_xlfn.IFS(O999&lt;&gt;0,O999,P999&lt;&gt;0,P999,Q999&lt;&gt;0,Q999,R999&lt;&gt;0,R999,S999&lt;&gt;0,S999,T999&lt;&gt;0,T999),"Pendent")</f>
        <v>Pendent</v>
      </c>
    </row>
    <row r="1000" spans="21:23" ht="15" customHeight="1" x14ac:dyDescent="0.3">
      <c r="U1000" s="15" t="str">
        <f>_xlfn.IFNA(VLOOKUP(W1000,Municipis!$D$2:$F$259,2,FALSE),"Pendent")</f>
        <v>Pendent</v>
      </c>
      <c r="V1000" s="15" t="str">
        <f>_xlfn.IFNA(VLOOKUP(W1000,Municipis!$D$2:$F$259,3,FALSE),"Pendent")</f>
        <v>Pendent</v>
      </c>
      <c r="W1000" s="15" t="str" cm="1">
        <f t="array" ref="W1000">_xlfn.IFNA(_xlfn.IFS(O1000&lt;&gt;0,O1000,P1000&lt;&gt;0,P1000,Q1000&lt;&gt;0,Q1000,R1000&lt;&gt;0,R1000,S1000&lt;&gt;0,S1000,T1000&lt;&gt;0,T1000),"Pendent")</f>
        <v>Pendent</v>
      </c>
    </row>
    <row r="1001" spans="21:23" ht="15" customHeight="1" x14ac:dyDescent="0.3">
      <c r="U1001" s="15" t="str">
        <f>_xlfn.IFNA(VLOOKUP(W1001,Municipis!$D$2:$F$259,2,FALSE),"Pendent")</f>
        <v>Pendent</v>
      </c>
      <c r="V1001" s="15" t="str">
        <f>_xlfn.IFNA(VLOOKUP(W1001,Municipis!$D$2:$F$259,3,FALSE),"Pendent")</f>
        <v>Pendent</v>
      </c>
      <c r="W1001" s="15" t="str" cm="1">
        <f t="array" ref="W1001">_xlfn.IFNA(_xlfn.IFS(O1001&lt;&gt;0,O1001,P1001&lt;&gt;0,P1001,Q1001&lt;&gt;0,Q1001,R1001&lt;&gt;0,R1001,S1001&lt;&gt;0,S1001,T1001&lt;&gt;0,T1001),"Pendent")</f>
        <v>Pendent</v>
      </c>
    </row>
    <row r="1002" spans="21:23" ht="15" customHeight="1" x14ac:dyDescent="0.3">
      <c r="U1002" s="15" t="str">
        <f>_xlfn.IFNA(VLOOKUP(W1002,Municipis!$D$2:$F$259,2,FALSE),"Pendent")</f>
        <v>Pendent</v>
      </c>
      <c r="V1002" s="15" t="str">
        <f>_xlfn.IFNA(VLOOKUP(W1002,Municipis!$D$2:$F$259,3,FALSE),"Pendent")</f>
        <v>Pendent</v>
      </c>
      <c r="W1002" s="15" t="str" cm="1">
        <f t="array" ref="W1002">_xlfn.IFNA(_xlfn.IFS(O1002&lt;&gt;0,O1002,P1002&lt;&gt;0,P1002,Q1002&lt;&gt;0,Q1002,R1002&lt;&gt;0,R1002,S1002&lt;&gt;0,S1002,T1002&lt;&gt;0,T1002),"Pendent")</f>
        <v>Pendent</v>
      </c>
    </row>
    <row r="1003" spans="21:23" ht="15" customHeight="1" x14ac:dyDescent="0.3">
      <c r="U1003" s="15" t="str">
        <f>_xlfn.IFNA(VLOOKUP(W1003,Municipis!$D$2:$F$259,2,FALSE),"Pendent")</f>
        <v>Pendent</v>
      </c>
      <c r="V1003" s="15" t="str">
        <f>_xlfn.IFNA(VLOOKUP(W1003,Municipis!$D$2:$F$259,3,FALSE),"Pendent")</f>
        <v>Pendent</v>
      </c>
      <c r="W1003" s="15" t="str" cm="1">
        <f t="array" ref="W1003">_xlfn.IFNA(_xlfn.IFS(O1003&lt;&gt;0,O1003,P1003&lt;&gt;0,P1003,Q1003&lt;&gt;0,Q1003,R1003&lt;&gt;0,R1003,S1003&lt;&gt;0,S1003,T1003&lt;&gt;0,T1003),"Pendent")</f>
        <v>Pendent</v>
      </c>
    </row>
    <row r="1004" spans="21:23" ht="15" customHeight="1" x14ac:dyDescent="0.3">
      <c r="U1004" s="15" t="str">
        <f>_xlfn.IFNA(VLOOKUP(W1004,Municipis!$D$2:$F$259,2,FALSE),"Pendent")</f>
        <v>Pendent</v>
      </c>
      <c r="V1004" s="15" t="str">
        <f>_xlfn.IFNA(VLOOKUP(W1004,Municipis!$D$2:$F$259,3,FALSE),"Pendent")</f>
        <v>Pendent</v>
      </c>
      <c r="W1004" s="15" t="str" cm="1">
        <f t="array" ref="W1004">_xlfn.IFNA(_xlfn.IFS(O1004&lt;&gt;0,O1004,P1004&lt;&gt;0,P1004,Q1004&lt;&gt;0,Q1004,R1004&lt;&gt;0,R1004,S1004&lt;&gt;0,S1004,T1004&lt;&gt;0,T1004),"Pendent")</f>
        <v>Pendent</v>
      </c>
    </row>
    <row r="1005" spans="21:23" ht="15" customHeight="1" x14ac:dyDescent="0.3">
      <c r="U1005" s="15" t="str">
        <f>_xlfn.IFNA(VLOOKUP(W1005,Municipis!$D$2:$F$259,2,FALSE),"Pendent")</f>
        <v>Pendent</v>
      </c>
      <c r="V1005" s="15" t="str">
        <f>_xlfn.IFNA(VLOOKUP(W1005,Municipis!$D$2:$F$259,3,FALSE),"Pendent")</f>
        <v>Pendent</v>
      </c>
      <c r="W1005" s="15" t="str" cm="1">
        <f t="array" ref="W1005">_xlfn.IFNA(_xlfn.IFS(O1005&lt;&gt;0,O1005,P1005&lt;&gt;0,P1005,Q1005&lt;&gt;0,Q1005,R1005&lt;&gt;0,R1005,S1005&lt;&gt;0,S1005,T1005&lt;&gt;0,T1005),"Pendent")</f>
        <v>Pendent</v>
      </c>
    </row>
    <row r="1006" spans="21:23" ht="15" customHeight="1" x14ac:dyDescent="0.3">
      <c r="U1006" s="15" t="str">
        <f>_xlfn.IFNA(VLOOKUP(W1006,Municipis!$D$2:$F$259,2,FALSE),"Pendent")</f>
        <v>Pendent</v>
      </c>
      <c r="V1006" s="15" t="str">
        <f>_xlfn.IFNA(VLOOKUP(W1006,Municipis!$D$2:$F$259,3,FALSE),"Pendent")</f>
        <v>Pendent</v>
      </c>
      <c r="W1006" s="15" t="str" cm="1">
        <f t="array" ref="W1006">_xlfn.IFNA(_xlfn.IFS(O1006&lt;&gt;0,O1006,P1006&lt;&gt;0,P1006,Q1006&lt;&gt;0,Q1006,R1006&lt;&gt;0,R1006,S1006&lt;&gt;0,S1006,T1006&lt;&gt;0,T1006),"Pendent")</f>
        <v>Pendent</v>
      </c>
    </row>
    <row r="1007" spans="21:23" ht="15" customHeight="1" x14ac:dyDescent="0.3">
      <c r="U1007" s="15" t="str">
        <f>_xlfn.IFNA(VLOOKUP(W1007,Municipis!$D$2:$F$259,2,FALSE),"Pendent")</f>
        <v>Pendent</v>
      </c>
      <c r="V1007" s="15" t="str">
        <f>_xlfn.IFNA(VLOOKUP(W1007,Municipis!$D$2:$F$259,3,FALSE),"Pendent")</f>
        <v>Pendent</v>
      </c>
      <c r="W1007" s="15" t="str" cm="1">
        <f t="array" ref="W1007">_xlfn.IFNA(_xlfn.IFS(O1007&lt;&gt;0,O1007,P1007&lt;&gt;0,P1007,Q1007&lt;&gt;0,Q1007,R1007&lt;&gt;0,R1007,S1007&lt;&gt;0,S1007,T1007&lt;&gt;0,T1007),"Pendent")</f>
        <v>Pendent</v>
      </c>
    </row>
    <row r="1008" spans="21:23" ht="15" customHeight="1" x14ac:dyDescent="0.3">
      <c r="U1008" s="15" t="str">
        <f>_xlfn.IFNA(VLOOKUP(W1008,Municipis!$D$2:$F$259,2,FALSE),"Pendent")</f>
        <v>Pendent</v>
      </c>
      <c r="V1008" s="15" t="str">
        <f>_xlfn.IFNA(VLOOKUP(W1008,Municipis!$D$2:$F$259,3,FALSE),"Pendent")</f>
        <v>Pendent</v>
      </c>
      <c r="W1008" s="15" t="str" cm="1">
        <f t="array" ref="W1008">_xlfn.IFNA(_xlfn.IFS(O1008&lt;&gt;0,O1008,P1008&lt;&gt;0,P1008,Q1008&lt;&gt;0,Q1008,R1008&lt;&gt;0,R1008,S1008&lt;&gt;0,S1008,T1008&lt;&gt;0,T1008),"Pendent")</f>
        <v>Pendent</v>
      </c>
    </row>
    <row r="1009" spans="21:23" ht="15" customHeight="1" x14ac:dyDescent="0.3">
      <c r="U1009" s="15" t="str">
        <f>_xlfn.IFNA(VLOOKUP(W1009,Municipis!$D$2:$F$259,2,FALSE),"Pendent")</f>
        <v>Pendent</v>
      </c>
      <c r="V1009" s="15" t="str">
        <f>_xlfn.IFNA(VLOOKUP(W1009,Municipis!$D$2:$F$259,3,FALSE),"Pendent")</f>
        <v>Pendent</v>
      </c>
      <c r="W1009" s="15" t="str" cm="1">
        <f t="array" ref="W1009">_xlfn.IFNA(_xlfn.IFS(O1009&lt;&gt;0,O1009,P1009&lt;&gt;0,P1009,Q1009&lt;&gt;0,Q1009,R1009&lt;&gt;0,R1009,S1009&lt;&gt;0,S1009,T1009&lt;&gt;0,T1009),"Pendent")</f>
        <v>Pendent</v>
      </c>
    </row>
    <row r="1010" spans="21:23" ht="15" customHeight="1" x14ac:dyDescent="0.3">
      <c r="U1010" s="15" t="str">
        <f>_xlfn.IFNA(VLOOKUP(W1010,Municipis!$D$2:$F$259,2,FALSE),"Pendent")</f>
        <v>Pendent</v>
      </c>
      <c r="V1010" s="15" t="str">
        <f>_xlfn.IFNA(VLOOKUP(W1010,Municipis!$D$2:$F$259,3,FALSE),"Pendent")</f>
        <v>Pendent</v>
      </c>
      <c r="W1010" s="15" t="str" cm="1">
        <f t="array" ref="W1010">_xlfn.IFNA(_xlfn.IFS(O1010&lt;&gt;0,O1010,P1010&lt;&gt;0,P1010,Q1010&lt;&gt;0,Q1010,R1010&lt;&gt;0,R1010,S1010&lt;&gt;0,S1010,T1010&lt;&gt;0,T1010),"Pendent")</f>
        <v>Pendent</v>
      </c>
    </row>
    <row r="1011" spans="21:23" ht="15" customHeight="1" x14ac:dyDescent="0.3">
      <c r="U1011" s="15" t="str">
        <f>_xlfn.IFNA(VLOOKUP(W1011,Municipis!$D$2:$F$259,2,FALSE),"Pendent")</f>
        <v>Pendent</v>
      </c>
      <c r="V1011" s="15" t="str">
        <f>_xlfn.IFNA(VLOOKUP(W1011,Municipis!$D$2:$F$259,3,FALSE),"Pendent")</f>
        <v>Pendent</v>
      </c>
      <c r="W1011" s="15" t="str" cm="1">
        <f t="array" ref="W1011">_xlfn.IFNA(_xlfn.IFS(O1011&lt;&gt;0,O1011,P1011&lt;&gt;0,P1011,Q1011&lt;&gt;0,Q1011,R1011&lt;&gt;0,R1011,S1011&lt;&gt;0,S1011,T1011&lt;&gt;0,T1011),"Pendent")</f>
        <v>Pendent</v>
      </c>
    </row>
    <row r="1012" spans="21:23" ht="15" customHeight="1" x14ac:dyDescent="0.3">
      <c r="U1012" s="15" t="str">
        <f>_xlfn.IFNA(VLOOKUP(W1012,Municipis!$D$2:$F$259,2,FALSE),"Pendent")</f>
        <v>Pendent</v>
      </c>
      <c r="V1012" s="15" t="str">
        <f>_xlfn.IFNA(VLOOKUP(W1012,Municipis!$D$2:$F$259,3,FALSE),"Pendent")</f>
        <v>Pendent</v>
      </c>
      <c r="W1012" s="15" t="str" cm="1">
        <f t="array" ref="W1012">_xlfn.IFNA(_xlfn.IFS(O1012&lt;&gt;0,O1012,P1012&lt;&gt;0,P1012,Q1012&lt;&gt;0,Q1012,R1012&lt;&gt;0,R1012,S1012&lt;&gt;0,S1012,T1012&lt;&gt;0,T1012),"Pendent")</f>
        <v>Pendent</v>
      </c>
    </row>
    <row r="1013" spans="21:23" ht="15" customHeight="1" x14ac:dyDescent="0.3">
      <c r="U1013" s="15" t="str">
        <f>_xlfn.IFNA(VLOOKUP(W1013,Municipis!$D$2:$F$259,2,FALSE),"Pendent")</f>
        <v>Pendent</v>
      </c>
      <c r="V1013" s="15" t="str">
        <f>_xlfn.IFNA(VLOOKUP(W1013,Municipis!$D$2:$F$259,3,FALSE),"Pendent")</f>
        <v>Pendent</v>
      </c>
      <c r="W1013" s="15" t="str" cm="1">
        <f t="array" ref="W1013">_xlfn.IFNA(_xlfn.IFS(O1013&lt;&gt;0,O1013,P1013&lt;&gt;0,P1013,Q1013&lt;&gt;0,Q1013,R1013&lt;&gt;0,R1013,S1013&lt;&gt;0,S1013,T1013&lt;&gt;0,T1013),"Pendent")</f>
        <v>Pendent</v>
      </c>
    </row>
    <row r="1014" spans="21:23" ht="15" customHeight="1" x14ac:dyDescent="0.3">
      <c r="U1014" s="15" t="str">
        <f>_xlfn.IFNA(VLOOKUP(W1014,Municipis!$D$2:$F$259,2,FALSE),"Pendent")</f>
        <v>Pendent</v>
      </c>
      <c r="V1014" s="15" t="str">
        <f>_xlfn.IFNA(VLOOKUP(W1014,Municipis!$D$2:$F$259,3,FALSE),"Pendent")</f>
        <v>Pendent</v>
      </c>
      <c r="W1014" s="15" t="str" cm="1">
        <f t="array" ref="W1014">_xlfn.IFNA(_xlfn.IFS(O1014&lt;&gt;0,O1014,P1014&lt;&gt;0,P1014,Q1014&lt;&gt;0,Q1014,R1014&lt;&gt;0,R1014,S1014&lt;&gt;0,S1014,T1014&lt;&gt;0,T1014),"Pendent")</f>
        <v>Pendent</v>
      </c>
    </row>
    <row r="1015" spans="21:23" ht="15" customHeight="1" x14ac:dyDescent="0.3">
      <c r="U1015" s="15" t="str">
        <f>_xlfn.IFNA(VLOOKUP(W1015,Municipis!$D$2:$F$259,2,FALSE),"Pendent")</f>
        <v>Pendent</v>
      </c>
      <c r="V1015" s="15" t="str">
        <f>_xlfn.IFNA(VLOOKUP(W1015,Municipis!$D$2:$F$259,3,FALSE),"Pendent")</f>
        <v>Pendent</v>
      </c>
      <c r="W1015" s="15" t="str" cm="1">
        <f t="array" ref="W1015">_xlfn.IFNA(_xlfn.IFS(O1015&lt;&gt;0,O1015,P1015&lt;&gt;0,P1015,Q1015&lt;&gt;0,Q1015,R1015&lt;&gt;0,R1015,S1015&lt;&gt;0,S1015,T1015&lt;&gt;0,T1015),"Pendent")</f>
        <v>Pendent</v>
      </c>
    </row>
    <row r="1016" spans="21:23" ht="15" customHeight="1" x14ac:dyDescent="0.3">
      <c r="U1016" s="15" t="str">
        <f>_xlfn.IFNA(VLOOKUP(W1016,Municipis!$D$2:$F$259,2,FALSE),"Pendent")</f>
        <v>Pendent</v>
      </c>
      <c r="V1016" s="15" t="str">
        <f>_xlfn.IFNA(VLOOKUP(W1016,Municipis!$D$2:$F$259,3,FALSE),"Pendent")</f>
        <v>Pendent</v>
      </c>
      <c r="W1016" s="15" t="str" cm="1">
        <f t="array" ref="W1016">_xlfn.IFNA(_xlfn.IFS(O1016&lt;&gt;0,O1016,P1016&lt;&gt;0,P1016,Q1016&lt;&gt;0,Q1016,R1016&lt;&gt;0,R1016,S1016&lt;&gt;0,S1016,T1016&lt;&gt;0,T1016),"Pendent")</f>
        <v>Pendent</v>
      </c>
    </row>
    <row r="1017" spans="21:23" ht="15" customHeight="1" x14ac:dyDescent="0.3">
      <c r="U1017" s="15" t="str">
        <f>_xlfn.IFNA(VLOOKUP(W1017,Municipis!$D$2:$F$259,2,FALSE),"Pendent")</f>
        <v>Pendent</v>
      </c>
      <c r="V1017" s="15" t="str">
        <f>_xlfn.IFNA(VLOOKUP(W1017,Municipis!$D$2:$F$259,3,FALSE),"Pendent")</f>
        <v>Pendent</v>
      </c>
      <c r="W1017" s="15" t="str" cm="1">
        <f t="array" ref="W1017">_xlfn.IFNA(_xlfn.IFS(O1017&lt;&gt;0,O1017,P1017&lt;&gt;0,P1017,Q1017&lt;&gt;0,Q1017,R1017&lt;&gt;0,R1017,S1017&lt;&gt;0,S1017,T1017&lt;&gt;0,T1017),"Pendent")</f>
        <v>Pendent</v>
      </c>
    </row>
    <row r="1018" spans="21:23" ht="15" customHeight="1" x14ac:dyDescent="0.3">
      <c r="U1018" s="15" t="str">
        <f>_xlfn.IFNA(VLOOKUP(W1018,Municipis!$D$2:$F$259,2,FALSE),"Pendent")</f>
        <v>Pendent</v>
      </c>
      <c r="V1018" s="15" t="str">
        <f>_xlfn.IFNA(VLOOKUP(W1018,Municipis!$D$2:$F$259,3,FALSE),"Pendent")</f>
        <v>Pendent</v>
      </c>
      <c r="W1018" s="15" t="str" cm="1">
        <f t="array" ref="W1018">_xlfn.IFNA(_xlfn.IFS(O1018&lt;&gt;0,O1018,P1018&lt;&gt;0,P1018,Q1018&lt;&gt;0,Q1018,R1018&lt;&gt;0,R1018,S1018&lt;&gt;0,S1018,T1018&lt;&gt;0,T1018),"Pendent")</f>
        <v>Pendent</v>
      </c>
    </row>
    <row r="1019" spans="21:23" ht="15" customHeight="1" x14ac:dyDescent="0.3">
      <c r="U1019" s="15" t="str">
        <f>_xlfn.IFNA(VLOOKUP(W1019,Municipis!$D$2:$F$259,2,FALSE),"Pendent")</f>
        <v>Pendent</v>
      </c>
      <c r="V1019" s="15" t="str">
        <f>_xlfn.IFNA(VLOOKUP(W1019,Municipis!$D$2:$F$259,3,FALSE),"Pendent")</f>
        <v>Pendent</v>
      </c>
      <c r="W1019" s="15" t="str" cm="1">
        <f t="array" ref="W1019">_xlfn.IFNA(_xlfn.IFS(O1019&lt;&gt;0,O1019,P1019&lt;&gt;0,P1019,Q1019&lt;&gt;0,Q1019,R1019&lt;&gt;0,R1019,S1019&lt;&gt;0,S1019,T1019&lt;&gt;0,T1019),"Pendent")</f>
        <v>Pendent</v>
      </c>
    </row>
    <row r="1020" spans="21:23" ht="15" customHeight="1" x14ac:dyDescent="0.3">
      <c r="U1020" s="15" t="str">
        <f>_xlfn.IFNA(VLOOKUP(W1020,Municipis!$D$2:$F$259,2,FALSE),"Pendent")</f>
        <v>Pendent</v>
      </c>
      <c r="V1020" s="15" t="str">
        <f>_xlfn.IFNA(VLOOKUP(W1020,Municipis!$D$2:$F$259,3,FALSE),"Pendent")</f>
        <v>Pendent</v>
      </c>
      <c r="W1020" s="15" t="str" cm="1">
        <f t="array" ref="W1020">_xlfn.IFNA(_xlfn.IFS(O1020&lt;&gt;0,O1020,P1020&lt;&gt;0,P1020,Q1020&lt;&gt;0,Q1020,R1020&lt;&gt;0,R1020,S1020&lt;&gt;0,S1020,T1020&lt;&gt;0,T1020),"Pendent")</f>
        <v>Pendent</v>
      </c>
    </row>
    <row r="1021" spans="21:23" ht="15" customHeight="1" x14ac:dyDescent="0.3">
      <c r="U1021" s="15" t="str">
        <f>_xlfn.IFNA(VLOOKUP(W1021,Municipis!$D$2:$F$259,2,FALSE),"Pendent")</f>
        <v>Pendent</v>
      </c>
      <c r="V1021" s="15" t="str">
        <f>_xlfn.IFNA(VLOOKUP(W1021,Municipis!$D$2:$F$259,3,FALSE),"Pendent")</f>
        <v>Pendent</v>
      </c>
      <c r="W1021" s="15" t="str" cm="1">
        <f t="array" ref="W1021">_xlfn.IFNA(_xlfn.IFS(O1021&lt;&gt;0,O1021,P1021&lt;&gt;0,P1021,Q1021&lt;&gt;0,Q1021,R1021&lt;&gt;0,R1021,S1021&lt;&gt;0,S1021,T1021&lt;&gt;0,T1021),"Pendent")</f>
        <v>Pendent</v>
      </c>
    </row>
    <row r="1022" spans="21:23" ht="15" customHeight="1" x14ac:dyDescent="0.3">
      <c r="U1022" s="15" t="str">
        <f>_xlfn.IFNA(VLOOKUP(W1022,Municipis!$D$2:$F$259,2,FALSE),"Pendent")</f>
        <v>Pendent</v>
      </c>
      <c r="V1022" s="15" t="str">
        <f>_xlfn.IFNA(VLOOKUP(W1022,Municipis!$D$2:$F$259,3,FALSE),"Pendent")</f>
        <v>Pendent</v>
      </c>
      <c r="W1022" s="15" t="str" cm="1">
        <f t="array" ref="W1022">_xlfn.IFNA(_xlfn.IFS(O1022&lt;&gt;0,O1022,P1022&lt;&gt;0,P1022,Q1022&lt;&gt;0,Q1022,R1022&lt;&gt;0,R1022,S1022&lt;&gt;0,S1022,T1022&lt;&gt;0,T1022),"Pendent")</f>
        <v>Pendent</v>
      </c>
    </row>
    <row r="1023" spans="21:23" ht="15" customHeight="1" x14ac:dyDescent="0.3">
      <c r="U1023" s="15" t="str">
        <f>_xlfn.IFNA(VLOOKUP(W1023,Municipis!$D$2:$F$259,2,FALSE),"Pendent")</f>
        <v>Pendent</v>
      </c>
      <c r="V1023" s="15" t="str">
        <f>_xlfn.IFNA(VLOOKUP(W1023,Municipis!$D$2:$F$259,3,FALSE),"Pendent")</f>
        <v>Pendent</v>
      </c>
      <c r="W1023" s="15" t="str" cm="1">
        <f t="array" ref="W1023">_xlfn.IFNA(_xlfn.IFS(O1023&lt;&gt;0,O1023,P1023&lt;&gt;0,P1023,Q1023&lt;&gt;0,Q1023,R1023&lt;&gt;0,R1023,S1023&lt;&gt;0,S1023,T1023&lt;&gt;0,T1023),"Pendent")</f>
        <v>Pendent</v>
      </c>
    </row>
    <row r="1024" spans="21:23" ht="15" customHeight="1" x14ac:dyDescent="0.3">
      <c r="U1024" s="15" t="str">
        <f>_xlfn.IFNA(VLOOKUP(W1024,Municipis!$D$2:$F$259,2,FALSE),"Pendent")</f>
        <v>Pendent</v>
      </c>
      <c r="V1024" s="15" t="str">
        <f>_xlfn.IFNA(VLOOKUP(W1024,Municipis!$D$2:$F$259,3,FALSE),"Pendent")</f>
        <v>Pendent</v>
      </c>
      <c r="W1024" s="15" t="str" cm="1">
        <f t="array" ref="W1024">_xlfn.IFNA(_xlfn.IFS(O1024&lt;&gt;0,O1024,P1024&lt;&gt;0,P1024,Q1024&lt;&gt;0,Q1024,R1024&lt;&gt;0,R1024,S1024&lt;&gt;0,S1024,T1024&lt;&gt;0,T1024),"Pendent")</f>
        <v>Pendent</v>
      </c>
    </row>
    <row r="1025" spans="21:23" ht="15" customHeight="1" x14ac:dyDescent="0.3">
      <c r="U1025" s="15" t="str">
        <f>_xlfn.IFNA(VLOOKUP(W1025,Municipis!$D$2:$F$259,2,FALSE),"Pendent")</f>
        <v>Pendent</v>
      </c>
      <c r="V1025" s="15" t="str">
        <f>_xlfn.IFNA(VLOOKUP(W1025,Municipis!$D$2:$F$259,3,FALSE),"Pendent")</f>
        <v>Pendent</v>
      </c>
      <c r="W1025" s="15" t="str" cm="1">
        <f t="array" ref="W1025">_xlfn.IFNA(_xlfn.IFS(O1025&lt;&gt;0,O1025,P1025&lt;&gt;0,P1025,Q1025&lt;&gt;0,Q1025,R1025&lt;&gt;0,R1025,S1025&lt;&gt;0,S1025,T1025&lt;&gt;0,T1025),"Pendent")</f>
        <v>Pendent</v>
      </c>
    </row>
    <row r="1026" spans="21:23" ht="15" customHeight="1" x14ac:dyDescent="0.3">
      <c r="U1026" s="15" t="str">
        <f>_xlfn.IFNA(VLOOKUP(W1026,Municipis!$D$2:$F$259,2,FALSE),"Pendent")</f>
        <v>Pendent</v>
      </c>
      <c r="V1026" s="15" t="str">
        <f>_xlfn.IFNA(VLOOKUP(W1026,Municipis!$D$2:$F$259,3,FALSE),"Pendent")</f>
        <v>Pendent</v>
      </c>
      <c r="W1026" s="15" t="str" cm="1">
        <f t="array" ref="W1026">_xlfn.IFNA(_xlfn.IFS(O1026&lt;&gt;0,O1026,P1026&lt;&gt;0,P1026,Q1026&lt;&gt;0,Q1026,R1026&lt;&gt;0,R1026,S1026&lt;&gt;0,S1026,T1026&lt;&gt;0,T1026),"Pendent")</f>
        <v>Pendent</v>
      </c>
    </row>
    <row r="1027" spans="21:23" ht="15" customHeight="1" x14ac:dyDescent="0.3">
      <c r="U1027" s="15" t="str">
        <f>_xlfn.IFNA(VLOOKUP(W1027,Municipis!$D$2:$F$259,2,FALSE),"Pendent")</f>
        <v>Pendent</v>
      </c>
      <c r="V1027" s="15" t="str">
        <f>_xlfn.IFNA(VLOOKUP(W1027,Municipis!$D$2:$F$259,3,FALSE),"Pendent")</f>
        <v>Pendent</v>
      </c>
      <c r="W1027" s="15" t="str" cm="1">
        <f t="array" ref="W1027">_xlfn.IFNA(_xlfn.IFS(O1027&lt;&gt;0,O1027,P1027&lt;&gt;0,P1027,Q1027&lt;&gt;0,Q1027,R1027&lt;&gt;0,R1027,S1027&lt;&gt;0,S1027,T1027&lt;&gt;0,T1027),"Pendent")</f>
        <v>Pendent</v>
      </c>
    </row>
    <row r="1028" spans="21:23" ht="15" customHeight="1" x14ac:dyDescent="0.3">
      <c r="U1028" s="15" t="str">
        <f>_xlfn.IFNA(VLOOKUP(W1028,Municipis!$D$2:$F$259,2,FALSE),"Pendent")</f>
        <v>Pendent</v>
      </c>
      <c r="V1028" s="15" t="str">
        <f>_xlfn.IFNA(VLOOKUP(W1028,Municipis!$D$2:$F$259,3,FALSE),"Pendent")</f>
        <v>Pendent</v>
      </c>
      <c r="W1028" s="15" t="str" cm="1">
        <f t="array" ref="W1028">_xlfn.IFNA(_xlfn.IFS(O1028&lt;&gt;0,O1028,P1028&lt;&gt;0,P1028,Q1028&lt;&gt;0,Q1028,R1028&lt;&gt;0,R1028,S1028&lt;&gt;0,S1028,T1028&lt;&gt;0,T1028),"Pendent")</f>
        <v>Pendent</v>
      </c>
    </row>
    <row r="1029" spans="21:23" ht="15" customHeight="1" x14ac:dyDescent="0.3">
      <c r="U1029" s="15" t="str">
        <f>_xlfn.IFNA(VLOOKUP(W1029,Municipis!$D$2:$F$259,2,FALSE),"Pendent")</f>
        <v>Pendent</v>
      </c>
      <c r="V1029" s="15" t="str">
        <f>_xlfn.IFNA(VLOOKUP(W1029,Municipis!$D$2:$F$259,3,FALSE),"Pendent")</f>
        <v>Pendent</v>
      </c>
      <c r="W1029" s="15" t="str" cm="1">
        <f t="array" ref="W1029">_xlfn.IFNA(_xlfn.IFS(O1029&lt;&gt;0,O1029,P1029&lt;&gt;0,P1029,Q1029&lt;&gt;0,Q1029,R1029&lt;&gt;0,R1029,S1029&lt;&gt;0,S1029,T1029&lt;&gt;0,T1029),"Pendent")</f>
        <v>Pendent</v>
      </c>
    </row>
    <row r="1030" spans="21:23" ht="15" customHeight="1" x14ac:dyDescent="0.3">
      <c r="U1030" s="15" t="str">
        <f>_xlfn.IFNA(VLOOKUP(W1030,Municipis!$D$2:$F$259,2,FALSE),"Pendent")</f>
        <v>Pendent</v>
      </c>
      <c r="V1030" s="15" t="str">
        <f>_xlfn.IFNA(VLOOKUP(W1030,Municipis!$D$2:$F$259,3,FALSE),"Pendent")</f>
        <v>Pendent</v>
      </c>
      <c r="W1030" s="15" t="str" cm="1">
        <f t="array" ref="W1030">_xlfn.IFNA(_xlfn.IFS(O1030&lt;&gt;0,O1030,P1030&lt;&gt;0,P1030,Q1030&lt;&gt;0,Q1030,R1030&lt;&gt;0,R1030,S1030&lt;&gt;0,S1030,T1030&lt;&gt;0,T1030),"Pendent")</f>
        <v>Pendent</v>
      </c>
    </row>
    <row r="1031" spans="21:23" ht="15" customHeight="1" x14ac:dyDescent="0.3">
      <c r="U1031" s="15" t="str">
        <f>_xlfn.IFNA(VLOOKUP(W1031,Municipis!$D$2:$F$259,2,FALSE),"Pendent")</f>
        <v>Pendent</v>
      </c>
      <c r="V1031" s="15" t="str">
        <f>_xlfn.IFNA(VLOOKUP(W1031,Municipis!$D$2:$F$259,3,FALSE),"Pendent")</f>
        <v>Pendent</v>
      </c>
      <c r="W1031" s="15" t="str" cm="1">
        <f t="array" ref="W1031">_xlfn.IFNA(_xlfn.IFS(O1031&lt;&gt;0,O1031,P1031&lt;&gt;0,P1031,Q1031&lt;&gt;0,Q1031,R1031&lt;&gt;0,R1031,S1031&lt;&gt;0,S1031,T1031&lt;&gt;0,T1031),"Pendent")</f>
        <v>Pendent</v>
      </c>
    </row>
    <row r="1032" spans="21:23" ht="15" customHeight="1" x14ac:dyDescent="0.3">
      <c r="U1032" s="15" t="str">
        <f>_xlfn.IFNA(VLOOKUP(W1032,Municipis!$D$2:$F$259,2,FALSE),"Pendent")</f>
        <v>Pendent</v>
      </c>
      <c r="V1032" s="15" t="str">
        <f>_xlfn.IFNA(VLOOKUP(W1032,Municipis!$D$2:$F$259,3,FALSE),"Pendent")</f>
        <v>Pendent</v>
      </c>
      <c r="W1032" s="15" t="str" cm="1">
        <f t="array" ref="W1032">_xlfn.IFNA(_xlfn.IFS(O1032&lt;&gt;0,O1032,P1032&lt;&gt;0,P1032,Q1032&lt;&gt;0,Q1032,R1032&lt;&gt;0,R1032,S1032&lt;&gt;0,S1032,T1032&lt;&gt;0,T1032),"Pendent")</f>
        <v>Pendent</v>
      </c>
    </row>
    <row r="1033" spans="21:23" ht="15" customHeight="1" x14ac:dyDescent="0.3">
      <c r="U1033" s="15" t="str">
        <f>_xlfn.IFNA(VLOOKUP(W1033,Municipis!$D$2:$F$259,2,FALSE),"Pendent")</f>
        <v>Pendent</v>
      </c>
      <c r="V1033" s="15" t="str">
        <f>_xlfn.IFNA(VLOOKUP(W1033,Municipis!$D$2:$F$259,3,FALSE),"Pendent")</f>
        <v>Pendent</v>
      </c>
      <c r="W1033" s="15" t="str" cm="1">
        <f t="array" ref="W1033">_xlfn.IFNA(_xlfn.IFS(O1033&lt;&gt;0,O1033,P1033&lt;&gt;0,P1033,Q1033&lt;&gt;0,Q1033,R1033&lt;&gt;0,R1033,S1033&lt;&gt;0,S1033,T1033&lt;&gt;0,T1033),"Pendent")</f>
        <v>Pendent</v>
      </c>
    </row>
    <row r="1034" spans="21:23" ht="15" customHeight="1" x14ac:dyDescent="0.3">
      <c r="U1034" s="15" t="str">
        <f>_xlfn.IFNA(VLOOKUP(W1034,Municipis!$D$2:$F$259,2,FALSE),"Pendent")</f>
        <v>Pendent</v>
      </c>
      <c r="V1034" s="15" t="str">
        <f>_xlfn.IFNA(VLOOKUP(W1034,Municipis!$D$2:$F$259,3,FALSE),"Pendent")</f>
        <v>Pendent</v>
      </c>
      <c r="W1034" s="15" t="str" cm="1">
        <f t="array" ref="W1034">_xlfn.IFNA(_xlfn.IFS(O1034&lt;&gt;0,O1034,P1034&lt;&gt;0,P1034,Q1034&lt;&gt;0,Q1034,R1034&lt;&gt;0,R1034,S1034&lt;&gt;0,S1034,T1034&lt;&gt;0,T1034),"Pendent")</f>
        <v>Pendent</v>
      </c>
    </row>
    <row r="1035" spans="21:23" ht="15" customHeight="1" x14ac:dyDescent="0.3">
      <c r="U1035" s="15" t="str">
        <f>_xlfn.IFNA(VLOOKUP(W1035,Municipis!$D$2:$F$259,2,FALSE),"Pendent")</f>
        <v>Pendent</v>
      </c>
      <c r="V1035" s="15" t="str">
        <f>_xlfn.IFNA(VLOOKUP(W1035,Municipis!$D$2:$F$259,3,FALSE),"Pendent")</f>
        <v>Pendent</v>
      </c>
      <c r="W1035" s="15" t="str" cm="1">
        <f t="array" ref="W1035">_xlfn.IFNA(_xlfn.IFS(O1035&lt;&gt;0,O1035,P1035&lt;&gt;0,P1035,Q1035&lt;&gt;0,Q1035,R1035&lt;&gt;0,R1035,S1035&lt;&gt;0,S1035,T1035&lt;&gt;0,T1035),"Pendent")</f>
        <v>Pendent</v>
      </c>
    </row>
    <row r="1036" spans="21:23" ht="15" customHeight="1" x14ac:dyDescent="0.3">
      <c r="U1036" s="15" t="str">
        <f>_xlfn.IFNA(VLOOKUP(W1036,Municipis!$D$2:$F$259,2,FALSE),"Pendent")</f>
        <v>Pendent</v>
      </c>
      <c r="V1036" s="15" t="str">
        <f>_xlfn.IFNA(VLOOKUP(W1036,Municipis!$D$2:$F$259,3,FALSE),"Pendent")</f>
        <v>Pendent</v>
      </c>
      <c r="W1036" s="15" t="str" cm="1">
        <f t="array" ref="W1036">_xlfn.IFNA(_xlfn.IFS(O1036&lt;&gt;0,O1036,P1036&lt;&gt;0,P1036,Q1036&lt;&gt;0,Q1036,R1036&lt;&gt;0,R1036,S1036&lt;&gt;0,S1036,T1036&lt;&gt;0,T1036),"Pendent")</f>
        <v>Pendent</v>
      </c>
    </row>
    <row r="1037" spans="21:23" ht="15" customHeight="1" x14ac:dyDescent="0.3">
      <c r="U1037" s="15" t="str">
        <f>_xlfn.IFNA(VLOOKUP(W1037,Municipis!$D$2:$F$259,2,FALSE),"Pendent")</f>
        <v>Pendent</v>
      </c>
      <c r="V1037" s="15" t="str">
        <f>_xlfn.IFNA(VLOOKUP(W1037,Municipis!$D$2:$F$259,3,FALSE),"Pendent")</f>
        <v>Pendent</v>
      </c>
      <c r="W1037" s="15" t="str" cm="1">
        <f t="array" ref="W1037">_xlfn.IFNA(_xlfn.IFS(O1037&lt;&gt;0,O1037,P1037&lt;&gt;0,P1037,Q1037&lt;&gt;0,Q1037,R1037&lt;&gt;0,R1037,S1037&lt;&gt;0,S1037,T1037&lt;&gt;0,T1037),"Pendent")</f>
        <v>Pendent</v>
      </c>
    </row>
    <row r="1038" spans="21:23" ht="15" customHeight="1" x14ac:dyDescent="0.3">
      <c r="U1038" s="15" t="str">
        <f>_xlfn.IFNA(VLOOKUP(W1038,Municipis!$D$2:$F$259,2,FALSE),"Pendent")</f>
        <v>Pendent</v>
      </c>
      <c r="V1038" s="15" t="str">
        <f>_xlfn.IFNA(VLOOKUP(W1038,Municipis!$D$2:$F$259,3,FALSE),"Pendent")</f>
        <v>Pendent</v>
      </c>
      <c r="W1038" s="15" t="str" cm="1">
        <f t="array" ref="W1038">_xlfn.IFNA(_xlfn.IFS(O1038&lt;&gt;0,O1038,P1038&lt;&gt;0,P1038,Q1038&lt;&gt;0,Q1038,R1038&lt;&gt;0,R1038,S1038&lt;&gt;0,S1038,T1038&lt;&gt;0,T1038),"Pendent")</f>
        <v>Pendent</v>
      </c>
    </row>
    <row r="1039" spans="21:23" ht="15" customHeight="1" x14ac:dyDescent="0.3">
      <c r="U1039" s="15" t="str">
        <f>_xlfn.IFNA(VLOOKUP(W1039,Municipis!$D$2:$F$259,2,FALSE),"Pendent")</f>
        <v>Pendent</v>
      </c>
      <c r="V1039" s="15" t="str">
        <f>_xlfn.IFNA(VLOOKUP(W1039,Municipis!$D$2:$F$259,3,FALSE),"Pendent")</f>
        <v>Pendent</v>
      </c>
      <c r="W1039" s="15" t="str" cm="1">
        <f t="array" ref="W1039">_xlfn.IFNA(_xlfn.IFS(O1039&lt;&gt;0,O1039,P1039&lt;&gt;0,P1039,Q1039&lt;&gt;0,Q1039,R1039&lt;&gt;0,R1039,S1039&lt;&gt;0,S1039,T1039&lt;&gt;0,T1039),"Pendent")</f>
        <v>Pendent</v>
      </c>
    </row>
    <row r="1040" spans="21:23" ht="15" customHeight="1" x14ac:dyDescent="0.3">
      <c r="U1040" s="15" t="str">
        <f>_xlfn.IFNA(VLOOKUP(W1040,Municipis!$D$2:$F$259,2,FALSE),"Pendent")</f>
        <v>Pendent</v>
      </c>
      <c r="V1040" s="15" t="str">
        <f>_xlfn.IFNA(VLOOKUP(W1040,Municipis!$D$2:$F$259,3,FALSE),"Pendent")</f>
        <v>Pendent</v>
      </c>
      <c r="W1040" s="15" t="str" cm="1">
        <f t="array" ref="W1040">_xlfn.IFNA(_xlfn.IFS(O1040&lt;&gt;0,O1040,P1040&lt;&gt;0,P1040,Q1040&lt;&gt;0,Q1040,R1040&lt;&gt;0,R1040,S1040&lt;&gt;0,S1040,T1040&lt;&gt;0,T1040),"Pendent")</f>
        <v>Pendent</v>
      </c>
    </row>
    <row r="1041" spans="21:23" ht="15" customHeight="1" x14ac:dyDescent="0.3">
      <c r="U1041" s="15" t="str">
        <f>_xlfn.IFNA(VLOOKUP(W1041,Municipis!$D$2:$F$259,2,FALSE),"Pendent")</f>
        <v>Pendent</v>
      </c>
      <c r="V1041" s="15" t="str">
        <f>_xlfn.IFNA(VLOOKUP(W1041,Municipis!$D$2:$F$259,3,FALSE),"Pendent")</f>
        <v>Pendent</v>
      </c>
      <c r="W1041" s="15" t="str" cm="1">
        <f t="array" ref="W1041">_xlfn.IFNA(_xlfn.IFS(O1041&lt;&gt;0,O1041,P1041&lt;&gt;0,P1041,Q1041&lt;&gt;0,Q1041,R1041&lt;&gt;0,R1041,S1041&lt;&gt;0,S1041,T1041&lt;&gt;0,T1041),"Pendent")</f>
        <v>Pendent</v>
      </c>
    </row>
    <row r="1042" spans="21:23" ht="15" customHeight="1" x14ac:dyDescent="0.3">
      <c r="U1042" s="15" t="str">
        <f>_xlfn.IFNA(VLOOKUP(W1042,Municipis!$D$2:$F$259,2,FALSE),"Pendent")</f>
        <v>Pendent</v>
      </c>
      <c r="V1042" s="15" t="str">
        <f>_xlfn.IFNA(VLOOKUP(W1042,Municipis!$D$2:$F$259,3,FALSE),"Pendent")</f>
        <v>Pendent</v>
      </c>
      <c r="W1042" s="15" t="str" cm="1">
        <f t="array" ref="W1042">_xlfn.IFNA(_xlfn.IFS(O1042&lt;&gt;0,O1042,P1042&lt;&gt;0,P1042,Q1042&lt;&gt;0,Q1042,R1042&lt;&gt;0,R1042,S1042&lt;&gt;0,S1042,T1042&lt;&gt;0,T1042),"Pendent")</f>
        <v>Pendent</v>
      </c>
    </row>
    <row r="1043" spans="21:23" ht="15" customHeight="1" x14ac:dyDescent="0.3">
      <c r="U1043" s="15" t="str">
        <f>_xlfn.IFNA(VLOOKUP(W1043,Municipis!$D$2:$F$259,2,FALSE),"Pendent")</f>
        <v>Pendent</v>
      </c>
      <c r="V1043" s="15" t="str">
        <f>_xlfn.IFNA(VLOOKUP(W1043,Municipis!$D$2:$F$259,3,FALSE),"Pendent")</f>
        <v>Pendent</v>
      </c>
      <c r="W1043" s="15" t="str" cm="1">
        <f t="array" ref="W1043">_xlfn.IFNA(_xlfn.IFS(O1043&lt;&gt;0,O1043,P1043&lt;&gt;0,P1043,Q1043&lt;&gt;0,Q1043,R1043&lt;&gt;0,R1043,S1043&lt;&gt;0,S1043,T1043&lt;&gt;0,T1043),"Pendent")</f>
        <v>Pendent</v>
      </c>
    </row>
    <row r="1044" spans="21:23" ht="15" customHeight="1" x14ac:dyDescent="0.3">
      <c r="U1044" s="15" t="str">
        <f>_xlfn.IFNA(VLOOKUP(W1044,Municipis!$D$2:$F$259,2,FALSE),"Pendent")</f>
        <v>Pendent</v>
      </c>
      <c r="V1044" s="15" t="str">
        <f>_xlfn.IFNA(VLOOKUP(W1044,Municipis!$D$2:$F$259,3,FALSE),"Pendent")</f>
        <v>Pendent</v>
      </c>
      <c r="W1044" s="15" t="str" cm="1">
        <f t="array" ref="W1044">_xlfn.IFNA(_xlfn.IFS(O1044&lt;&gt;0,O1044,P1044&lt;&gt;0,P1044,Q1044&lt;&gt;0,Q1044,R1044&lt;&gt;0,R1044,S1044&lt;&gt;0,S1044,T1044&lt;&gt;0,T1044),"Pendent")</f>
        <v>Pendent</v>
      </c>
    </row>
    <row r="1045" spans="21:23" ht="15" customHeight="1" x14ac:dyDescent="0.3">
      <c r="U1045" s="15" t="str">
        <f>_xlfn.IFNA(VLOOKUP(W1045,Municipis!$D$2:$F$259,2,FALSE),"Pendent")</f>
        <v>Pendent</v>
      </c>
      <c r="V1045" s="15" t="str">
        <f>_xlfn.IFNA(VLOOKUP(W1045,Municipis!$D$2:$F$259,3,FALSE),"Pendent")</f>
        <v>Pendent</v>
      </c>
      <c r="W1045" s="15" t="str" cm="1">
        <f t="array" ref="W1045">_xlfn.IFNA(_xlfn.IFS(O1045&lt;&gt;0,O1045,P1045&lt;&gt;0,P1045,Q1045&lt;&gt;0,Q1045,R1045&lt;&gt;0,R1045,S1045&lt;&gt;0,S1045,T1045&lt;&gt;0,T1045),"Pendent")</f>
        <v>Pendent</v>
      </c>
    </row>
    <row r="1046" spans="21:23" ht="15" customHeight="1" x14ac:dyDescent="0.3">
      <c r="U1046" s="15" t="str">
        <f>_xlfn.IFNA(VLOOKUP(W1046,Municipis!$D$2:$F$259,2,FALSE),"Pendent")</f>
        <v>Pendent</v>
      </c>
      <c r="V1046" s="15" t="str">
        <f>_xlfn.IFNA(VLOOKUP(W1046,Municipis!$D$2:$F$259,3,FALSE),"Pendent")</f>
        <v>Pendent</v>
      </c>
      <c r="W1046" s="15" t="str" cm="1">
        <f t="array" ref="W1046">_xlfn.IFNA(_xlfn.IFS(O1046&lt;&gt;0,O1046,P1046&lt;&gt;0,P1046,Q1046&lt;&gt;0,Q1046,R1046&lt;&gt;0,R1046,S1046&lt;&gt;0,S1046,T1046&lt;&gt;0,T1046),"Pendent")</f>
        <v>Pendent</v>
      </c>
    </row>
    <row r="1047" spans="21:23" ht="15" customHeight="1" x14ac:dyDescent="0.3">
      <c r="U1047" s="15" t="str">
        <f>_xlfn.IFNA(VLOOKUP(W1047,Municipis!$D$2:$F$259,2,FALSE),"Pendent")</f>
        <v>Pendent</v>
      </c>
      <c r="V1047" s="15" t="str">
        <f>_xlfn.IFNA(VLOOKUP(W1047,Municipis!$D$2:$F$259,3,FALSE),"Pendent")</f>
        <v>Pendent</v>
      </c>
      <c r="W1047" s="15" t="str" cm="1">
        <f t="array" ref="W1047">_xlfn.IFNA(_xlfn.IFS(O1047&lt;&gt;0,O1047,P1047&lt;&gt;0,P1047,Q1047&lt;&gt;0,Q1047,R1047&lt;&gt;0,R1047,S1047&lt;&gt;0,S1047,T1047&lt;&gt;0,T1047),"Pendent")</f>
        <v>Pendent</v>
      </c>
    </row>
    <row r="1048" spans="21:23" ht="15" customHeight="1" x14ac:dyDescent="0.3">
      <c r="U1048" s="15" t="str">
        <f>_xlfn.IFNA(VLOOKUP(W1048,Municipis!$D$2:$F$259,2,FALSE),"Pendent")</f>
        <v>Pendent</v>
      </c>
      <c r="V1048" s="15" t="str">
        <f>_xlfn.IFNA(VLOOKUP(W1048,Municipis!$D$2:$F$259,3,FALSE),"Pendent")</f>
        <v>Pendent</v>
      </c>
      <c r="W1048" s="15" t="str" cm="1">
        <f t="array" ref="W1048">_xlfn.IFNA(_xlfn.IFS(O1048&lt;&gt;0,O1048,P1048&lt;&gt;0,P1048,Q1048&lt;&gt;0,Q1048,R1048&lt;&gt;0,R1048,S1048&lt;&gt;0,S1048,T1048&lt;&gt;0,T1048),"Pendent")</f>
        <v>Pendent</v>
      </c>
    </row>
    <row r="1049" spans="21:23" ht="15" customHeight="1" x14ac:dyDescent="0.3">
      <c r="U1049" s="15" t="str">
        <f>_xlfn.IFNA(VLOOKUP(W1049,Municipis!$D$2:$F$259,2,FALSE),"Pendent")</f>
        <v>Pendent</v>
      </c>
      <c r="V1049" s="15" t="str">
        <f>_xlfn.IFNA(VLOOKUP(W1049,Municipis!$D$2:$F$259,3,FALSE),"Pendent")</f>
        <v>Pendent</v>
      </c>
      <c r="W1049" s="15" t="str" cm="1">
        <f t="array" ref="W1049">_xlfn.IFNA(_xlfn.IFS(O1049&lt;&gt;0,O1049,P1049&lt;&gt;0,P1049,Q1049&lt;&gt;0,Q1049,R1049&lt;&gt;0,R1049,S1049&lt;&gt;0,S1049,T1049&lt;&gt;0,T1049),"Pendent")</f>
        <v>Pendent</v>
      </c>
    </row>
    <row r="1050" spans="21:23" ht="15" customHeight="1" x14ac:dyDescent="0.3">
      <c r="U1050" s="15" t="str">
        <f>_xlfn.IFNA(VLOOKUP(W1050,Municipis!$D$2:$F$259,2,FALSE),"Pendent")</f>
        <v>Pendent</v>
      </c>
      <c r="V1050" s="15" t="str">
        <f>_xlfn.IFNA(VLOOKUP(W1050,Municipis!$D$2:$F$259,3,FALSE),"Pendent")</f>
        <v>Pendent</v>
      </c>
      <c r="W1050" s="15" t="str" cm="1">
        <f t="array" ref="W1050">_xlfn.IFNA(_xlfn.IFS(O1050&lt;&gt;0,O1050,P1050&lt;&gt;0,P1050,Q1050&lt;&gt;0,Q1050,R1050&lt;&gt;0,R1050,S1050&lt;&gt;0,S1050,T1050&lt;&gt;0,T1050),"Pendent")</f>
        <v>Pendent</v>
      </c>
    </row>
    <row r="1051" spans="21:23" ht="15" customHeight="1" x14ac:dyDescent="0.3">
      <c r="U1051" s="15" t="str">
        <f>_xlfn.IFNA(VLOOKUP(W1051,Municipis!$D$2:$F$259,2,FALSE),"Pendent")</f>
        <v>Pendent</v>
      </c>
      <c r="V1051" s="15" t="str">
        <f>_xlfn.IFNA(VLOOKUP(W1051,Municipis!$D$2:$F$259,3,FALSE),"Pendent")</f>
        <v>Pendent</v>
      </c>
      <c r="W1051" s="15" t="str" cm="1">
        <f t="array" ref="W1051">_xlfn.IFNA(_xlfn.IFS(O1051&lt;&gt;0,O1051,P1051&lt;&gt;0,P1051,Q1051&lt;&gt;0,Q1051,R1051&lt;&gt;0,R1051,S1051&lt;&gt;0,S1051,T1051&lt;&gt;0,T1051),"Pendent")</f>
        <v>Pendent</v>
      </c>
    </row>
    <row r="1052" spans="21:23" ht="15" customHeight="1" x14ac:dyDescent="0.3">
      <c r="U1052" s="15" t="str">
        <f>_xlfn.IFNA(VLOOKUP(W1052,Municipis!$D$2:$F$259,2,FALSE),"Pendent")</f>
        <v>Pendent</v>
      </c>
      <c r="V1052" s="15" t="str">
        <f>_xlfn.IFNA(VLOOKUP(W1052,Municipis!$D$2:$F$259,3,FALSE),"Pendent")</f>
        <v>Pendent</v>
      </c>
      <c r="W1052" s="15" t="str" cm="1">
        <f t="array" ref="W1052">_xlfn.IFNA(_xlfn.IFS(O1052&lt;&gt;0,O1052,P1052&lt;&gt;0,P1052,Q1052&lt;&gt;0,Q1052,R1052&lt;&gt;0,R1052,S1052&lt;&gt;0,S1052,T1052&lt;&gt;0,T1052),"Pendent")</f>
        <v>Pendent</v>
      </c>
    </row>
    <row r="1053" spans="21:23" ht="15" customHeight="1" x14ac:dyDescent="0.3">
      <c r="U1053" s="15" t="str">
        <f>_xlfn.IFNA(VLOOKUP(W1053,Municipis!$D$2:$F$259,2,FALSE),"Pendent")</f>
        <v>Pendent</v>
      </c>
      <c r="V1053" s="15" t="str">
        <f>_xlfn.IFNA(VLOOKUP(W1053,Municipis!$D$2:$F$259,3,FALSE),"Pendent")</f>
        <v>Pendent</v>
      </c>
      <c r="W1053" s="15" t="str" cm="1">
        <f t="array" ref="W1053">_xlfn.IFNA(_xlfn.IFS(O1053&lt;&gt;0,O1053,P1053&lt;&gt;0,P1053,Q1053&lt;&gt;0,Q1053,R1053&lt;&gt;0,R1053,S1053&lt;&gt;0,S1053,T1053&lt;&gt;0,T1053),"Pendent")</f>
        <v>Pendent</v>
      </c>
    </row>
    <row r="1054" spans="21:23" ht="15" customHeight="1" x14ac:dyDescent="0.3">
      <c r="U1054" s="15" t="str">
        <f>_xlfn.IFNA(VLOOKUP(W1054,Municipis!$D$2:$F$259,2,FALSE),"Pendent")</f>
        <v>Pendent</v>
      </c>
      <c r="V1054" s="15" t="str">
        <f>_xlfn.IFNA(VLOOKUP(W1054,Municipis!$D$2:$F$259,3,FALSE),"Pendent")</f>
        <v>Pendent</v>
      </c>
      <c r="W1054" s="15" t="str" cm="1">
        <f t="array" ref="W1054">_xlfn.IFNA(_xlfn.IFS(O1054&lt;&gt;0,O1054,P1054&lt;&gt;0,P1054,Q1054&lt;&gt;0,Q1054,R1054&lt;&gt;0,R1054,S1054&lt;&gt;0,S1054,T1054&lt;&gt;0,T1054),"Pendent")</f>
        <v>Pendent</v>
      </c>
    </row>
    <row r="1055" spans="21:23" ht="15" customHeight="1" x14ac:dyDescent="0.3">
      <c r="U1055" s="15" t="str">
        <f>_xlfn.IFNA(VLOOKUP(W1055,Municipis!$D$2:$F$259,2,FALSE),"Pendent")</f>
        <v>Pendent</v>
      </c>
      <c r="V1055" s="15" t="str">
        <f>_xlfn.IFNA(VLOOKUP(W1055,Municipis!$D$2:$F$259,3,FALSE),"Pendent")</f>
        <v>Pendent</v>
      </c>
      <c r="W1055" s="15" t="str" cm="1">
        <f t="array" ref="W1055">_xlfn.IFNA(_xlfn.IFS(O1055&lt;&gt;0,O1055,P1055&lt;&gt;0,P1055,Q1055&lt;&gt;0,Q1055,R1055&lt;&gt;0,R1055,S1055&lt;&gt;0,S1055,T1055&lt;&gt;0,T1055),"Pendent")</f>
        <v>Pendent</v>
      </c>
    </row>
    <row r="1056" spans="21:23" ht="15" customHeight="1" x14ac:dyDescent="0.3">
      <c r="U1056" s="15" t="str">
        <f>_xlfn.IFNA(VLOOKUP(W1056,Municipis!$D$2:$F$259,2,FALSE),"Pendent")</f>
        <v>Pendent</v>
      </c>
      <c r="V1056" s="15" t="str">
        <f>_xlfn.IFNA(VLOOKUP(W1056,Municipis!$D$2:$F$259,3,FALSE),"Pendent")</f>
        <v>Pendent</v>
      </c>
      <c r="W1056" s="15" t="str" cm="1">
        <f t="array" ref="W1056">_xlfn.IFNA(_xlfn.IFS(O1056&lt;&gt;0,O1056,P1056&lt;&gt;0,P1056,Q1056&lt;&gt;0,Q1056,R1056&lt;&gt;0,R1056,S1056&lt;&gt;0,S1056,T1056&lt;&gt;0,T1056),"Pendent")</f>
        <v>Pendent</v>
      </c>
    </row>
    <row r="1057" spans="21:23" ht="15" customHeight="1" x14ac:dyDescent="0.3">
      <c r="U1057" s="15" t="str">
        <f>_xlfn.IFNA(VLOOKUP(W1057,Municipis!$D$2:$F$259,2,FALSE),"Pendent")</f>
        <v>Pendent</v>
      </c>
      <c r="V1057" s="15" t="str">
        <f>_xlfn.IFNA(VLOOKUP(W1057,Municipis!$D$2:$F$259,3,FALSE),"Pendent")</f>
        <v>Pendent</v>
      </c>
      <c r="W1057" s="15" t="str" cm="1">
        <f t="array" ref="W1057">_xlfn.IFNA(_xlfn.IFS(O1057&lt;&gt;0,O1057,P1057&lt;&gt;0,P1057,Q1057&lt;&gt;0,Q1057,R1057&lt;&gt;0,R1057,S1057&lt;&gt;0,S1057,T1057&lt;&gt;0,T1057),"Pendent")</f>
        <v>Pendent</v>
      </c>
    </row>
    <row r="1058" spans="21:23" ht="15" customHeight="1" x14ac:dyDescent="0.3">
      <c r="U1058" s="15" t="str">
        <f>_xlfn.IFNA(VLOOKUP(W1058,Municipis!$D$2:$F$259,2,FALSE),"Pendent")</f>
        <v>Pendent</v>
      </c>
      <c r="V1058" s="15" t="str">
        <f>_xlfn.IFNA(VLOOKUP(W1058,Municipis!$D$2:$F$259,3,FALSE),"Pendent")</f>
        <v>Pendent</v>
      </c>
      <c r="W1058" s="15" t="str" cm="1">
        <f t="array" ref="W1058">_xlfn.IFNA(_xlfn.IFS(O1058&lt;&gt;0,O1058,P1058&lt;&gt;0,P1058,Q1058&lt;&gt;0,Q1058,R1058&lt;&gt;0,R1058,S1058&lt;&gt;0,S1058,T1058&lt;&gt;0,T1058),"Pendent")</f>
        <v>Pendent</v>
      </c>
    </row>
    <row r="1059" spans="21:23" ht="15" customHeight="1" x14ac:dyDescent="0.3">
      <c r="U1059" s="15" t="str">
        <f>_xlfn.IFNA(VLOOKUP(W1059,Municipis!$D$2:$F$259,2,FALSE),"Pendent")</f>
        <v>Pendent</v>
      </c>
      <c r="V1059" s="15" t="str">
        <f>_xlfn.IFNA(VLOOKUP(W1059,Municipis!$D$2:$F$259,3,FALSE),"Pendent")</f>
        <v>Pendent</v>
      </c>
      <c r="W1059" s="15" t="str" cm="1">
        <f t="array" ref="W1059">_xlfn.IFNA(_xlfn.IFS(O1059&lt;&gt;0,O1059,P1059&lt;&gt;0,P1059,Q1059&lt;&gt;0,Q1059,R1059&lt;&gt;0,R1059,S1059&lt;&gt;0,S1059,T1059&lt;&gt;0,T1059),"Pendent")</f>
        <v>Pendent</v>
      </c>
    </row>
    <row r="1060" spans="21:23" ht="15" customHeight="1" x14ac:dyDescent="0.3">
      <c r="U1060" s="15" t="str">
        <f>_xlfn.IFNA(VLOOKUP(W1060,Municipis!$D$2:$F$259,2,FALSE),"Pendent")</f>
        <v>Pendent</v>
      </c>
      <c r="V1060" s="15" t="str">
        <f>_xlfn.IFNA(VLOOKUP(W1060,Municipis!$D$2:$F$259,3,FALSE),"Pendent")</f>
        <v>Pendent</v>
      </c>
      <c r="W1060" s="15" t="str" cm="1">
        <f t="array" ref="W1060">_xlfn.IFNA(_xlfn.IFS(O1060&lt;&gt;0,O1060,P1060&lt;&gt;0,P1060,Q1060&lt;&gt;0,Q1060,R1060&lt;&gt;0,R1060,S1060&lt;&gt;0,S1060,T1060&lt;&gt;0,T1060),"Pendent")</f>
        <v>Pendent</v>
      </c>
    </row>
    <row r="1061" spans="21:23" ht="15" customHeight="1" x14ac:dyDescent="0.3">
      <c r="U1061" s="15" t="str">
        <f>_xlfn.IFNA(VLOOKUP(W1061,Municipis!$D$2:$F$259,2,FALSE),"Pendent")</f>
        <v>Pendent</v>
      </c>
      <c r="V1061" s="15" t="str">
        <f>_xlfn.IFNA(VLOOKUP(W1061,Municipis!$D$2:$F$259,3,FALSE),"Pendent")</f>
        <v>Pendent</v>
      </c>
      <c r="W1061" s="15" t="str" cm="1">
        <f t="array" ref="W1061">_xlfn.IFNA(_xlfn.IFS(O1061&lt;&gt;0,O1061,P1061&lt;&gt;0,P1061,Q1061&lt;&gt;0,Q1061,R1061&lt;&gt;0,R1061,S1061&lt;&gt;0,S1061,T1061&lt;&gt;0,T1061),"Pendent")</f>
        <v>Pendent</v>
      </c>
    </row>
    <row r="1062" spans="21:23" ht="15" customHeight="1" x14ac:dyDescent="0.3">
      <c r="U1062" s="15" t="str">
        <f>_xlfn.IFNA(VLOOKUP(W1062,Municipis!$D$2:$F$259,2,FALSE),"Pendent")</f>
        <v>Pendent</v>
      </c>
      <c r="V1062" s="15" t="str">
        <f>_xlfn.IFNA(VLOOKUP(W1062,Municipis!$D$2:$F$259,3,FALSE),"Pendent")</f>
        <v>Pendent</v>
      </c>
      <c r="W1062" s="15" t="str" cm="1">
        <f t="array" ref="W1062">_xlfn.IFNA(_xlfn.IFS(O1062&lt;&gt;0,O1062,P1062&lt;&gt;0,P1062,Q1062&lt;&gt;0,Q1062,R1062&lt;&gt;0,R1062,S1062&lt;&gt;0,S1062,T1062&lt;&gt;0,T1062),"Pendent")</f>
        <v>Pendent</v>
      </c>
    </row>
    <row r="1063" spans="21:23" ht="15" customHeight="1" x14ac:dyDescent="0.3">
      <c r="U1063" s="15" t="str">
        <f>_xlfn.IFNA(VLOOKUP(W1063,Municipis!$D$2:$F$259,2,FALSE),"Pendent")</f>
        <v>Pendent</v>
      </c>
      <c r="V1063" s="15" t="str">
        <f>_xlfn.IFNA(VLOOKUP(W1063,Municipis!$D$2:$F$259,3,FALSE),"Pendent")</f>
        <v>Pendent</v>
      </c>
      <c r="W1063" s="15" t="str" cm="1">
        <f t="array" ref="W1063">_xlfn.IFNA(_xlfn.IFS(O1063&lt;&gt;0,O1063,P1063&lt;&gt;0,P1063,Q1063&lt;&gt;0,Q1063,R1063&lt;&gt;0,R1063,S1063&lt;&gt;0,S1063,T1063&lt;&gt;0,T1063),"Pendent")</f>
        <v>Pendent</v>
      </c>
    </row>
    <row r="1064" spans="21:23" ht="15" customHeight="1" x14ac:dyDescent="0.3">
      <c r="U1064" s="15" t="str">
        <f>_xlfn.IFNA(VLOOKUP(W1064,Municipis!$D$2:$F$259,2,FALSE),"Pendent")</f>
        <v>Pendent</v>
      </c>
      <c r="V1064" s="15" t="str">
        <f>_xlfn.IFNA(VLOOKUP(W1064,Municipis!$D$2:$F$259,3,FALSE),"Pendent")</f>
        <v>Pendent</v>
      </c>
      <c r="W1064" s="15" t="str" cm="1">
        <f t="array" ref="W1064">_xlfn.IFNA(_xlfn.IFS(O1064&lt;&gt;0,O1064,P1064&lt;&gt;0,P1064,Q1064&lt;&gt;0,Q1064,R1064&lt;&gt;0,R1064,S1064&lt;&gt;0,S1064,T1064&lt;&gt;0,T1064),"Pendent")</f>
        <v>Pendent</v>
      </c>
    </row>
    <row r="1065" spans="21:23" ht="15" customHeight="1" x14ac:dyDescent="0.3">
      <c r="U1065" s="15" t="str">
        <f>_xlfn.IFNA(VLOOKUP(W1065,Municipis!$D$2:$F$259,2,FALSE),"Pendent")</f>
        <v>Pendent</v>
      </c>
      <c r="V1065" s="15" t="str">
        <f>_xlfn.IFNA(VLOOKUP(W1065,Municipis!$D$2:$F$259,3,FALSE),"Pendent")</f>
        <v>Pendent</v>
      </c>
      <c r="W1065" s="15" t="str" cm="1">
        <f t="array" ref="W1065">_xlfn.IFNA(_xlfn.IFS(O1065&lt;&gt;0,O1065,P1065&lt;&gt;0,P1065,Q1065&lt;&gt;0,Q1065,R1065&lt;&gt;0,R1065,S1065&lt;&gt;0,S1065,T1065&lt;&gt;0,T1065),"Pendent")</f>
        <v>Pendent</v>
      </c>
    </row>
    <row r="1066" spans="21:23" ht="15" customHeight="1" x14ac:dyDescent="0.3">
      <c r="U1066" s="15" t="str">
        <f>_xlfn.IFNA(VLOOKUP(W1066,Municipis!$D$2:$F$259,2,FALSE),"Pendent")</f>
        <v>Pendent</v>
      </c>
      <c r="V1066" s="15" t="str">
        <f>_xlfn.IFNA(VLOOKUP(W1066,Municipis!$D$2:$F$259,3,FALSE),"Pendent")</f>
        <v>Pendent</v>
      </c>
      <c r="W1066" s="15" t="str" cm="1">
        <f t="array" ref="W1066">_xlfn.IFNA(_xlfn.IFS(O1066&lt;&gt;0,O1066,P1066&lt;&gt;0,P1066,Q1066&lt;&gt;0,Q1066,R1066&lt;&gt;0,R1066,S1066&lt;&gt;0,S1066,T1066&lt;&gt;0,T1066),"Pendent")</f>
        <v>Pendent</v>
      </c>
    </row>
    <row r="1067" spans="21:23" ht="15" customHeight="1" x14ac:dyDescent="0.3">
      <c r="U1067" s="15" t="str">
        <f>_xlfn.IFNA(VLOOKUP(W1067,Municipis!$D$2:$F$259,2,FALSE),"Pendent")</f>
        <v>Pendent</v>
      </c>
      <c r="V1067" s="15" t="str">
        <f>_xlfn.IFNA(VLOOKUP(W1067,Municipis!$D$2:$F$259,3,FALSE),"Pendent")</f>
        <v>Pendent</v>
      </c>
      <c r="W1067" s="15" t="str" cm="1">
        <f t="array" ref="W1067">_xlfn.IFNA(_xlfn.IFS(O1067&lt;&gt;0,O1067,P1067&lt;&gt;0,P1067,Q1067&lt;&gt;0,Q1067,R1067&lt;&gt;0,R1067,S1067&lt;&gt;0,S1067,T1067&lt;&gt;0,T1067),"Pendent")</f>
        <v>Pendent</v>
      </c>
    </row>
    <row r="1068" spans="21:23" ht="15" customHeight="1" x14ac:dyDescent="0.3">
      <c r="U1068" s="15" t="str">
        <f>_xlfn.IFNA(VLOOKUP(W1068,Municipis!$D$2:$F$259,2,FALSE),"Pendent")</f>
        <v>Pendent</v>
      </c>
      <c r="V1068" s="15" t="str">
        <f>_xlfn.IFNA(VLOOKUP(W1068,Municipis!$D$2:$F$259,3,FALSE),"Pendent")</f>
        <v>Pendent</v>
      </c>
      <c r="W1068" s="15" t="str" cm="1">
        <f t="array" ref="W1068">_xlfn.IFNA(_xlfn.IFS(O1068&lt;&gt;0,O1068,P1068&lt;&gt;0,P1068,Q1068&lt;&gt;0,Q1068,R1068&lt;&gt;0,R1068,S1068&lt;&gt;0,S1068,T1068&lt;&gt;0,T1068),"Pendent")</f>
        <v>Pendent</v>
      </c>
    </row>
    <row r="1069" spans="21:23" ht="15" customHeight="1" x14ac:dyDescent="0.3">
      <c r="U1069" s="15" t="str">
        <f>_xlfn.IFNA(VLOOKUP(W1069,Municipis!$D$2:$F$259,2,FALSE),"Pendent")</f>
        <v>Pendent</v>
      </c>
      <c r="V1069" s="15" t="str">
        <f>_xlfn.IFNA(VLOOKUP(W1069,Municipis!$D$2:$F$259,3,FALSE),"Pendent")</f>
        <v>Pendent</v>
      </c>
      <c r="W1069" s="15" t="str" cm="1">
        <f t="array" ref="W1069">_xlfn.IFNA(_xlfn.IFS(O1069&lt;&gt;0,O1069,P1069&lt;&gt;0,P1069,Q1069&lt;&gt;0,Q1069,R1069&lt;&gt;0,R1069,S1069&lt;&gt;0,S1069,T1069&lt;&gt;0,T1069),"Pendent")</f>
        <v>Pendent</v>
      </c>
    </row>
    <row r="1070" spans="21:23" ht="15" customHeight="1" x14ac:dyDescent="0.3">
      <c r="U1070" s="15" t="str">
        <f>_xlfn.IFNA(VLOOKUP(W1070,Municipis!$D$2:$F$259,2,FALSE),"Pendent")</f>
        <v>Pendent</v>
      </c>
      <c r="V1070" s="15" t="str">
        <f>_xlfn.IFNA(VLOOKUP(W1070,Municipis!$D$2:$F$259,3,FALSE),"Pendent")</f>
        <v>Pendent</v>
      </c>
      <c r="W1070" s="15" t="str" cm="1">
        <f t="array" ref="W1070">_xlfn.IFNA(_xlfn.IFS(O1070&lt;&gt;0,O1070,P1070&lt;&gt;0,P1070,Q1070&lt;&gt;0,Q1070,R1070&lt;&gt;0,R1070,S1070&lt;&gt;0,S1070,T1070&lt;&gt;0,T1070),"Pendent")</f>
        <v>Pendent</v>
      </c>
    </row>
    <row r="1071" spans="21:23" ht="15" customHeight="1" x14ac:dyDescent="0.3">
      <c r="U1071" s="15" t="str">
        <f>_xlfn.IFNA(VLOOKUP(W1071,Municipis!$D$2:$F$259,2,FALSE),"Pendent")</f>
        <v>Pendent</v>
      </c>
      <c r="V1071" s="15" t="str">
        <f>_xlfn.IFNA(VLOOKUP(W1071,Municipis!$D$2:$F$259,3,FALSE),"Pendent")</f>
        <v>Pendent</v>
      </c>
      <c r="W1071" s="15" t="str" cm="1">
        <f t="array" ref="W1071">_xlfn.IFNA(_xlfn.IFS(O1071&lt;&gt;0,O1071,P1071&lt;&gt;0,P1071,Q1071&lt;&gt;0,Q1071,R1071&lt;&gt;0,R1071,S1071&lt;&gt;0,S1071,T1071&lt;&gt;0,T1071),"Pendent")</f>
        <v>Pendent</v>
      </c>
    </row>
    <row r="1072" spans="21:23" ht="15" customHeight="1" x14ac:dyDescent="0.3">
      <c r="U1072" s="15" t="str">
        <f>_xlfn.IFNA(VLOOKUP(W1072,Municipis!$D$2:$F$259,2,FALSE),"Pendent")</f>
        <v>Pendent</v>
      </c>
      <c r="V1072" s="15" t="str">
        <f>_xlfn.IFNA(VLOOKUP(W1072,Municipis!$D$2:$F$259,3,FALSE),"Pendent")</f>
        <v>Pendent</v>
      </c>
      <c r="W1072" s="15" t="str" cm="1">
        <f t="array" ref="W1072">_xlfn.IFNA(_xlfn.IFS(O1072&lt;&gt;0,O1072,P1072&lt;&gt;0,P1072,Q1072&lt;&gt;0,Q1072,R1072&lt;&gt;0,R1072,S1072&lt;&gt;0,S1072,T1072&lt;&gt;0,T1072),"Pendent")</f>
        <v>Pendent</v>
      </c>
    </row>
    <row r="1073" spans="21:23" ht="15" customHeight="1" x14ac:dyDescent="0.3">
      <c r="U1073" s="15" t="str">
        <f>_xlfn.IFNA(VLOOKUP(W1073,Municipis!$D$2:$F$259,2,FALSE),"Pendent")</f>
        <v>Pendent</v>
      </c>
      <c r="V1073" s="15" t="str">
        <f>_xlfn.IFNA(VLOOKUP(W1073,Municipis!$D$2:$F$259,3,FALSE),"Pendent")</f>
        <v>Pendent</v>
      </c>
      <c r="W1073" s="15" t="str" cm="1">
        <f t="array" ref="W1073">_xlfn.IFNA(_xlfn.IFS(O1073&lt;&gt;0,O1073,P1073&lt;&gt;0,P1073,Q1073&lt;&gt;0,Q1073,R1073&lt;&gt;0,R1073,S1073&lt;&gt;0,S1073,T1073&lt;&gt;0,T1073),"Pendent")</f>
        <v>Pendent</v>
      </c>
    </row>
    <row r="1074" spans="21:23" ht="15" customHeight="1" x14ac:dyDescent="0.3">
      <c r="U1074" s="15" t="str">
        <f>_xlfn.IFNA(VLOOKUP(W1074,Municipis!$D$2:$F$259,2,FALSE),"Pendent")</f>
        <v>Pendent</v>
      </c>
      <c r="V1074" s="15" t="str">
        <f>_xlfn.IFNA(VLOOKUP(W1074,Municipis!$D$2:$F$259,3,FALSE),"Pendent")</f>
        <v>Pendent</v>
      </c>
      <c r="W1074" s="15" t="str" cm="1">
        <f t="array" ref="W1074">_xlfn.IFNA(_xlfn.IFS(O1074&lt;&gt;0,O1074,P1074&lt;&gt;0,P1074,Q1074&lt;&gt;0,Q1074,R1074&lt;&gt;0,R1074,S1074&lt;&gt;0,S1074,T1074&lt;&gt;0,T1074),"Pendent")</f>
        <v>Pendent</v>
      </c>
    </row>
    <row r="1075" spans="21:23" ht="15" customHeight="1" x14ac:dyDescent="0.3">
      <c r="U1075" s="15" t="str">
        <f>_xlfn.IFNA(VLOOKUP(W1075,Municipis!$D$2:$F$259,2,FALSE),"Pendent")</f>
        <v>Pendent</v>
      </c>
      <c r="V1075" s="15" t="str">
        <f>_xlfn.IFNA(VLOOKUP(W1075,Municipis!$D$2:$F$259,3,FALSE),"Pendent")</f>
        <v>Pendent</v>
      </c>
      <c r="W1075" s="15" t="str" cm="1">
        <f t="array" ref="W1075">_xlfn.IFNA(_xlfn.IFS(O1075&lt;&gt;0,O1075,P1075&lt;&gt;0,P1075,Q1075&lt;&gt;0,Q1075,R1075&lt;&gt;0,R1075,S1075&lt;&gt;0,S1075,T1075&lt;&gt;0,T1075),"Pendent")</f>
        <v>Pendent</v>
      </c>
    </row>
    <row r="1076" spans="21:23" ht="15" customHeight="1" x14ac:dyDescent="0.3">
      <c r="U1076" s="15" t="str">
        <f>_xlfn.IFNA(VLOOKUP(W1076,Municipis!$D$2:$F$259,2,FALSE),"Pendent")</f>
        <v>Pendent</v>
      </c>
      <c r="V1076" s="15" t="str">
        <f>_xlfn.IFNA(VLOOKUP(W1076,Municipis!$D$2:$F$259,3,FALSE),"Pendent")</f>
        <v>Pendent</v>
      </c>
      <c r="W1076" s="15" t="str" cm="1">
        <f t="array" ref="W1076">_xlfn.IFNA(_xlfn.IFS(O1076&lt;&gt;0,O1076,P1076&lt;&gt;0,P1076,Q1076&lt;&gt;0,Q1076,R1076&lt;&gt;0,R1076,S1076&lt;&gt;0,S1076,T1076&lt;&gt;0,T1076),"Pendent")</f>
        <v>Pendent</v>
      </c>
    </row>
    <row r="1077" spans="21:23" ht="15" customHeight="1" x14ac:dyDescent="0.3">
      <c r="U1077" s="15" t="str">
        <f>_xlfn.IFNA(VLOOKUP(W1077,Municipis!$D$2:$F$259,2,FALSE),"Pendent")</f>
        <v>Pendent</v>
      </c>
      <c r="V1077" s="15" t="str">
        <f>_xlfn.IFNA(VLOOKUP(W1077,Municipis!$D$2:$F$259,3,FALSE),"Pendent")</f>
        <v>Pendent</v>
      </c>
      <c r="W1077" s="15" t="str" cm="1">
        <f t="array" ref="W1077">_xlfn.IFNA(_xlfn.IFS(O1077&lt;&gt;0,O1077,P1077&lt;&gt;0,P1077,Q1077&lt;&gt;0,Q1077,R1077&lt;&gt;0,R1077,S1077&lt;&gt;0,S1077,T1077&lt;&gt;0,T1077),"Pendent")</f>
        <v>Pendent</v>
      </c>
    </row>
    <row r="1078" spans="21:23" ht="15" customHeight="1" x14ac:dyDescent="0.3">
      <c r="U1078" s="15" t="str">
        <f>_xlfn.IFNA(VLOOKUP(W1078,Municipis!$D$2:$F$259,2,FALSE),"Pendent")</f>
        <v>Pendent</v>
      </c>
      <c r="V1078" s="15" t="str">
        <f>_xlfn.IFNA(VLOOKUP(W1078,Municipis!$D$2:$F$259,3,FALSE),"Pendent")</f>
        <v>Pendent</v>
      </c>
      <c r="W1078" s="15" t="str" cm="1">
        <f t="array" ref="W1078">_xlfn.IFNA(_xlfn.IFS(O1078&lt;&gt;0,O1078,P1078&lt;&gt;0,P1078,Q1078&lt;&gt;0,Q1078,R1078&lt;&gt;0,R1078,S1078&lt;&gt;0,S1078,T1078&lt;&gt;0,T1078),"Pendent")</f>
        <v>Pendent</v>
      </c>
    </row>
    <row r="1079" spans="21:23" ht="15" customHeight="1" x14ac:dyDescent="0.3">
      <c r="U1079" s="15" t="str">
        <f>_xlfn.IFNA(VLOOKUP(W1079,Municipis!$D$2:$F$259,2,FALSE),"Pendent")</f>
        <v>Pendent</v>
      </c>
      <c r="V1079" s="15" t="str">
        <f>_xlfn.IFNA(VLOOKUP(W1079,Municipis!$D$2:$F$259,3,FALSE),"Pendent")</f>
        <v>Pendent</v>
      </c>
      <c r="W1079" s="15" t="str" cm="1">
        <f t="array" ref="W1079">_xlfn.IFNA(_xlfn.IFS(O1079&lt;&gt;0,O1079,P1079&lt;&gt;0,P1079,Q1079&lt;&gt;0,Q1079,R1079&lt;&gt;0,R1079,S1079&lt;&gt;0,S1079,T1079&lt;&gt;0,T1079),"Pendent")</f>
        <v>Pendent</v>
      </c>
    </row>
    <row r="1080" spans="21:23" ht="15" customHeight="1" x14ac:dyDescent="0.3">
      <c r="U1080" s="15" t="str">
        <f>_xlfn.IFNA(VLOOKUP(W1080,Municipis!$D$2:$F$259,2,FALSE),"Pendent")</f>
        <v>Pendent</v>
      </c>
      <c r="V1080" s="15" t="str">
        <f>_xlfn.IFNA(VLOOKUP(W1080,Municipis!$D$2:$F$259,3,FALSE),"Pendent")</f>
        <v>Pendent</v>
      </c>
      <c r="W1080" s="15" t="str" cm="1">
        <f t="array" ref="W1080">_xlfn.IFNA(_xlfn.IFS(O1080&lt;&gt;0,O1080,P1080&lt;&gt;0,P1080,Q1080&lt;&gt;0,Q1080,R1080&lt;&gt;0,R1080,S1080&lt;&gt;0,S1080,T1080&lt;&gt;0,T1080),"Pendent")</f>
        <v>Pendent</v>
      </c>
    </row>
    <row r="1081" spans="21:23" ht="15" customHeight="1" x14ac:dyDescent="0.3">
      <c r="U1081" s="15" t="str">
        <f>_xlfn.IFNA(VLOOKUP(W1081,Municipis!$D$2:$F$259,2,FALSE),"Pendent")</f>
        <v>Pendent</v>
      </c>
      <c r="V1081" s="15" t="str">
        <f>_xlfn.IFNA(VLOOKUP(W1081,Municipis!$D$2:$F$259,3,FALSE),"Pendent")</f>
        <v>Pendent</v>
      </c>
      <c r="W1081" s="15" t="str" cm="1">
        <f t="array" ref="W1081">_xlfn.IFNA(_xlfn.IFS(O1081&lt;&gt;0,O1081,P1081&lt;&gt;0,P1081,Q1081&lt;&gt;0,Q1081,R1081&lt;&gt;0,R1081,S1081&lt;&gt;0,S1081,T1081&lt;&gt;0,T1081),"Pendent")</f>
        <v>Pendent</v>
      </c>
    </row>
    <row r="1082" spans="21:23" ht="15" customHeight="1" x14ac:dyDescent="0.3">
      <c r="U1082" s="15" t="str">
        <f>_xlfn.IFNA(VLOOKUP(W1082,Municipis!$D$2:$F$259,2,FALSE),"Pendent")</f>
        <v>Pendent</v>
      </c>
      <c r="V1082" s="15" t="str">
        <f>_xlfn.IFNA(VLOOKUP(W1082,Municipis!$D$2:$F$259,3,FALSE),"Pendent")</f>
        <v>Pendent</v>
      </c>
      <c r="W1082" s="15" t="str" cm="1">
        <f t="array" ref="W1082">_xlfn.IFNA(_xlfn.IFS(O1082&lt;&gt;0,O1082,P1082&lt;&gt;0,P1082,Q1082&lt;&gt;0,Q1082,R1082&lt;&gt;0,R1082,S1082&lt;&gt;0,S1082,T1082&lt;&gt;0,T1082),"Pendent")</f>
        <v>Pendent</v>
      </c>
    </row>
    <row r="1083" spans="21:23" ht="15" customHeight="1" x14ac:dyDescent="0.3">
      <c r="U1083" s="15" t="str">
        <f>_xlfn.IFNA(VLOOKUP(W1083,Municipis!$D$2:$F$259,2,FALSE),"Pendent")</f>
        <v>Pendent</v>
      </c>
      <c r="V1083" s="15" t="str">
        <f>_xlfn.IFNA(VLOOKUP(W1083,Municipis!$D$2:$F$259,3,FALSE),"Pendent")</f>
        <v>Pendent</v>
      </c>
      <c r="W1083" s="15" t="str" cm="1">
        <f t="array" ref="W1083">_xlfn.IFNA(_xlfn.IFS(O1083&lt;&gt;0,O1083,P1083&lt;&gt;0,P1083,Q1083&lt;&gt;0,Q1083,R1083&lt;&gt;0,R1083,S1083&lt;&gt;0,S1083,T1083&lt;&gt;0,T1083),"Pendent")</f>
        <v>Pendent</v>
      </c>
    </row>
    <row r="1084" spans="21:23" ht="15" customHeight="1" x14ac:dyDescent="0.3">
      <c r="U1084" s="15" t="str">
        <f>_xlfn.IFNA(VLOOKUP(W1084,Municipis!$D$2:$F$259,2,FALSE),"Pendent")</f>
        <v>Pendent</v>
      </c>
      <c r="V1084" s="15" t="str">
        <f>_xlfn.IFNA(VLOOKUP(W1084,Municipis!$D$2:$F$259,3,FALSE),"Pendent")</f>
        <v>Pendent</v>
      </c>
      <c r="W1084" s="15" t="str" cm="1">
        <f t="array" ref="W1084">_xlfn.IFNA(_xlfn.IFS(O1084&lt;&gt;0,O1084,P1084&lt;&gt;0,P1084,Q1084&lt;&gt;0,Q1084,R1084&lt;&gt;0,R1084,S1084&lt;&gt;0,S1084,T1084&lt;&gt;0,T1084),"Pendent")</f>
        <v>Pendent</v>
      </c>
    </row>
    <row r="1085" spans="21:23" ht="15" customHeight="1" x14ac:dyDescent="0.3">
      <c r="U1085" s="15" t="str">
        <f>_xlfn.IFNA(VLOOKUP(W1085,Municipis!$D$2:$F$259,2,FALSE),"Pendent")</f>
        <v>Pendent</v>
      </c>
      <c r="V1085" s="15" t="str">
        <f>_xlfn.IFNA(VLOOKUP(W1085,Municipis!$D$2:$F$259,3,FALSE),"Pendent")</f>
        <v>Pendent</v>
      </c>
      <c r="W1085" s="15" t="str" cm="1">
        <f t="array" ref="W1085">_xlfn.IFNA(_xlfn.IFS(O1085&lt;&gt;0,O1085,P1085&lt;&gt;0,P1085,Q1085&lt;&gt;0,Q1085,R1085&lt;&gt;0,R1085,S1085&lt;&gt;0,S1085,T1085&lt;&gt;0,T1085),"Pendent")</f>
        <v>Pendent</v>
      </c>
    </row>
    <row r="1086" spans="21:23" ht="15" customHeight="1" x14ac:dyDescent="0.3">
      <c r="U1086" s="15" t="str">
        <f>_xlfn.IFNA(VLOOKUP(W1086,Municipis!$D$2:$F$259,2,FALSE),"Pendent")</f>
        <v>Pendent</v>
      </c>
      <c r="V1086" s="15" t="str">
        <f>_xlfn.IFNA(VLOOKUP(W1086,Municipis!$D$2:$F$259,3,FALSE),"Pendent")</f>
        <v>Pendent</v>
      </c>
      <c r="W1086" s="15" t="str" cm="1">
        <f t="array" ref="W1086">_xlfn.IFNA(_xlfn.IFS(O1086&lt;&gt;0,O1086,P1086&lt;&gt;0,P1086,Q1086&lt;&gt;0,Q1086,R1086&lt;&gt;0,R1086,S1086&lt;&gt;0,S1086,T1086&lt;&gt;0,T1086),"Pendent")</f>
        <v>Pendent</v>
      </c>
    </row>
    <row r="1087" spans="21:23" ht="15" customHeight="1" x14ac:dyDescent="0.3">
      <c r="U1087" s="15" t="str">
        <f>_xlfn.IFNA(VLOOKUP(W1087,Municipis!$D$2:$F$259,2,FALSE),"Pendent")</f>
        <v>Pendent</v>
      </c>
      <c r="V1087" s="15" t="str">
        <f>_xlfn.IFNA(VLOOKUP(W1087,Municipis!$D$2:$F$259,3,FALSE),"Pendent")</f>
        <v>Pendent</v>
      </c>
      <c r="W1087" s="15" t="str" cm="1">
        <f t="array" ref="W1087">_xlfn.IFNA(_xlfn.IFS(O1087&lt;&gt;0,O1087,P1087&lt;&gt;0,P1087,Q1087&lt;&gt;0,Q1087,R1087&lt;&gt;0,R1087,S1087&lt;&gt;0,S1087,T1087&lt;&gt;0,T1087),"Pendent")</f>
        <v>Pendent</v>
      </c>
    </row>
    <row r="1088" spans="21:23" ht="15" customHeight="1" x14ac:dyDescent="0.3">
      <c r="U1088" s="15" t="str">
        <f>_xlfn.IFNA(VLOOKUP(W1088,Municipis!$D$2:$F$259,2,FALSE),"Pendent")</f>
        <v>Pendent</v>
      </c>
      <c r="V1088" s="15" t="str">
        <f>_xlfn.IFNA(VLOOKUP(W1088,Municipis!$D$2:$F$259,3,FALSE),"Pendent")</f>
        <v>Pendent</v>
      </c>
      <c r="W1088" s="15" t="str" cm="1">
        <f t="array" ref="W1088">_xlfn.IFNA(_xlfn.IFS(O1088&lt;&gt;0,O1088,P1088&lt;&gt;0,P1088,Q1088&lt;&gt;0,Q1088,R1088&lt;&gt;0,R1088,S1088&lt;&gt;0,S1088,T1088&lt;&gt;0,T1088),"Pendent")</f>
        <v>Pendent</v>
      </c>
    </row>
    <row r="1089" spans="21:23" ht="15" customHeight="1" x14ac:dyDescent="0.3">
      <c r="U1089" s="15" t="str">
        <f>_xlfn.IFNA(VLOOKUP(W1089,Municipis!$D$2:$F$259,2,FALSE),"Pendent")</f>
        <v>Pendent</v>
      </c>
      <c r="V1089" s="15" t="str">
        <f>_xlfn.IFNA(VLOOKUP(W1089,Municipis!$D$2:$F$259,3,FALSE),"Pendent")</f>
        <v>Pendent</v>
      </c>
      <c r="W1089" s="15" t="str" cm="1">
        <f t="array" ref="W1089">_xlfn.IFNA(_xlfn.IFS(O1089&lt;&gt;0,O1089,P1089&lt;&gt;0,P1089,Q1089&lt;&gt;0,Q1089,R1089&lt;&gt;0,R1089,S1089&lt;&gt;0,S1089,T1089&lt;&gt;0,T1089),"Pendent")</f>
        <v>Pendent</v>
      </c>
    </row>
    <row r="1090" spans="21:23" ht="15" customHeight="1" x14ac:dyDescent="0.3">
      <c r="U1090" s="15" t="str">
        <f>_xlfn.IFNA(VLOOKUP(W1090,Municipis!$D$2:$F$259,2,FALSE),"Pendent")</f>
        <v>Pendent</v>
      </c>
      <c r="V1090" s="15" t="str">
        <f>_xlfn.IFNA(VLOOKUP(W1090,Municipis!$D$2:$F$259,3,FALSE),"Pendent")</f>
        <v>Pendent</v>
      </c>
      <c r="W1090" s="15" t="str" cm="1">
        <f t="array" ref="W1090">_xlfn.IFNA(_xlfn.IFS(O1090&lt;&gt;0,O1090,P1090&lt;&gt;0,P1090,Q1090&lt;&gt;0,Q1090,R1090&lt;&gt;0,R1090,S1090&lt;&gt;0,S1090,T1090&lt;&gt;0,T1090),"Pendent")</f>
        <v>Pendent</v>
      </c>
    </row>
    <row r="1091" spans="21:23" ht="15" customHeight="1" x14ac:dyDescent="0.3">
      <c r="U1091" s="15" t="str">
        <f>_xlfn.IFNA(VLOOKUP(W1091,Municipis!$D$2:$F$259,2,FALSE),"Pendent")</f>
        <v>Pendent</v>
      </c>
      <c r="V1091" s="15" t="str">
        <f>_xlfn.IFNA(VLOOKUP(W1091,Municipis!$D$2:$F$259,3,FALSE),"Pendent")</f>
        <v>Pendent</v>
      </c>
      <c r="W1091" s="15" t="str" cm="1">
        <f t="array" ref="W1091">_xlfn.IFNA(_xlfn.IFS(O1091&lt;&gt;0,O1091,P1091&lt;&gt;0,P1091,Q1091&lt;&gt;0,Q1091,R1091&lt;&gt;0,R1091,S1091&lt;&gt;0,S1091,T1091&lt;&gt;0,T1091),"Pendent")</f>
        <v>Pendent</v>
      </c>
    </row>
    <row r="1092" spans="21:23" ht="15" customHeight="1" x14ac:dyDescent="0.3">
      <c r="U1092" s="15" t="str">
        <f>_xlfn.IFNA(VLOOKUP(W1092,Municipis!$D$2:$F$259,2,FALSE),"Pendent")</f>
        <v>Pendent</v>
      </c>
      <c r="V1092" s="15" t="str">
        <f>_xlfn.IFNA(VLOOKUP(W1092,Municipis!$D$2:$F$259,3,FALSE),"Pendent")</f>
        <v>Pendent</v>
      </c>
      <c r="W1092" s="15" t="str" cm="1">
        <f t="array" ref="W1092">_xlfn.IFNA(_xlfn.IFS(O1092&lt;&gt;0,O1092,P1092&lt;&gt;0,P1092,Q1092&lt;&gt;0,Q1092,R1092&lt;&gt;0,R1092,S1092&lt;&gt;0,S1092,T1092&lt;&gt;0,T1092),"Pendent")</f>
        <v>Pendent</v>
      </c>
    </row>
    <row r="1093" spans="21:23" ht="15" customHeight="1" x14ac:dyDescent="0.3">
      <c r="U1093" s="15" t="str">
        <f>_xlfn.IFNA(VLOOKUP(W1093,Municipis!$D$2:$F$259,2,FALSE),"Pendent")</f>
        <v>Pendent</v>
      </c>
      <c r="V1093" s="15" t="str">
        <f>_xlfn.IFNA(VLOOKUP(W1093,Municipis!$D$2:$F$259,3,FALSE),"Pendent")</f>
        <v>Pendent</v>
      </c>
      <c r="W1093" s="15" t="str" cm="1">
        <f t="array" ref="W1093">_xlfn.IFNA(_xlfn.IFS(O1093&lt;&gt;0,O1093,P1093&lt;&gt;0,P1093,Q1093&lt;&gt;0,Q1093,R1093&lt;&gt;0,R1093,S1093&lt;&gt;0,S1093,T1093&lt;&gt;0,T1093),"Pendent")</f>
        <v>Pendent</v>
      </c>
    </row>
    <row r="1094" spans="21:23" ht="15" customHeight="1" x14ac:dyDescent="0.3">
      <c r="U1094" s="15" t="str">
        <f>_xlfn.IFNA(VLOOKUP(W1094,Municipis!$D$2:$F$259,2,FALSE),"Pendent")</f>
        <v>Pendent</v>
      </c>
      <c r="V1094" s="15" t="str">
        <f>_xlfn.IFNA(VLOOKUP(W1094,Municipis!$D$2:$F$259,3,FALSE),"Pendent")</f>
        <v>Pendent</v>
      </c>
      <c r="W1094" s="15" t="str" cm="1">
        <f t="array" ref="W1094">_xlfn.IFNA(_xlfn.IFS(O1094&lt;&gt;0,O1094,P1094&lt;&gt;0,P1094,Q1094&lt;&gt;0,Q1094,R1094&lt;&gt;0,R1094,S1094&lt;&gt;0,S1094,T1094&lt;&gt;0,T1094),"Pendent")</f>
        <v>Pendent</v>
      </c>
    </row>
    <row r="1095" spans="21:23" ht="15" customHeight="1" x14ac:dyDescent="0.3">
      <c r="U1095" s="15" t="str">
        <f>_xlfn.IFNA(VLOOKUP(W1095,Municipis!$D$2:$F$259,2,FALSE),"Pendent")</f>
        <v>Pendent</v>
      </c>
      <c r="V1095" s="15" t="str">
        <f>_xlfn.IFNA(VLOOKUP(W1095,Municipis!$D$2:$F$259,3,FALSE),"Pendent")</f>
        <v>Pendent</v>
      </c>
      <c r="W1095" s="15" t="str" cm="1">
        <f t="array" ref="W1095">_xlfn.IFNA(_xlfn.IFS(O1095&lt;&gt;0,O1095,P1095&lt;&gt;0,P1095,Q1095&lt;&gt;0,Q1095,R1095&lt;&gt;0,R1095,S1095&lt;&gt;0,S1095,T1095&lt;&gt;0,T1095),"Pendent")</f>
        <v>Pendent</v>
      </c>
    </row>
    <row r="1096" spans="21:23" ht="15" customHeight="1" x14ac:dyDescent="0.3">
      <c r="U1096" s="15" t="str">
        <f>_xlfn.IFNA(VLOOKUP(W1096,Municipis!$D$2:$F$259,2,FALSE),"Pendent")</f>
        <v>Pendent</v>
      </c>
      <c r="V1096" s="15" t="str">
        <f>_xlfn.IFNA(VLOOKUP(W1096,Municipis!$D$2:$F$259,3,FALSE),"Pendent")</f>
        <v>Pendent</v>
      </c>
      <c r="W1096" s="15" t="str" cm="1">
        <f t="array" ref="W1096">_xlfn.IFNA(_xlfn.IFS(O1096&lt;&gt;0,O1096,P1096&lt;&gt;0,P1096,Q1096&lt;&gt;0,Q1096,R1096&lt;&gt;0,R1096,S1096&lt;&gt;0,S1096,T1096&lt;&gt;0,T1096),"Pendent")</f>
        <v>Pendent</v>
      </c>
    </row>
    <row r="1097" spans="21:23" ht="15" customHeight="1" x14ac:dyDescent="0.3">
      <c r="U1097" s="15" t="str">
        <f>_xlfn.IFNA(VLOOKUP(W1097,Municipis!$D$2:$F$259,2,FALSE),"Pendent")</f>
        <v>Pendent</v>
      </c>
      <c r="V1097" s="15" t="str">
        <f>_xlfn.IFNA(VLOOKUP(W1097,Municipis!$D$2:$F$259,3,FALSE),"Pendent")</f>
        <v>Pendent</v>
      </c>
      <c r="W1097" s="15" t="str" cm="1">
        <f t="array" ref="W1097">_xlfn.IFNA(_xlfn.IFS(O1097&lt;&gt;0,O1097,P1097&lt;&gt;0,P1097,Q1097&lt;&gt;0,Q1097,R1097&lt;&gt;0,R1097,S1097&lt;&gt;0,S1097,T1097&lt;&gt;0,T1097),"Pendent")</f>
        <v>Pendent</v>
      </c>
    </row>
    <row r="1098" spans="21:23" ht="15" customHeight="1" x14ac:dyDescent="0.3">
      <c r="U1098" s="15" t="str">
        <f>_xlfn.IFNA(VLOOKUP(W1098,Municipis!$D$2:$F$259,2,FALSE),"Pendent")</f>
        <v>Pendent</v>
      </c>
      <c r="V1098" s="15" t="str">
        <f>_xlfn.IFNA(VLOOKUP(W1098,Municipis!$D$2:$F$259,3,FALSE),"Pendent")</f>
        <v>Pendent</v>
      </c>
      <c r="W1098" s="15" t="str" cm="1">
        <f t="array" ref="W1098">_xlfn.IFNA(_xlfn.IFS(O1098&lt;&gt;0,O1098,P1098&lt;&gt;0,P1098,Q1098&lt;&gt;0,Q1098,R1098&lt;&gt;0,R1098,S1098&lt;&gt;0,S1098,T1098&lt;&gt;0,T1098),"Pendent")</f>
        <v>Pendent</v>
      </c>
    </row>
    <row r="1099" spans="21:23" ht="15" customHeight="1" x14ac:dyDescent="0.3">
      <c r="U1099" s="15" t="str">
        <f>_xlfn.IFNA(VLOOKUP(W1099,Municipis!$D$2:$F$259,2,FALSE),"Pendent")</f>
        <v>Pendent</v>
      </c>
      <c r="V1099" s="15" t="str">
        <f>_xlfn.IFNA(VLOOKUP(W1099,Municipis!$D$2:$F$259,3,FALSE),"Pendent")</f>
        <v>Pendent</v>
      </c>
      <c r="W1099" s="15" t="str" cm="1">
        <f t="array" ref="W1099">_xlfn.IFNA(_xlfn.IFS(O1099&lt;&gt;0,O1099,P1099&lt;&gt;0,P1099,Q1099&lt;&gt;0,Q1099,R1099&lt;&gt;0,R1099,S1099&lt;&gt;0,S1099,T1099&lt;&gt;0,T1099),"Pendent")</f>
        <v>Pendent</v>
      </c>
    </row>
    <row r="1100" spans="21:23" ht="15" customHeight="1" x14ac:dyDescent="0.3">
      <c r="U1100" s="15" t="str">
        <f>_xlfn.IFNA(VLOOKUP(W1100,Municipis!$D$2:$F$259,2,FALSE),"Pendent")</f>
        <v>Pendent</v>
      </c>
      <c r="V1100" s="15" t="str">
        <f>_xlfn.IFNA(VLOOKUP(W1100,Municipis!$D$2:$F$259,3,FALSE),"Pendent")</f>
        <v>Pendent</v>
      </c>
      <c r="W1100" s="15" t="str" cm="1">
        <f t="array" ref="W1100">_xlfn.IFNA(_xlfn.IFS(O1100&lt;&gt;0,O1100,P1100&lt;&gt;0,P1100,Q1100&lt;&gt;0,Q1100,R1100&lt;&gt;0,R1100,S1100&lt;&gt;0,S1100,T1100&lt;&gt;0,T1100),"Pendent")</f>
        <v>Pendent</v>
      </c>
    </row>
    <row r="1101" spans="21:23" ht="15" customHeight="1" x14ac:dyDescent="0.3">
      <c r="U1101" s="15" t="str">
        <f>_xlfn.IFNA(VLOOKUP(W1101,Municipis!$D$2:$F$259,2,FALSE),"Pendent")</f>
        <v>Pendent</v>
      </c>
      <c r="V1101" s="15" t="str">
        <f>_xlfn.IFNA(VLOOKUP(W1101,Municipis!$D$2:$F$259,3,FALSE),"Pendent")</f>
        <v>Pendent</v>
      </c>
      <c r="W1101" s="15" t="str" cm="1">
        <f t="array" ref="W1101">_xlfn.IFNA(_xlfn.IFS(O1101&lt;&gt;0,O1101,P1101&lt;&gt;0,P1101,Q1101&lt;&gt;0,Q1101,R1101&lt;&gt;0,R1101,S1101&lt;&gt;0,S1101,T1101&lt;&gt;0,T1101),"Pendent")</f>
        <v>Pendent</v>
      </c>
    </row>
    <row r="1102" spans="21:23" ht="15" customHeight="1" x14ac:dyDescent="0.3">
      <c r="U1102" s="15" t="str">
        <f>_xlfn.IFNA(VLOOKUP(W1102,Municipis!$D$2:$F$259,2,FALSE),"Pendent")</f>
        <v>Pendent</v>
      </c>
      <c r="V1102" s="15" t="str">
        <f>_xlfn.IFNA(VLOOKUP(W1102,Municipis!$D$2:$F$259,3,FALSE),"Pendent")</f>
        <v>Pendent</v>
      </c>
      <c r="W1102" s="15" t="str" cm="1">
        <f t="array" ref="W1102">_xlfn.IFNA(_xlfn.IFS(O1102&lt;&gt;0,O1102,P1102&lt;&gt;0,P1102,Q1102&lt;&gt;0,Q1102,R1102&lt;&gt;0,R1102,S1102&lt;&gt;0,S1102,T1102&lt;&gt;0,T1102),"Pendent")</f>
        <v>Pendent</v>
      </c>
    </row>
    <row r="1103" spans="21:23" ht="15" customHeight="1" x14ac:dyDescent="0.3">
      <c r="U1103" s="15" t="str">
        <f>_xlfn.IFNA(VLOOKUP(W1103,Municipis!$D$2:$F$259,2,FALSE),"Pendent")</f>
        <v>Pendent</v>
      </c>
      <c r="V1103" s="15" t="str">
        <f>_xlfn.IFNA(VLOOKUP(W1103,Municipis!$D$2:$F$259,3,FALSE),"Pendent")</f>
        <v>Pendent</v>
      </c>
      <c r="W1103" s="15" t="str" cm="1">
        <f t="array" ref="W1103">_xlfn.IFNA(_xlfn.IFS(O1103&lt;&gt;0,O1103,P1103&lt;&gt;0,P1103,Q1103&lt;&gt;0,Q1103,R1103&lt;&gt;0,R1103,S1103&lt;&gt;0,S1103,T1103&lt;&gt;0,T1103),"Pendent")</f>
        <v>Pendent</v>
      </c>
    </row>
    <row r="1104" spans="21:23" ht="15" customHeight="1" x14ac:dyDescent="0.3">
      <c r="U1104" s="15" t="str">
        <f>_xlfn.IFNA(VLOOKUP(W1104,Municipis!$D$2:$F$259,2,FALSE),"Pendent")</f>
        <v>Pendent</v>
      </c>
      <c r="V1104" s="15" t="str">
        <f>_xlfn.IFNA(VLOOKUP(W1104,Municipis!$D$2:$F$259,3,FALSE),"Pendent")</f>
        <v>Pendent</v>
      </c>
      <c r="W1104" s="15" t="str" cm="1">
        <f t="array" ref="W1104">_xlfn.IFNA(_xlfn.IFS(O1104&lt;&gt;0,O1104,P1104&lt;&gt;0,P1104,Q1104&lt;&gt;0,Q1104,R1104&lt;&gt;0,R1104,S1104&lt;&gt;0,S1104,T1104&lt;&gt;0,T1104),"Pendent")</f>
        <v>Pendent</v>
      </c>
    </row>
    <row r="1105" spans="21:23" ht="15" customHeight="1" x14ac:dyDescent="0.3">
      <c r="U1105" s="15" t="str">
        <f>_xlfn.IFNA(VLOOKUP(W1105,Municipis!$D$2:$F$259,2,FALSE),"Pendent")</f>
        <v>Pendent</v>
      </c>
      <c r="V1105" s="15" t="str">
        <f>_xlfn.IFNA(VLOOKUP(W1105,Municipis!$D$2:$F$259,3,FALSE),"Pendent")</f>
        <v>Pendent</v>
      </c>
      <c r="W1105" s="15" t="str" cm="1">
        <f t="array" ref="W1105">_xlfn.IFNA(_xlfn.IFS(O1105&lt;&gt;0,O1105,P1105&lt;&gt;0,P1105,Q1105&lt;&gt;0,Q1105,R1105&lt;&gt;0,R1105,S1105&lt;&gt;0,S1105,T1105&lt;&gt;0,T1105),"Pendent")</f>
        <v>Pendent</v>
      </c>
    </row>
    <row r="1106" spans="21:23" ht="15" customHeight="1" x14ac:dyDescent="0.3">
      <c r="U1106" s="15" t="str">
        <f>_xlfn.IFNA(VLOOKUP(W1106,Municipis!$D$2:$F$259,2,FALSE),"Pendent")</f>
        <v>Pendent</v>
      </c>
      <c r="V1106" s="15" t="str">
        <f>_xlfn.IFNA(VLOOKUP(W1106,Municipis!$D$2:$F$259,3,FALSE),"Pendent")</f>
        <v>Pendent</v>
      </c>
      <c r="W1106" s="15" t="str" cm="1">
        <f t="array" ref="W1106">_xlfn.IFNA(_xlfn.IFS(O1106&lt;&gt;0,O1106,P1106&lt;&gt;0,P1106,Q1106&lt;&gt;0,Q1106,R1106&lt;&gt;0,R1106,S1106&lt;&gt;0,S1106,T1106&lt;&gt;0,T1106),"Pendent")</f>
        <v>Pendent</v>
      </c>
    </row>
    <row r="1107" spans="21:23" ht="15" customHeight="1" x14ac:dyDescent="0.3">
      <c r="U1107" s="15" t="str">
        <f>_xlfn.IFNA(VLOOKUP(W1107,Municipis!$D$2:$F$259,2,FALSE),"Pendent")</f>
        <v>Pendent</v>
      </c>
      <c r="V1107" s="15" t="str">
        <f>_xlfn.IFNA(VLOOKUP(W1107,Municipis!$D$2:$F$259,3,FALSE),"Pendent")</f>
        <v>Pendent</v>
      </c>
      <c r="W1107" s="15" t="str" cm="1">
        <f t="array" ref="W1107">_xlfn.IFNA(_xlfn.IFS(O1107&lt;&gt;0,O1107,P1107&lt;&gt;0,P1107,Q1107&lt;&gt;0,Q1107,R1107&lt;&gt;0,R1107,S1107&lt;&gt;0,S1107,T1107&lt;&gt;0,T1107),"Pendent")</f>
        <v>Pendent</v>
      </c>
    </row>
    <row r="1108" spans="21:23" ht="15" customHeight="1" x14ac:dyDescent="0.3">
      <c r="U1108" s="15" t="str">
        <f>_xlfn.IFNA(VLOOKUP(W1108,Municipis!$D$2:$F$259,2,FALSE),"Pendent")</f>
        <v>Pendent</v>
      </c>
      <c r="V1108" s="15" t="str">
        <f>_xlfn.IFNA(VLOOKUP(W1108,Municipis!$D$2:$F$259,3,FALSE),"Pendent")</f>
        <v>Pendent</v>
      </c>
      <c r="W1108" s="15" t="str" cm="1">
        <f t="array" ref="W1108">_xlfn.IFNA(_xlfn.IFS(O1108&lt;&gt;0,O1108,P1108&lt;&gt;0,P1108,Q1108&lt;&gt;0,Q1108,R1108&lt;&gt;0,R1108,S1108&lt;&gt;0,S1108,T1108&lt;&gt;0,T1108),"Pendent")</f>
        <v>Pendent</v>
      </c>
    </row>
    <row r="1109" spans="21:23" ht="15" customHeight="1" x14ac:dyDescent="0.3">
      <c r="U1109" s="15" t="str">
        <f>_xlfn.IFNA(VLOOKUP(W1109,Municipis!$D$2:$F$259,2,FALSE),"Pendent")</f>
        <v>Pendent</v>
      </c>
      <c r="V1109" s="15" t="str">
        <f>_xlfn.IFNA(VLOOKUP(W1109,Municipis!$D$2:$F$259,3,FALSE),"Pendent")</f>
        <v>Pendent</v>
      </c>
      <c r="W1109" s="15" t="str" cm="1">
        <f t="array" ref="W1109">_xlfn.IFNA(_xlfn.IFS(O1109&lt;&gt;0,O1109,P1109&lt;&gt;0,P1109,Q1109&lt;&gt;0,Q1109,R1109&lt;&gt;0,R1109,S1109&lt;&gt;0,S1109,T1109&lt;&gt;0,T1109),"Pendent")</f>
        <v>Pendent</v>
      </c>
    </row>
    <row r="1110" spans="21:23" ht="15" customHeight="1" x14ac:dyDescent="0.3">
      <c r="U1110" s="15" t="str">
        <f>_xlfn.IFNA(VLOOKUP(W1110,Municipis!$D$2:$F$259,2,FALSE),"Pendent")</f>
        <v>Pendent</v>
      </c>
      <c r="V1110" s="15" t="str">
        <f>_xlfn.IFNA(VLOOKUP(W1110,Municipis!$D$2:$F$259,3,FALSE),"Pendent")</f>
        <v>Pendent</v>
      </c>
      <c r="W1110" s="15" t="str" cm="1">
        <f t="array" ref="W1110">_xlfn.IFNA(_xlfn.IFS(O1110&lt;&gt;0,O1110,P1110&lt;&gt;0,P1110,Q1110&lt;&gt;0,Q1110,R1110&lt;&gt;0,R1110,S1110&lt;&gt;0,S1110,T1110&lt;&gt;0,T1110),"Pendent")</f>
        <v>Pendent</v>
      </c>
    </row>
    <row r="1111" spans="21:23" ht="15" customHeight="1" x14ac:dyDescent="0.3">
      <c r="U1111" s="15" t="str">
        <f>_xlfn.IFNA(VLOOKUP(W1111,Municipis!$D$2:$F$259,2,FALSE),"Pendent")</f>
        <v>Pendent</v>
      </c>
      <c r="V1111" s="15" t="str">
        <f>_xlfn.IFNA(VLOOKUP(W1111,Municipis!$D$2:$F$259,3,FALSE),"Pendent")</f>
        <v>Pendent</v>
      </c>
      <c r="W1111" s="15" t="str" cm="1">
        <f t="array" ref="W1111">_xlfn.IFNA(_xlfn.IFS(O1111&lt;&gt;0,O1111,P1111&lt;&gt;0,P1111,Q1111&lt;&gt;0,Q1111,R1111&lt;&gt;0,R1111,S1111&lt;&gt;0,S1111,T1111&lt;&gt;0,T1111),"Pendent")</f>
        <v>Pendent</v>
      </c>
    </row>
    <row r="1112" spans="21:23" ht="15" customHeight="1" x14ac:dyDescent="0.3">
      <c r="U1112" s="15" t="str">
        <f>_xlfn.IFNA(VLOOKUP(W1112,Municipis!$D$2:$F$259,2,FALSE),"Pendent")</f>
        <v>Pendent</v>
      </c>
      <c r="V1112" s="15" t="str">
        <f>_xlfn.IFNA(VLOOKUP(W1112,Municipis!$D$2:$F$259,3,FALSE),"Pendent")</f>
        <v>Pendent</v>
      </c>
      <c r="W1112" s="15" t="str" cm="1">
        <f t="array" ref="W1112">_xlfn.IFNA(_xlfn.IFS(O1112&lt;&gt;0,O1112,P1112&lt;&gt;0,P1112,Q1112&lt;&gt;0,Q1112,R1112&lt;&gt;0,R1112,S1112&lt;&gt;0,S1112,T1112&lt;&gt;0,T1112),"Pendent")</f>
        <v>Pendent</v>
      </c>
    </row>
    <row r="1113" spans="21:23" ht="15" customHeight="1" x14ac:dyDescent="0.3">
      <c r="U1113" s="15" t="str">
        <f>_xlfn.IFNA(VLOOKUP(W1113,Municipis!$D$2:$F$259,2,FALSE),"Pendent")</f>
        <v>Pendent</v>
      </c>
      <c r="V1113" s="15" t="str">
        <f>_xlfn.IFNA(VLOOKUP(W1113,Municipis!$D$2:$F$259,3,FALSE),"Pendent")</f>
        <v>Pendent</v>
      </c>
      <c r="W1113" s="15" t="str" cm="1">
        <f t="array" ref="W1113">_xlfn.IFNA(_xlfn.IFS(O1113&lt;&gt;0,O1113,P1113&lt;&gt;0,P1113,Q1113&lt;&gt;0,Q1113,R1113&lt;&gt;0,R1113,S1113&lt;&gt;0,S1113,T1113&lt;&gt;0,T1113),"Pendent")</f>
        <v>Pendent</v>
      </c>
    </row>
    <row r="1114" spans="21:23" ht="15" customHeight="1" x14ac:dyDescent="0.3">
      <c r="U1114" s="15" t="str">
        <f>_xlfn.IFNA(VLOOKUP(W1114,Municipis!$D$2:$F$259,2,FALSE),"Pendent")</f>
        <v>Pendent</v>
      </c>
      <c r="V1114" s="15" t="str">
        <f>_xlfn.IFNA(VLOOKUP(W1114,Municipis!$D$2:$F$259,3,FALSE),"Pendent")</f>
        <v>Pendent</v>
      </c>
      <c r="W1114" s="15" t="str" cm="1">
        <f t="array" ref="W1114">_xlfn.IFNA(_xlfn.IFS(O1114&lt;&gt;0,O1114,P1114&lt;&gt;0,P1114,Q1114&lt;&gt;0,Q1114,R1114&lt;&gt;0,R1114,S1114&lt;&gt;0,S1114,T1114&lt;&gt;0,T1114),"Pendent")</f>
        <v>Pendent</v>
      </c>
    </row>
    <row r="1115" spans="21:23" ht="15" customHeight="1" x14ac:dyDescent="0.3">
      <c r="U1115" s="15" t="str">
        <f>_xlfn.IFNA(VLOOKUP(W1115,Municipis!$D$2:$F$259,2,FALSE),"Pendent")</f>
        <v>Pendent</v>
      </c>
      <c r="V1115" s="15" t="str">
        <f>_xlfn.IFNA(VLOOKUP(W1115,Municipis!$D$2:$F$259,3,FALSE),"Pendent")</f>
        <v>Pendent</v>
      </c>
      <c r="W1115" s="15" t="str" cm="1">
        <f t="array" ref="W1115">_xlfn.IFNA(_xlfn.IFS(O1115&lt;&gt;0,O1115,P1115&lt;&gt;0,P1115,Q1115&lt;&gt;0,Q1115,R1115&lt;&gt;0,R1115,S1115&lt;&gt;0,S1115,T1115&lt;&gt;0,T1115),"Pendent")</f>
        <v>Pendent</v>
      </c>
    </row>
    <row r="1116" spans="21:23" ht="15" customHeight="1" x14ac:dyDescent="0.3">
      <c r="U1116" s="15" t="str">
        <f>_xlfn.IFNA(VLOOKUP(W1116,Municipis!$D$2:$F$259,2,FALSE),"Pendent")</f>
        <v>Pendent</v>
      </c>
      <c r="V1116" s="15" t="str">
        <f>_xlfn.IFNA(VLOOKUP(W1116,Municipis!$D$2:$F$259,3,FALSE),"Pendent")</f>
        <v>Pendent</v>
      </c>
      <c r="W1116" s="15" t="str" cm="1">
        <f t="array" ref="W1116">_xlfn.IFNA(_xlfn.IFS(O1116&lt;&gt;0,O1116,P1116&lt;&gt;0,P1116,Q1116&lt;&gt;0,Q1116,R1116&lt;&gt;0,R1116,S1116&lt;&gt;0,S1116,T1116&lt;&gt;0,T1116),"Pendent")</f>
        <v>Pendent</v>
      </c>
    </row>
    <row r="1117" spans="21:23" ht="15" customHeight="1" x14ac:dyDescent="0.3">
      <c r="U1117" s="15" t="str">
        <f>_xlfn.IFNA(VLOOKUP(W1117,Municipis!$D$2:$F$259,2,FALSE),"Pendent")</f>
        <v>Pendent</v>
      </c>
      <c r="V1117" s="15" t="str">
        <f>_xlfn.IFNA(VLOOKUP(W1117,Municipis!$D$2:$F$259,3,FALSE),"Pendent")</f>
        <v>Pendent</v>
      </c>
      <c r="W1117" s="15" t="str" cm="1">
        <f t="array" ref="W1117">_xlfn.IFNA(_xlfn.IFS(O1117&lt;&gt;0,O1117,P1117&lt;&gt;0,P1117,Q1117&lt;&gt;0,Q1117,R1117&lt;&gt;0,R1117,S1117&lt;&gt;0,S1117,T1117&lt;&gt;0,T1117),"Pendent")</f>
        <v>Pendent</v>
      </c>
    </row>
    <row r="1118" spans="21:23" ht="15" customHeight="1" x14ac:dyDescent="0.3">
      <c r="U1118" s="15" t="str">
        <f>_xlfn.IFNA(VLOOKUP(W1118,Municipis!$D$2:$F$259,2,FALSE),"Pendent")</f>
        <v>Pendent</v>
      </c>
      <c r="V1118" s="15" t="str">
        <f>_xlfn.IFNA(VLOOKUP(W1118,Municipis!$D$2:$F$259,3,FALSE),"Pendent")</f>
        <v>Pendent</v>
      </c>
      <c r="W1118" s="15" t="str" cm="1">
        <f t="array" ref="W1118">_xlfn.IFNA(_xlfn.IFS(O1118&lt;&gt;0,O1118,P1118&lt;&gt;0,P1118,Q1118&lt;&gt;0,Q1118,R1118&lt;&gt;0,R1118,S1118&lt;&gt;0,S1118,T1118&lt;&gt;0,T1118),"Pendent")</f>
        <v>Pendent</v>
      </c>
    </row>
    <row r="1119" spans="21:23" ht="15" customHeight="1" x14ac:dyDescent="0.3">
      <c r="U1119" s="15" t="str">
        <f>_xlfn.IFNA(VLOOKUP(W1119,Municipis!$D$2:$F$259,2,FALSE),"Pendent")</f>
        <v>Pendent</v>
      </c>
      <c r="V1119" s="15" t="str">
        <f>_xlfn.IFNA(VLOOKUP(W1119,Municipis!$D$2:$F$259,3,FALSE),"Pendent")</f>
        <v>Pendent</v>
      </c>
      <c r="W1119" s="15" t="str" cm="1">
        <f t="array" ref="W1119">_xlfn.IFNA(_xlfn.IFS(O1119&lt;&gt;0,O1119,P1119&lt;&gt;0,P1119,Q1119&lt;&gt;0,Q1119,R1119&lt;&gt;0,R1119,S1119&lt;&gt;0,S1119,T1119&lt;&gt;0,T1119),"Pendent")</f>
        <v>Pendent</v>
      </c>
    </row>
    <row r="1120" spans="21:23" ht="15" customHeight="1" x14ac:dyDescent="0.3">
      <c r="U1120" s="15" t="str">
        <f>_xlfn.IFNA(VLOOKUP(W1120,Municipis!$D$2:$F$259,2,FALSE),"Pendent")</f>
        <v>Pendent</v>
      </c>
      <c r="V1120" s="15" t="str">
        <f>_xlfn.IFNA(VLOOKUP(W1120,Municipis!$D$2:$F$259,3,FALSE),"Pendent")</f>
        <v>Pendent</v>
      </c>
      <c r="W1120" s="15" t="str" cm="1">
        <f t="array" ref="W1120">_xlfn.IFNA(_xlfn.IFS(O1120&lt;&gt;0,O1120,P1120&lt;&gt;0,P1120,Q1120&lt;&gt;0,Q1120,R1120&lt;&gt;0,R1120,S1120&lt;&gt;0,S1120,T1120&lt;&gt;0,T1120),"Pendent")</f>
        <v>Pendent</v>
      </c>
    </row>
    <row r="1121" spans="21:23" ht="15" customHeight="1" x14ac:dyDescent="0.3">
      <c r="U1121" s="15" t="str">
        <f>_xlfn.IFNA(VLOOKUP(W1121,Municipis!$D$2:$F$259,2,FALSE),"Pendent")</f>
        <v>Pendent</v>
      </c>
      <c r="V1121" s="15" t="str">
        <f>_xlfn.IFNA(VLOOKUP(W1121,Municipis!$D$2:$F$259,3,FALSE),"Pendent")</f>
        <v>Pendent</v>
      </c>
      <c r="W1121" s="15" t="str" cm="1">
        <f t="array" ref="W1121">_xlfn.IFNA(_xlfn.IFS(O1121&lt;&gt;0,O1121,P1121&lt;&gt;0,P1121,Q1121&lt;&gt;0,Q1121,R1121&lt;&gt;0,R1121,S1121&lt;&gt;0,S1121,T1121&lt;&gt;0,T1121),"Pendent")</f>
        <v>Pendent</v>
      </c>
    </row>
    <row r="1122" spans="21:23" ht="15" customHeight="1" x14ac:dyDescent="0.3">
      <c r="U1122" s="15" t="str">
        <f>_xlfn.IFNA(VLOOKUP(W1122,Municipis!$D$2:$F$259,2,FALSE),"Pendent")</f>
        <v>Pendent</v>
      </c>
      <c r="V1122" s="15" t="str">
        <f>_xlfn.IFNA(VLOOKUP(W1122,Municipis!$D$2:$F$259,3,FALSE),"Pendent")</f>
        <v>Pendent</v>
      </c>
      <c r="W1122" s="15" t="str" cm="1">
        <f t="array" ref="W1122">_xlfn.IFNA(_xlfn.IFS(O1122&lt;&gt;0,O1122,P1122&lt;&gt;0,P1122,Q1122&lt;&gt;0,Q1122,R1122&lt;&gt;0,R1122,S1122&lt;&gt;0,S1122,T1122&lt;&gt;0,T1122),"Pendent")</f>
        <v>Pendent</v>
      </c>
    </row>
    <row r="1123" spans="21:23" ht="15" customHeight="1" x14ac:dyDescent="0.3">
      <c r="U1123" s="15" t="str">
        <f>_xlfn.IFNA(VLOOKUP(W1123,Municipis!$D$2:$F$259,2,FALSE),"Pendent")</f>
        <v>Pendent</v>
      </c>
      <c r="V1123" s="15" t="str">
        <f>_xlfn.IFNA(VLOOKUP(W1123,Municipis!$D$2:$F$259,3,FALSE),"Pendent")</f>
        <v>Pendent</v>
      </c>
      <c r="W1123" s="15" t="str" cm="1">
        <f t="array" ref="W1123">_xlfn.IFNA(_xlfn.IFS(O1123&lt;&gt;0,O1123,P1123&lt;&gt;0,P1123,Q1123&lt;&gt;0,Q1123,R1123&lt;&gt;0,R1123,S1123&lt;&gt;0,S1123,T1123&lt;&gt;0,T1123),"Pendent")</f>
        <v>Pendent</v>
      </c>
    </row>
    <row r="1124" spans="21:23" ht="15" customHeight="1" x14ac:dyDescent="0.3">
      <c r="U1124" s="15" t="str">
        <f>_xlfn.IFNA(VLOOKUP(W1124,Municipis!$D$2:$F$259,2,FALSE),"Pendent")</f>
        <v>Pendent</v>
      </c>
      <c r="V1124" s="15" t="str">
        <f>_xlfn.IFNA(VLOOKUP(W1124,Municipis!$D$2:$F$259,3,FALSE),"Pendent")</f>
        <v>Pendent</v>
      </c>
      <c r="W1124" s="15" t="str" cm="1">
        <f t="array" ref="W1124">_xlfn.IFNA(_xlfn.IFS(O1124&lt;&gt;0,O1124,P1124&lt;&gt;0,P1124,Q1124&lt;&gt;0,Q1124,R1124&lt;&gt;0,R1124,S1124&lt;&gt;0,S1124,T1124&lt;&gt;0,T1124),"Pendent")</f>
        <v>Pendent</v>
      </c>
    </row>
    <row r="1125" spans="21:23" ht="15" customHeight="1" x14ac:dyDescent="0.3">
      <c r="U1125" s="15" t="str">
        <f>_xlfn.IFNA(VLOOKUP(W1125,Municipis!$D$2:$F$259,2,FALSE),"Pendent")</f>
        <v>Pendent</v>
      </c>
      <c r="V1125" s="15" t="str">
        <f>_xlfn.IFNA(VLOOKUP(W1125,Municipis!$D$2:$F$259,3,FALSE),"Pendent")</f>
        <v>Pendent</v>
      </c>
      <c r="W1125" s="15" t="str" cm="1">
        <f t="array" ref="W1125">_xlfn.IFNA(_xlfn.IFS(O1125&lt;&gt;0,O1125,P1125&lt;&gt;0,P1125,Q1125&lt;&gt;0,Q1125,R1125&lt;&gt;0,R1125,S1125&lt;&gt;0,S1125,T1125&lt;&gt;0,T1125),"Pendent")</f>
        <v>Pendent</v>
      </c>
    </row>
    <row r="1126" spans="21:23" ht="15" customHeight="1" x14ac:dyDescent="0.3">
      <c r="U1126" s="15" t="str">
        <f>_xlfn.IFNA(VLOOKUP(W1126,Municipis!$D$2:$F$259,2,FALSE),"Pendent")</f>
        <v>Pendent</v>
      </c>
      <c r="V1126" s="15" t="str">
        <f>_xlfn.IFNA(VLOOKUP(W1126,Municipis!$D$2:$F$259,3,FALSE),"Pendent")</f>
        <v>Pendent</v>
      </c>
      <c r="W1126" s="15" t="str" cm="1">
        <f t="array" ref="W1126">_xlfn.IFNA(_xlfn.IFS(O1126&lt;&gt;0,O1126,P1126&lt;&gt;0,P1126,Q1126&lt;&gt;0,Q1126,R1126&lt;&gt;0,R1126,S1126&lt;&gt;0,S1126,T1126&lt;&gt;0,T1126),"Pendent")</f>
        <v>Pendent</v>
      </c>
    </row>
    <row r="1127" spans="21:23" ht="15" customHeight="1" x14ac:dyDescent="0.3">
      <c r="U1127" s="15" t="str">
        <f>_xlfn.IFNA(VLOOKUP(W1127,Municipis!$D$2:$F$259,2,FALSE),"Pendent")</f>
        <v>Pendent</v>
      </c>
      <c r="V1127" s="15" t="str">
        <f>_xlfn.IFNA(VLOOKUP(W1127,Municipis!$D$2:$F$259,3,FALSE),"Pendent")</f>
        <v>Pendent</v>
      </c>
      <c r="W1127" s="15" t="str" cm="1">
        <f t="array" ref="W1127">_xlfn.IFNA(_xlfn.IFS(O1127&lt;&gt;0,O1127,P1127&lt;&gt;0,P1127,Q1127&lt;&gt;0,Q1127,R1127&lt;&gt;0,R1127,S1127&lt;&gt;0,S1127,T1127&lt;&gt;0,T1127),"Pendent")</f>
        <v>Pendent</v>
      </c>
    </row>
    <row r="1128" spans="21:23" ht="15" customHeight="1" x14ac:dyDescent="0.3">
      <c r="U1128" s="15" t="str">
        <f>_xlfn.IFNA(VLOOKUP(W1128,Municipis!$D$2:$F$259,2,FALSE),"Pendent")</f>
        <v>Pendent</v>
      </c>
      <c r="V1128" s="15" t="str">
        <f>_xlfn.IFNA(VLOOKUP(W1128,Municipis!$D$2:$F$259,3,FALSE),"Pendent")</f>
        <v>Pendent</v>
      </c>
      <c r="W1128" s="15" t="str" cm="1">
        <f t="array" ref="W1128">_xlfn.IFNA(_xlfn.IFS(O1128&lt;&gt;0,O1128,P1128&lt;&gt;0,P1128,Q1128&lt;&gt;0,Q1128,R1128&lt;&gt;0,R1128,S1128&lt;&gt;0,S1128,T1128&lt;&gt;0,T1128),"Pendent")</f>
        <v>Pendent</v>
      </c>
    </row>
    <row r="1129" spans="21:23" ht="15" customHeight="1" x14ac:dyDescent="0.3">
      <c r="U1129" s="15" t="str">
        <f>_xlfn.IFNA(VLOOKUP(W1129,Municipis!$D$2:$F$259,2,FALSE),"Pendent")</f>
        <v>Pendent</v>
      </c>
      <c r="V1129" s="15" t="str">
        <f>_xlfn.IFNA(VLOOKUP(W1129,Municipis!$D$2:$F$259,3,FALSE),"Pendent")</f>
        <v>Pendent</v>
      </c>
      <c r="W1129" s="15" t="str" cm="1">
        <f t="array" ref="W1129">_xlfn.IFNA(_xlfn.IFS(O1129&lt;&gt;0,O1129,P1129&lt;&gt;0,P1129,Q1129&lt;&gt;0,Q1129,R1129&lt;&gt;0,R1129,S1129&lt;&gt;0,S1129,T1129&lt;&gt;0,T1129),"Pendent")</f>
        <v>Pendent</v>
      </c>
    </row>
    <row r="1130" spans="21:23" ht="15" customHeight="1" x14ac:dyDescent="0.3">
      <c r="U1130" s="15" t="str">
        <f>_xlfn.IFNA(VLOOKUP(W1130,Municipis!$D$2:$F$259,2,FALSE),"Pendent")</f>
        <v>Pendent</v>
      </c>
      <c r="V1130" s="15" t="str">
        <f>_xlfn.IFNA(VLOOKUP(W1130,Municipis!$D$2:$F$259,3,FALSE),"Pendent")</f>
        <v>Pendent</v>
      </c>
      <c r="W1130" s="15" t="str" cm="1">
        <f t="array" ref="W1130">_xlfn.IFNA(_xlfn.IFS(O1130&lt;&gt;0,O1130,P1130&lt;&gt;0,P1130,Q1130&lt;&gt;0,Q1130,R1130&lt;&gt;0,R1130,S1130&lt;&gt;0,S1130,T1130&lt;&gt;0,T1130),"Pendent")</f>
        <v>Pendent</v>
      </c>
    </row>
    <row r="1131" spans="21:23" ht="15" customHeight="1" x14ac:dyDescent="0.3">
      <c r="U1131" s="15" t="str">
        <f>_xlfn.IFNA(VLOOKUP(W1131,Municipis!$D$2:$F$259,2,FALSE),"Pendent")</f>
        <v>Pendent</v>
      </c>
      <c r="V1131" s="15" t="str">
        <f>_xlfn.IFNA(VLOOKUP(W1131,Municipis!$D$2:$F$259,3,FALSE),"Pendent")</f>
        <v>Pendent</v>
      </c>
      <c r="W1131" s="15" t="str" cm="1">
        <f t="array" ref="W1131">_xlfn.IFNA(_xlfn.IFS(O1131&lt;&gt;0,O1131,P1131&lt;&gt;0,P1131,Q1131&lt;&gt;0,Q1131,R1131&lt;&gt;0,R1131,S1131&lt;&gt;0,S1131,T1131&lt;&gt;0,T1131),"Pendent")</f>
        <v>Pendent</v>
      </c>
    </row>
    <row r="1132" spans="21:23" ht="15" customHeight="1" x14ac:dyDescent="0.3">
      <c r="U1132" s="15" t="str">
        <f>_xlfn.IFNA(VLOOKUP(W1132,Municipis!$D$2:$F$259,2,FALSE),"Pendent")</f>
        <v>Pendent</v>
      </c>
      <c r="V1132" s="15" t="str">
        <f>_xlfn.IFNA(VLOOKUP(W1132,Municipis!$D$2:$F$259,3,FALSE),"Pendent")</f>
        <v>Pendent</v>
      </c>
      <c r="W1132" s="15" t="str" cm="1">
        <f t="array" ref="W1132">_xlfn.IFNA(_xlfn.IFS(O1132&lt;&gt;0,O1132,P1132&lt;&gt;0,P1132,Q1132&lt;&gt;0,Q1132,R1132&lt;&gt;0,R1132,S1132&lt;&gt;0,S1132,T1132&lt;&gt;0,T1132),"Pendent")</f>
        <v>Pendent</v>
      </c>
    </row>
    <row r="1133" spans="21:23" ht="15" customHeight="1" x14ac:dyDescent="0.3">
      <c r="U1133" s="15" t="str">
        <f>_xlfn.IFNA(VLOOKUP(W1133,Municipis!$D$2:$F$259,2,FALSE),"Pendent")</f>
        <v>Pendent</v>
      </c>
      <c r="V1133" s="15" t="str">
        <f>_xlfn.IFNA(VLOOKUP(W1133,Municipis!$D$2:$F$259,3,FALSE),"Pendent")</f>
        <v>Pendent</v>
      </c>
      <c r="W1133" s="15" t="str" cm="1">
        <f t="array" ref="W1133">_xlfn.IFNA(_xlfn.IFS(O1133&lt;&gt;0,O1133,P1133&lt;&gt;0,P1133,Q1133&lt;&gt;0,Q1133,R1133&lt;&gt;0,R1133,S1133&lt;&gt;0,S1133,T1133&lt;&gt;0,T1133),"Pendent")</f>
        <v>Pendent</v>
      </c>
    </row>
    <row r="1134" spans="21:23" ht="15" customHeight="1" x14ac:dyDescent="0.3">
      <c r="U1134" s="15" t="str">
        <f>_xlfn.IFNA(VLOOKUP(W1134,Municipis!$D$2:$F$259,2,FALSE),"Pendent")</f>
        <v>Pendent</v>
      </c>
      <c r="V1134" s="15" t="str">
        <f>_xlfn.IFNA(VLOOKUP(W1134,Municipis!$D$2:$F$259,3,FALSE),"Pendent")</f>
        <v>Pendent</v>
      </c>
      <c r="W1134" s="15" t="str" cm="1">
        <f t="array" ref="W1134">_xlfn.IFNA(_xlfn.IFS(O1134&lt;&gt;0,O1134,P1134&lt;&gt;0,P1134,Q1134&lt;&gt;0,Q1134,R1134&lt;&gt;0,R1134,S1134&lt;&gt;0,S1134,T1134&lt;&gt;0,T1134),"Pendent")</f>
        <v>Pendent</v>
      </c>
    </row>
    <row r="1135" spans="21:23" ht="15" customHeight="1" x14ac:dyDescent="0.3">
      <c r="U1135" s="15" t="str">
        <f>_xlfn.IFNA(VLOOKUP(W1135,Municipis!$D$2:$F$259,2,FALSE),"Pendent")</f>
        <v>Pendent</v>
      </c>
      <c r="V1135" s="15" t="str">
        <f>_xlfn.IFNA(VLOOKUP(W1135,Municipis!$D$2:$F$259,3,FALSE),"Pendent")</f>
        <v>Pendent</v>
      </c>
      <c r="W1135" s="15" t="str" cm="1">
        <f t="array" ref="W1135">_xlfn.IFNA(_xlfn.IFS(O1135&lt;&gt;0,O1135,P1135&lt;&gt;0,P1135,Q1135&lt;&gt;0,Q1135,R1135&lt;&gt;0,R1135,S1135&lt;&gt;0,S1135,T1135&lt;&gt;0,T1135),"Pendent")</f>
        <v>Pendent</v>
      </c>
    </row>
    <row r="1136" spans="21:23" ht="15" customHeight="1" x14ac:dyDescent="0.3">
      <c r="U1136" s="15" t="str">
        <f>_xlfn.IFNA(VLOOKUP(W1136,Municipis!$D$2:$F$259,2,FALSE),"Pendent")</f>
        <v>Pendent</v>
      </c>
      <c r="V1136" s="15" t="str">
        <f>_xlfn.IFNA(VLOOKUP(W1136,Municipis!$D$2:$F$259,3,FALSE),"Pendent")</f>
        <v>Pendent</v>
      </c>
      <c r="W1136" s="15" t="str" cm="1">
        <f t="array" ref="W1136">_xlfn.IFNA(_xlfn.IFS(O1136&lt;&gt;0,O1136,P1136&lt;&gt;0,P1136,Q1136&lt;&gt;0,Q1136,R1136&lt;&gt;0,R1136,S1136&lt;&gt;0,S1136,T1136&lt;&gt;0,T1136),"Pendent")</f>
        <v>Pendent</v>
      </c>
    </row>
    <row r="1137" spans="21:23" ht="15" customHeight="1" x14ac:dyDescent="0.3">
      <c r="U1137" s="15" t="str">
        <f>_xlfn.IFNA(VLOOKUP(W1137,Municipis!$D$2:$F$259,2,FALSE),"Pendent")</f>
        <v>Pendent</v>
      </c>
      <c r="V1137" s="15" t="str">
        <f>_xlfn.IFNA(VLOOKUP(W1137,Municipis!$D$2:$F$259,3,FALSE),"Pendent")</f>
        <v>Pendent</v>
      </c>
      <c r="W1137" s="15" t="str" cm="1">
        <f t="array" ref="W1137">_xlfn.IFNA(_xlfn.IFS(O1137&lt;&gt;0,O1137,P1137&lt;&gt;0,P1137,Q1137&lt;&gt;0,Q1137,R1137&lt;&gt;0,R1137,S1137&lt;&gt;0,S1137,T1137&lt;&gt;0,T1137),"Pendent")</f>
        <v>Pendent</v>
      </c>
    </row>
    <row r="1138" spans="21:23" ht="15" customHeight="1" x14ac:dyDescent="0.3">
      <c r="U1138" s="15" t="str">
        <f>_xlfn.IFNA(VLOOKUP(W1138,Municipis!$D$2:$F$259,2,FALSE),"Pendent")</f>
        <v>Pendent</v>
      </c>
      <c r="V1138" s="15" t="str">
        <f>_xlfn.IFNA(VLOOKUP(W1138,Municipis!$D$2:$F$259,3,FALSE),"Pendent")</f>
        <v>Pendent</v>
      </c>
      <c r="W1138" s="15" t="str" cm="1">
        <f t="array" ref="W1138">_xlfn.IFNA(_xlfn.IFS(O1138&lt;&gt;0,O1138,P1138&lt;&gt;0,P1138,Q1138&lt;&gt;0,Q1138,R1138&lt;&gt;0,R1138,S1138&lt;&gt;0,S1138,T1138&lt;&gt;0,T1138),"Pendent")</f>
        <v>Pendent</v>
      </c>
    </row>
    <row r="1139" spans="21:23" ht="15" customHeight="1" x14ac:dyDescent="0.3">
      <c r="U1139" s="15" t="str">
        <f>_xlfn.IFNA(VLOOKUP(W1139,Municipis!$D$2:$F$259,2,FALSE),"Pendent")</f>
        <v>Pendent</v>
      </c>
      <c r="V1139" s="15" t="str">
        <f>_xlfn.IFNA(VLOOKUP(W1139,Municipis!$D$2:$F$259,3,FALSE),"Pendent")</f>
        <v>Pendent</v>
      </c>
      <c r="W1139" s="15" t="str" cm="1">
        <f t="array" ref="W1139">_xlfn.IFNA(_xlfn.IFS(O1139&lt;&gt;0,O1139,P1139&lt;&gt;0,P1139,Q1139&lt;&gt;0,Q1139,R1139&lt;&gt;0,R1139,S1139&lt;&gt;0,S1139,T1139&lt;&gt;0,T1139),"Pendent")</f>
        <v>Pendent</v>
      </c>
    </row>
    <row r="1140" spans="21:23" ht="15" customHeight="1" x14ac:dyDescent="0.3">
      <c r="U1140" s="15" t="str">
        <f>_xlfn.IFNA(VLOOKUP(W1140,Municipis!$D$2:$F$259,2,FALSE),"Pendent")</f>
        <v>Pendent</v>
      </c>
      <c r="V1140" s="15" t="str">
        <f>_xlfn.IFNA(VLOOKUP(W1140,Municipis!$D$2:$F$259,3,FALSE),"Pendent")</f>
        <v>Pendent</v>
      </c>
      <c r="W1140" s="15" t="str" cm="1">
        <f t="array" ref="W1140">_xlfn.IFNA(_xlfn.IFS(O1140&lt;&gt;0,O1140,P1140&lt;&gt;0,P1140,Q1140&lt;&gt;0,Q1140,R1140&lt;&gt;0,R1140,S1140&lt;&gt;0,S1140,T1140&lt;&gt;0,T1140),"Pendent")</f>
        <v>Pendent</v>
      </c>
    </row>
    <row r="1141" spans="21:23" ht="15" customHeight="1" x14ac:dyDescent="0.3">
      <c r="U1141" s="15" t="str">
        <f>_xlfn.IFNA(VLOOKUP(W1141,Municipis!$D$2:$F$259,2,FALSE),"Pendent")</f>
        <v>Pendent</v>
      </c>
      <c r="V1141" s="15" t="str">
        <f>_xlfn.IFNA(VLOOKUP(W1141,Municipis!$D$2:$F$259,3,FALSE),"Pendent")</f>
        <v>Pendent</v>
      </c>
      <c r="W1141" s="15" t="str" cm="1">
        <f t="array" ref="W1141">_xlfn.IFNA(_xlfn.IFS(O1141&lt;&gt;0,O1141,P1141&lt;&gt;0,P1141,Q1141&lt;&gt;0,Q1141,R1141&lt;&gt;0,R1141,S1141&lt;&gt;0,S1141,T1141&lt;&gt;0,T1141),"Pendent")</f>
        <v>Pendent</v>
      </c>
    </row>
    <row r="1142" spans="21:23" ht="15" customHeight="1" x14ac:dyDescent="0.3">
      <c r="U1142" s="15" t="str">
        <f>_xlfn.IFNA(VLOOKUP(W1142,Municipis!$D$2:$F$259,2,FALSE),"Pendent")</f>
        <v>Pendent</v>
      </c>
      <c r="V1142" s="15" t="str">
        <f>_xlfn.IFNA(VLOOKUP(W1142,Municipis!$D$2:$F$259,3,FALSE),"Pendent")</f>
        <v>Pendent</v>
      </c>
      <c r="W1142" s="15" t="str" cm="1">
        <f t="array" ref="W1142">_xlfn.IFNA(_xlfn.IFS(O1142&lt;&gt;0,O1142,P1142&lt;&gt;0,P1142,Q1142&lt;&gt;0,Q1142,R1142&lt;&gt;0,R1142,S1142&lt;&gt;0,S1142,T1142&lt;&gt;0,T1142),"Pendent")</f>
        <v>Pendent</v>
      </c>
    </row>
    <row r="1143" spans="21:23" ht="15" customHeight="1" x14ac:dyDescent="0.3">
      <c r="U1143" s="15" t="str">
        <f>_xlfn.IFNA(VLOOKUP(W1143,Municipis!$D$2:$F$259,2,FALSE),"Pendent")</f>
        <v>Pendent</v>
      </c>
      <c r="V1143" s="15" t="str">
        <f>_xlfn.IFNA(VLOOKUP(W1143,Municipis!$D$2:$F$259,3,FALSE),"Pendent")</f>
        <v>Pendent</v>
      </c>
      <c r="W1143" s="15" t="str" cm="1">
        <f t="array" ref="W1143">_xlfn.IFNA(_xlfn.IFS(O1143&lt;&gt;0,O1143,P1143&lt;&gt;0,P1143,Q1143&lt;&gt;0,Q1143,R1143&lt;&gt;0,R1143,S1143&lt;&gt;0,S1143,T1143&lt;&gt;0,T1143),"Pendent")</f>
        <v>Pendent</v>
      </c>
    </row>
    <row r="1144" spans="21:23" ht="15" customHeight="1" x14ac:dyDescent="0.3">
      <c r="U1144" s="15" t="str">
        <f>_xlfn.IFNA(VLOOKUP(W1144,Municipis!$D$2:$F$259,2,FALSE),"Pendent")</f>
        <v>Pendent</v>
      </c>
      <c r="V1144" s="15" t="str">
        <f>_xlfn.IFNA(VLOOKUP(W1144,Municipis!$D$2:$F$259,3,FALSE),"Pendent")</f>
        <v>Pendent</v>
      </c>
      <c r="W1144" s="15" t="str" cm="1">
        <f t="array" ref="W1144">_xlfn.IFNA(_xlfn.IFS(O1144&lt;&gt;0,O1144,P1144&lt;&gt;0,P1144,Q1144&lt;&gt;0,Q1144,R1144&lt;&gt;0,R1144,S1144&lt;&gt;0,S1144,T1144&lt;&gt;0,T1144),"Pendent")</f>
        <v>Pendent</v>
      </c>
    </row>
    <row r="1145" spans="21:23" ht="15" customHeight="1" x14ac:dyDescent="0.3">
      <c r="U1145" s="15" t="str">
        <f>_xlfn.IFNA(VLOOKUP(W1145,Municipis!$D$2:$F$259,2,FALSE),"Pendent")</f>
        <v>Pendent</v>
      </c>
      <c r="V1145" s="15" t="str">
        <f>_xlfn.IFNA(VLOOKUP(W1145,Municipis!$D$2:$F$259,3,FALSE),"Pendent")</f>
        <v>Pendent</v>
      </c>
      <c r="W1145" s="15" t="str" cm="1">
        <f t="array" ref="W1145">_xlfn.IFNA(_xlfn.IFS(O1145&lt;&gt;0,O1145,P1145&lt;&gt;0,P1145,Q1145&lt;&gt;0,Q1145,R1145&lt;&gt;0,R1145,S1145&lt;&gt;0,S1145,T1145&lt;&gt;0,T1145),"Pendent")</f>
        <v>Pendent</v>
      </c>
    </row>
    <row r="1146" spans="21:23" ht="15" customHeight="1" x14ac:dyDescent="0.3">
      <c r="U1146" s="15" t="str">
        <f>_xlfn.IFNA(VLOOKUP(W1146,Municipis!$D$2:$F$259,2,FALSE),"Pendent")</f>
        <v>Pendent</v>
      </c>
      <c r="V1146" s="15" t="str">
        <f>_xlfn.IFNA(VLOOKUP(W1146,Municipis!$D$2:$F$259,3,FALSE),"Pendent")</f>
        <v>Pendent</v>
      </c>
      <c r="W1146" s="15" t="str" cm="1">
        <f t="array" ref="W1146">_xlfn.IFNA(_xlfn.IFS(O1146&lt;&gt;0,O1146,P1146&lt;&gt;0,P1146,Q1146&lt;&gt;0,Q1146,R1146&lt;&gt;0,R1146,S1146&lt;&gt;0,S1146,T1146&lt;&gt;0,T1146),"Pendent")</f>
        <v>Pendent</v>
      </c>
    </row>
    <row r="1147" spans="21:23" ht="15" customHeight="1" x14ac:dyDescent="0.3">
      <c r="U1147" s="15" t="str">
        <f>_xlfn.IFNA(VLOOKUP(W1147,Municipis!$D$2:$F$259,2,FALSE),"Pendent")</f>
        <v>Pendent</v>
      </c>
      <c r="V1147" s="15" t="str">
        <f>_xlfn.IFNA(VLOOKUP(W1147,Municipis!$D$2:$F$259,3,FALSE),"Pendent")</f>
        <v>Pendent</v>
      </c>
      <c r="W1147" s="15" t="str" cm="1">
        <f t="array" ref="W1147">_xlfn.IFNA(_xlfn.IFS(O1147&lt;&gt;0,O1147,P1147&lt;&gt;0,P1147,Q1147&lt;&gt;0,Q1147,R1147&lt;&gt;0,R1147,S1147&lt;&gt;0,S1147,T1147&lt;&gt;0,T1147),"Pendent")</f>
        <v>Pendent</v>
      </c>
    </row>
    <row r="1148" spans="21:23" ht="15" customHeight="1" x14ac:dyDescent="0.3">
      <c r="U1148" s="15" t="str">
        <f>_xlfn.IFNA(VLOOKUP(W1148,Municipis!$D$2:$F$259,2,FALSE),"Pendent")</f>
        <v>Pendent</v>
      </c>
      <c r="V1148" s="15" t="str">
        <f>_xlfn.IFNA(VLOOKUP(W1148,Municipis!$D$2:$F$259,3,FALSE),"Pendent")</f>
        <v>Pendent</v>
      </c>
      <c r="W1148" s="15" t="str" cm="1">
        <f t="array" ref="W1148">_xlfn.IFNA(_xlfn.IFS(O1148&lt;&gt;0,O1148,P1148&lt;&gt;0,P1148,Q1148&lt;&gt;0,Q1148,R1148&lt;&gt;0,R1148,S1148&lt;&gt;0,S1148,T1148&lt;&gt;0,T1148),"Pendent")</f>
        <v>Pendent</v>
      </c>
    </row>
    <row r="1149" spans="21:23" ht="15" customHeight="1" x14ac:dyDescent="0.3">
      <c r="U1149" s="15" t="str">
        <f>_xlfn.IFNA(VLOOKUP(W1149,Municipis!$D$2:$F$259,2,FALSE),"Pendent")</f>
        <v>Pendent</v>
      </c>
      <c r="V1149" s="15" t="str">
        <f>_xlfn.IFNA(VLOOKUP(W1149,Municipis!$D$2:$F$259,3,FALSE),"Pendent")</f>
        <v>Pendent</v>
      </c>
      <c r="W1149" s="15" t="str" cm="1">
        <f t="array" ref="W1149">_xlfn.IFNA(_xlfn.IFS(O1149&lt;&gt;0,O1149,P1149&lt;&gt;0,P1149,Q1149&lt;&gt;0,Q1149,R1149&lt;&gt;0,R1149,S1149&lt;&gt;0,S1149,T1149&lt;&gt;0,T1149),"Pendent")</f>
        <v>Pendent</v>
      </c>
    </row>
    <row r="1150" spans="21:23" ht="15" customHeight="1" x14ac:dyDescent="0.3">
      <c r="U1150" s="15" t="str">
        <f>_xlfn.IFNA(VLOOKUP(W1150,Municipis!$D$2:$F$259,2,FALSE),"Pendent")</f>
        <v>Pendent</v>
      </c>
      <c r="V1150" s="15" t="str">
        <f>_xlfn.IFNA(VLOOKUP(W1150,Municipis!$D$2:$F$259,3,FALSE),"Pendent")</f>
        <v>Pendent</v>
      </c>
      <c r="W1150" s="15" t="str" cm="1">
        <f t="array" ref="W1150">_xlfn.IFNA(_xlfn.IFS(O1150&lt;&gt;0,O1150,P1150&lt;&gt;0,P1150,Q1150&lt;&gt;0,Q1150,R1150&lt;&gt;0,R1150,S1150&lt;&gt;0,S1150,T1150&lt;&gt;0,T1150),"Pendent")</f>
        <v>Pendent</v>
      </c>
    </row>
    <row r="1151" spans="21:23" ht="15" customHeight="1" x14ac:dyDescent="0.3">
      <c r="U1151" s="15" t="str">
        <f>_xlfn.IFNA(VLOOKUP(W1151,Municipis!$D$2:$F$259,2,FALSE),"Pendent")</f>
        <v>Pendent</v>
      </c>
      <c r="V1151" s="15" t="str">
        <f>_xlfn.IFNA(VLOOKUP(W1151,Municipis!$D$2:$F$259,3,FALSE),"Pendent")</f>
        <v>Pendent</v>
      </c>
      <c r="W1151" s="15" t="str" cm="1">
        <f t="array" ref="W1151">_xlfn.IFNA(_xlfn.IFS(O1151&lt;&gt;0,O1151,P1151&lt;&gt;0,P1151,Q1151&lt;&gt;0,Q1151,R1151&lt;&gt;0,R1151,S1151&lt;&gt;0,S1151,T1151&lt;&gt;0,T1151),"Pendent")</f>
        <v>Pendent</v>
      </c>
    </row>
    <row r="1152" spans="21:23" ht="15" customHeight="1" x14ac:dyDescent="0.3">
      <c r="U1152" s="15" t="str">
        <f>_xlfn.IFNA(VLOOKUP(W1152,Municipis!$D$2:$F$259,2,FALSE),"Pendent")</f>
        <v>Pendent</v>
      </c>
      <c r="V1152" s="15" t="str">
        <f>_xlfn.IFNA(VLOOKUP(W1152,Municipis!$D$2:$F$259,3,FALSE),"Pendent")</f>
        <v>Pendent</v>
      </c>
      <c r="W1152" s="15" t="str" cm="1">
        <f t="array" ref="W1152">_xlfn.IFNA(_xlfn.IFS(O1152&lt;&gt;0,O1152,P1152&lt;&gt;0,P1152,Q1152&lt;&gt;0,Q1152,R1152&lt;&gt;0,R1152,S1152&lt;&gt;0,S1152,T1152&lt;&gt;0,T1152),"Pendent")</f>
        <v>Pendent</v>
      </c>
    </row>
    <row r="1153" spans="21:23" ht="15" customHeight="1" x14ac:dyDescent="0.3">
      <c r="U1153" s="15" t="str">
        <f>_xlfn.IFNA(VLOOKUP(W1153,Municipis!$D$2:$F$259,2,FALSE),"Pendent")</f>
        <v>Pendent</v>
      </c>
      <c r="V1153" s="15" t="str">
        <f>_xlfn.IFNA(VLOOKUP(W1153,Municipis!$D$2:$F$259,3,FALSE),"Pendent")</f>
        <v>Pendent</v>
      </c>
      <c r="W1153" s="15" t="str" cm="1">
        <f t="array" ref="W1153">_xlfn.IFNA(_xlfn.IFS(O1153&lt;&gt;0,O1153,P1153&lt;&gt;0,P1153,Q1153&lt;&gt;0,Q1153,R1153&lt;&gt;0,R1153,S1153&lt;&gt;0,S1153,T1153&lt;&gt;0,T1153),"Pendent")</f>
        <v>Pendent</v>
      </c>
    </row>
    <row r="1154" spans="21:23" ht="15" customHeight="1" x14ac:dyDescent="0.3">
      <c r="U1154" s="15" t="str">
        <f>_xlfn.IFNA(VLOOKUP(W1154,Municipis!$D$2:$F$259,2,FALSE),"Pendent")</f>
        <v>Pendent</v>
      </c>
      <c r="V1154" s="15" t="str">
        <f>_xlfn.IFNA(VLOOKUP(W1154,Municipis!$D$2:$F$259,3,FALSE),"Pendent")</f>
        <v>Pendent</v>
      </c>
      <c r="W1154" s="15" t="str" cm="1">
        <f t="array" ref="W1154">_xlfn.IFNA(_xlfn.IFS(O1154&lt;&gt;0,O1154,P1154&lt;&gt;0,P1154,Q1154&lt;&gt;0,Q1154,R1154&lt;&gt;0,R1154,S1154&lt;&gt;0,S1154,T1154&lt;&gt;0,T1154),"Pendent")</f>
        <v>Pendent</v>
      </c>
    </row>
    <row r="1155" spans="21:23" ht="15" customHeight="1" x14ac:dyDescent="0.3">
      <c r="U1155" s="15" t="str">
        <f>_xlfn.IFNA(VLOOKUP(W1155,Municipis!$D$2:$F$259,2,FALSE),"Pendent")</f>
        <v>Pendent</v>
      </c>
      <c r="V1155" s="15" t="str">
        <f>_xlfn.IFNA(VLOOKUP(W1155,Municipis!$D$2:$F$259,3,FALSE),"Pendent")</f>
        <v>Pendent</v>
      </c>
      <c r="W1155" s="15" t="str" cm="1">
        <f t="array" ref="W1155">_xlfn.IFNA(_xlfn.IFS(O1155&lt;&gt;0,O1155,P1155&lt;&gt;0,P1155,Q1155&lt;&gt;0,Q1155,R1155&lt;&gt;0,R1155,S1155&lt;&gt;0,S1155,T1155&lt;&gt;0,T1155),"Pendent")</f>
        <v>Pendent</v>
      </c>
    </row>
    <row r="1156" spans="21:23" ht="15" customHeight="1" x14ac:dyDescent="0.3">
      <c r="U1156" s="15" t="str">
        <f>_xlfn.IFNA(VLOOKUP(W1156,Municipis!$D$2:$F$259,2,FALSE),"Pendent")</f>
        <v>Pendent</v>
      </c>
      <c r="V1156" s="15" t="str">
        <f>_xlfn.IFNA(VLOOKUP(W1156,Municipis!$D$2:$F$259,3,FALSE),"Pendent")</f>
        <v>Pendent</v>
      </c>
      <c r="W1156" s="15" t="str" cm="1">
        <f t="array" ref="W1156">_xlfn.IFNA(_xlfn.IFS(O1156&lt;&gt;0,O1156,P1156&lt;&gt;0,P1156,Q1156&lt;&gt;0,Q1156,R1156&lt;&gt;0,R1156,S1156&lt;&gt;0,S1156,T1156&lt;&gt;0,T1156),"Pendent")</f>
        <v>Pendent</v>
      </c>
    </row>
    <row r="1157" spans="21:23" ht="15" customHeight="1" x14ac:dyDescent="0.3">
      <c r="U1157" s="15" t="str">
        <f>_xlfn.IFNA(VLOOKUP(W1157,Municipis!$D$2:$F$259,2,FALSE),"Pendent")</f>
        <v>Pendent</v>
      </c>
      <c r="V1157" s="15" t="str">
        <f>_xlfn.IFNA(VLOOKUP(W1157,Municipis!$D$2:$F$259,3,FALSE),"Pendent")</f>
        <v>Pendent</v>
      </c>
      <c r="W1157" s="15" t="str" cm="1">
        <f t="array" ref="W1157">_xlfn.IFNA(_xlfn.IFS(O1157&lt;&gt;0,O1157,P1157&lt;&gt;0,P1157,Q1157&lt;&gt;0,Q1157,R1157&lt;&gt;0,R1157,S1157&lt;&gt;0,S1157,T1157&lt;&gt;0,T1157),"Pendent")</f>
        <v>Pendent</v>
      </c>
    </row>
    <row r="1158" spans="21:23" ht="15" customHeight="1" x14ac:dyDescent="0.3">
      <c r="U1158" s="15" t="str">
        <f>_xlfn.IFNA(VLOOKUP(W1158,Municipis!$D$2:$F$259,2,FALSE),"Pendent")</f>
        <v>Pendent</v>
      </c>
      <c r="V1158" s="15" t="str">
        <f>_xlfn.IFNA(VLOOKUP(W1158,Municipis!$D$2:$F$259,3,FALSE),"Pendent")</f>
        <v>Pendent</v>
      </c>
      <c r="W1158" s="15" t="str" cm="1">
        <f t="array" ref="W1158">_xlfn.IFNA(_xlfn.IFS(O1158&lt;&gt;0,O1158,P1158&lt;&gt;0,P1158,Q1158&lt;&gt;0,Q1158,R1158&lt;&gt;0,R1158,S1158&lt;&gt;0,S1158,T1158&lt;&gt;0,T1158),"Pendent")</f>
        <v>Pendent</v>
      </c>
    </row>
    <row r="1159" spans="21:23" ht="15" customHeight="1" x14ac:dyDescent="0.3">
      <c r="U1159" s="15" t="str">
        <f>_xlfn.IFNA(VLOOKUP(W1159,Municipis!$D$2:$F$259,2,FALSE),"Pendent")</f>
        <v>Pendent</v>
      </c>
      <c r="V1159" s="15" t="str">
        <f>_xlfn.IFNA(VLOOKUP(W1159,Municipis!$D$2:$F$259,3,FALSE),"Pendent")</f>
        <v>Pendent</v>
      </c>
      <c r="W1159" s="15" t="str" cm="1">
        <f t="array" ref="W1159">_xlfn.IFNA(_xlfn.IFS(O1159&lt;&gt;0,O1159,P1159&lt;&gt;0,P1159,Q1159&lt;&gt;0,Q1159,R1159&lt;&gt;0,R1159,S1159&lt;&gt;0,S1159,T1159&lt;&gt;0,T1159),"Pendent")</f>
        <v>Pendent</v>
      </c>
    </row>
    <row r="1160" spans="21:23" ht="15" customHeight="1" x14ac:dyDescent="0.3">
      <c r="U1160" s="15" t="str">
        <f>_xlfn.IFNA(VLOOKUP(W1160,Municipis!$D$2:$F$259,2,FALSE),"Pendent")</f>
        <v>Pendent</v>
      </c>
      <c r="V1160" s="15" t="str">
        <f>_xlfn.IFNA(VLOOKUP(W1160,Municipis!$D$2:$F$259,3,FALSE),"Pendent")</f>
        <v>Pendent</v>
      </c>
      <c r="W1160" s="15" t="str" cm="1">
        <f t="array" ref="W1160">_xlfn.IFNA(_xlfn.IFS(O1160&lt;&gt;0,O1160,P1160&lt;&gt;0,P1160,Q1160&lt;&gt;0,Q1160,R1160&lt;&gt;0,R1160,S1160&lt;&gt;0,S1160,T1160&lt;&gt;0,T1160),"Pendent")</f>
        <v>Pendent</v>
      </c>
    </row>
    <row r="1161" spans="21:23" ht="15" customHeight="1" x14ac:dyDescent="0.3">
      <c r="U1161" s="15" t="str">
        <f>_xlfn.IFNA(VLOOKUP(W1161,Municipis!$D$2:$F$259,2,FALSE),"Pendent")</f>
        <v>Pendent</v>
      </c>
      <c r="V1161" s="15" t="str">
        <f>_xlfn.IFNA(VLOOKUP(W1161,Municipis!$D$2:$F$259,3,FALSE),"Pendent")</f>
        <v>Pendent</v>
      </c>
      <c r="W1161" s="15" t="str" cm="1">
        <f t="array" ref="W1161">_xlfn.IFNA(_xlfn.IFS(O1161&lt;&gt;0,O1161,P1161&lt;&gt;0,P1161,Q1161&lt;&gt;0,Q1161,R1161&lt;&gt;0,R1161,S1161&lt;&gt;0,S1161,T1161&lt;&gt;0,T1161),"Pendent")</f>
        <v>Pendent</v>
      </c>
    </row>
    <row r="1162" spans="21:23" ht="15" customHeight="1" x14ac:dyDescent="0.3">
      <c r="U1162" s="15" t="str">
        <f>_xlfn.IFNA(VLOOKUP(W1162,Municipis!$D$2:$F$259,2,FALSE),"Pendent")</f>
        <v>Pendent</v>
      </c>
      <c r="V1162" s="15" t="str">
        <f>_xlfn.IFNA(VLOOKUP(W1162,Municipis!$D$2:$F$259,3,FALSE),"Pendent")</f>
        <v>Pendent</v>
      </c>
      <c r="W1162" s="15" t="str" cm="1">
        <f t="array" ref="W1162">_xlfn.IFNA(_xlfn.IFS(O1162&lt;&gt;0,O1162,P1162&lt;&gt;0,P1162,Q1162&lt;&gt;0,Q1162,R1162&lt;&gt;0,R1162,S1162&lt;&gt;0,S1162,T1162&lt;&gt;0,T1162),"Pendent")</f>
        <v>Pendent</v>
      </c>
    </row>
    <row r="1163" spans="21:23" ht="15" customHeight="1" x14ac:dyDescent="0.3">
      <c r="U1163" s="15" t="str">
        <f>_xlfn.IFNA(VLOOKUP(W1163,Municipis!$D$2:$F$259,2,FALSE),"Pendent")</f>
        <v>Pendent</v>
      </c>
      <c r="V1163" s="15" t="str">
        <f>_xlfn.IFNA(VLOOKUP(W1163,Municipis!$D$2:$F$259,3,FALSE),"Pendent")</f>
        <v>Pendent</v>
      </c>
      <c r="W1163" s="15" t="str" cm="1">
        <f t="array" ref="W1163">_xlfn.IFNA(_xlfn.IFS(O1163&lt;&gt;0,O1163,P1163&lt;&gt;0,P1163,Q1163&lt;&gt;0,Q1163,R1163&lt;&gt;0,R1163,S1163&lt;&gt;0,S1163,T1163&lt;&gt;0,T1163),"Pendent")</f>
        <v>Pendent</v>
      </c>
    </row>
    <row r="1164" spans="21:23" ht="15" customHeight="1" x14ac:dyDescent="0.3">
      <c r="U1164" s="15" t="str">
        <f>_xlfn.IFNA(VLOOKUP(W1164,Municipis!$D$2:$F$259,2,FALSE),"Pendent")</f>
        <v>Pendent</v>
      </c>
      <c r="V1164" s="15" t="str">
        <f>_xlfn.IFNA(VLOOKUP(W1164,Municipis!$D$2:$F$259,3,FALSE),"Pendent")</f>
        <v>Pendent</v>
      </c>
      <c r="W1164" s="15" t="str" cm="1">
        <f t="array" ref="W1164">_xlfn.IFNA(_xlfn.IFS(O1164&lt;&gt;0,O1164,P1164&lt;&gt;0,P1164,Q1164&lt;&gt;0,Q1164,R1164&lt;&gt;0,R1164,S1164&lt;&gt;0,S1164,T1164&lt;&gt;0,T1164),"Pendent")</f>
        <v>Pendent</v>
      </c>
    </row>
    <row r="1165" spans="21:23" ht="15" customHeight="1" x14ac:dyDescent="0.3">
      <c r="U1165" s="15" t="str">
        <f>_xlfn.IFNA(VLOOKUP(W1165,Municipis!$D$2:$F$259,2,FALSE),"Pendent")</f>
        <v>Pendent</v>
      </c>
      <c r="V1165" s="15" t="str">
        <f>_xlfn.IFNA(VLOOKUP(W1165,Municipis!$D$2:$F$259,3,FALSE),"Pendent")</f>
        <v>Pendent</v>
      </c>
      <c r="W1165" s="15" t="str" cm="1">
        <f t="array" ref="W1165">_xlfn.IFNA(_xlfn.IFS(O1165&lt;&gt;0,O1165,P1165&lt;&gt;0,P1165,Q1165&lt;&gt;0,Q1165,R1165&lt;&gt;0,R1165,S1165&lt;&gt;0,S1165,T1165&lt;&gt;0,T1165),"Pendent")</f>
        <v>Pendent</v>
      </c>
    </row>
    <row r="1166" spans="21:23" ht="15" customHeight="1" x14ac:dyDescent="0.3">
      <c r="U1166" s="15" t="str">
        <f>_xlfn.IFNA(VLOOKUP(W1166,Municipis!$D$2:$F$259,2,FALSE),"Pendent")</f>
        <v>Pendent</v>
      </c>
      <c r="V1166" s="15" t="str">
        <f>_xlfn.IFNA(VLOOKUP(W1166,Municipis!$D$2:$F$259,3,FALSE),"Pendent")</f>
        <v>Pendent</v>
      </c>
      <c r="W1166" s="15" t="str" cm="1">
        <f t="array" ref="W1166">_xlfn.IFNA(_xlfn.IFS(O1166&lt;&gt;0,O1166,P1166&lt;&gt;0,P1166,Q1166&lt;&gt;0,Q1166,R1166&lt;&gt;0,R1166,S1166&lt;&gt;0,S1166,T1166&lt;&gt;0,T1166),"Pendent")</f>
        <v>Pendent</v>
      </c>
    </row>
    <row r="1167" spans="21:23" ht="15" customHeight="1" x14ac:dyDescent="0.3">
      <c r="U1167" s="15" t="str">
        <f>_xlfn.IFNA(VLOOKUP(W1167,Municipis!$D$2:$F$259,2,FALSE),"Pendent")</f>
        <v>Pendent</v>
      </c>
      <c r="V1167" s="15" t="str">
        <f>_xlfn.IFNA(VLOOKUP(W1167,Municipis!$D$2:$F$259,3,FALSE),"Pendent")</f>
        <v>Pendent</v>
      </c>
      <c r="W1167" s="15" t="str" cm="1">
        <f t="array" ref="W1167">_xlfn.IFNA(_xlfn.IFS(O1167&lt;&gt;0,O1167,P1167&lt;&gt;0,P1167,Q1167&lt;&gt;0,Q1167,R1167&lt;&gt;0,R1167,S1167&lt;&gt;0,S1167,T1167&lt;&gt;0,T1167),"Pendent")</f>
        <v>Pendent</v>
      </c>
    </row>
    <row r="1168" spans="21:23" ht="15" customHeight="1" x14ac:dyDescent="0.3">
      <c r="U1168" s="15" t="str">
        <f>_xlfn.IFNA(VLOOKUP(W1168,Municipis!$D$2:$F$259,2,FALSE),"Pendent")</f>
        <v>Pendent</v>
      </c>
      <c r="V1168" s="15" t="str">
        <f>_xlfn.IFNA(VLOOKUP(W1168,Municipis!$D$2:$F$259,3,FALSE),"Pendent")</f>
        <v>Pendent</v>
      </c>
      <c r="W1168" s="15" t="str" cm="1">
        <f t="array" ref="W1168">_xlfn.IFNA(_xlfn.IFS(O1168&lt;&gt;0,O1168,P1168&lt;&gt;0,P1168,Q1168&lt;&gt;0,Q1168,R1168&lt;&gt;0,R1168,S1168&lt;&gt;0,S1168,T1168&lt;&gt;0,T1168),"Pendent")</f>
        <v>Pendent</v>
      </c>
    </row>
    <row r="1169" spans="21:23" ht="15" customHeight="1" x14ac:dyDescent="0.3">
      <c r="U1169" s="15" t="str">
        <f>_xlfn.IFNA(VLOOKUP(W1169,Municipis!$D$2:$F$259,2,FALSE),"Pendent")</f>
        <v>Pendent</v>
      </c>
      <c r="V1169" s="15" t="str">
        <f>_xlfn.IFNA(VLOOKUP(W1169,Municipis!$D$2:$F$259,3,FALSE),"Pendent")</f>
        <v>Pendent</v>
      </c>
      <c r="W1169" s="15" t="str" cm="1">
        <f t="array" ref="W1169">_xlfn.IFNA(_xlfn.IFS(O1169&lt;&gt;0,O1169,P1169&lt;&gt;0,P1169,Q1169&lt;&gt;0,Q1169,R1169&lt;&gt;0,R1169,S1169&lt;&gt;0,S1169,T1169&lt;&gt;0,T1169),"Pendent")</f>
        <v>Pendent</v>
      </c>
    </row>
    <row r="1170" spans="21:23" ht="15" customHeight="1" x14ac:dyDescent="0.3">
      <c r="U1170" s="15" t="str">
        <f>_xlfn.IFNA(VLOOKUP(W1170,Municipis!$D$2:$F$259,2,FALSE),"Pendent")</f>
        <v>Pendent</v>
      </c>
      <c r="V1170" s="15" t="str">
        <f>_xlfn.IFNA(VLOOKUP(W1170,Municipis!$D$2:$F$259,3,FALSE),"Pendent")</f>
        <v>Pendent</v>
      </c>
      <c r="W1170" s="15" t="str" cm="1">
        <f t="array" ref="W1170">_xlfn.IFNA(_xlfn.IFS(O1170&lt;&gt;0,O1170,P1170&lt;&gt;0,P1170,Q1170&lt;&gt;0,Q1170,R1170&lt;&gt;0,R1170,S1170&lt;&gt;0,S1170,T1170&lt;&gt;0,T1170),"Pendent")</f>
        <v>Pendent</v>
      </c>
    </row>
    <row r="1171" spans="21:23" ht="15" customHeight="1" x14ac:dyDescent="0.3">
      <c r="U1171" s="15" t="str">
        <f>_xlfn.IFNA(VLOOKUP(W1171,Municipis!$D$2:$F$259,2,FALSE),"Pendent")</f>
        <v>Pendent</v>
      </c>
      <c r="V1171" s="15" t="str">
        <f>_xlfn.IFNA(VLOOKUP(W1171,Municipis!$D$2:$F$259,3,FALSE),"Pendent")</f>
        <v>Pendent</v>
      </c>
      <c r="W1171" s="15" t="str" cm="1">
        <f t="array" ref="W1171">_xlfn.IFNA(_xlfn.IFS(O1171&lt;&gt;0,O1171,P1171&lt;&gt;0,P1171,Q1171&lt;&gt;0,Q1171,R1171&lt;&gt;0,R1171,S1171&lt;&gt;0,S1171,T1171&lt;&gt;0,T1171),"Pendent")</f>
        <v>Pendent</v>
      </c>
    </row>
    <row r="1172" spans="21:23" ht="15" customHeight="1" x14ac:dyDescent="0.3">
      <c r="U1172" s="15" t="str">
        <f>_xlfn.IFNA(VLOOKUP(W1172,Municipis!$D$2:$F$259,2,FALSE),"Pendent")</f>
        <v>Pendent</v>
      </c>
      <c r="V1172" s="15" t="str">
        <f>_xlfn.IFNA(VLOOKUP(W1172,Municipis!$D$2:$F$259,3,FALSE),"Pendent")</f>
        <v>Pendent</v>
      </c>
      <c r="W1172" s="15" t="str" cm="1">
        <f t="array" ref="W1172">_xlfn.IFNA(_xlfn.IFS(O1172&lt;&gt;0,O1172,P1172&lt;&gt;0,P1172,Q1172&lt;&gt;0,Q1172,R1172&lt;&gt;0,R1172,S1172&lt;&gt;0,S1172,T1172&lt;&gt;0,T1172),"Pendent")</f>
        <v>Pendent</v>
      </c>
    </row>
    <row r="1173" spans="21:23" ht="15" customHeight="1" x14ac:dyDescent="0.3">
      <c r="U1173" s="15" t="str">
        <f>_xlfn.IFNA(VLOOKUP(W1173,Municipis!$D$2:$F$259,2,FALSE),"Pendent")</f>
        <v>Pendent</v>
      </c>
      <c r="V1173" s="15" t="str">
        <f>_xlfn.IFNA(VLOOKUP(W1173,Municipis!$D$2:$F$259,3,FALSE),"Pendent")</f>
        <v>Pendent</v>
      </c>
      <c r="W1173" s="15" t="str" cm="1">
        <f t="array" ref="W1173">_xlfn.IFNA(_xlfn.IFS(O1173&lt;&gt;0,O1173,P1173&lt;&gt;0,P1173,Q1173&lt;&gt;0,Q1173,R1173&lt;&gt;0,R1173,S1173&lt;&gt;0,S1173,T1173&lt;&gt;0,T1173),"Pendent")</f>
        <v>Pendent</v>
      </c>
    </row>
    <row r="1174" spans="21:23" ht="15" customHeight="1" x14ac:dyDescent="0.3">
      <c r="U1174" s="15" t="str">
        <f>_xlfn.IFNA(VLOOKUP(W1174,Municipis!$D$2:$F$259,2,FALSE),"Pendent")</f>
        <v>Pendent</v>
      </c>
      <c r="V1174" s="15" t="str">
        <f>_xlfn.IFNA(VLOOKUP(W1174,Municipis!$D$2:$F$259,3,FALSE),"Pendent")</f>
        <v>Pendent</v>
      </c>
      <c r="W1174" s="15" t="str" cm="1">
        <f t="array" ref="W1174">_xlfn.IFNA(_xlfn.IFS(O1174&lt;&gt;0,O1174,P1174&lt;&gt;0,P1174,Q1174&lt;&gt;0,Q1174,R1174&lt;&gt;0,R1174,S1174&lt;&gt;0,S1174,T1174&lt;&gt;0,T1174),"Pendent")</f>
        <v>Pendent</v>
      </c>
    </row>
    <row r="1175" spans="21:23" ht="15" customHeight="1" x14ac:dyDescent="0.3">
      <c r="U1175" s="15" t="str">
        <f>_xlfn.IFNA(VLOOKUP(W1175,Municipis!$D$2:$F$259,2,FALSE),"Pendent")</f>
        <v>Pendent</v>
      </c>
      <c r="V1175" s="15" t="str">
        <f>_xlfn.IFNA(VLOOKUP(W1175,Municipis!$D$2:$F$259,3,FALSE),"Pendent")</f>
        <v>Pendent</v>
      </c>
      <c r="W1175" s="15" t="str" cm="1">
        <f t="array" ref="W1175">_xlfn.IFNA(_xlfn.IFS(O1175&lt;&gt;0,O1175,P1175&lt;&gt;0,P1175,Q1175&lt;&gt;0,Q1175,R1175&lt;&gt;0,R1175,S1175&lt;&gt;0,S1175,T1175&lt;&gt;0,T1175),"Pendent")</f>
        <v>Pendent</v>
      </c>
    </row>
    <row r="1176" spans="21:23" ht="15" customHeight="1" x14ac:dyDescent="0.3">
      <c r="U1176" s="15" t="str">
        <f>_xlfn.IFNA(VLOOKUP(W1176,Municipis!$D$2:$F$259,2,FALSE),"Pendent")</f>
        <v>Pendent</v>
      </c>
      <c r="V1176" s="15" t="str">
        <f>_xlfn.IFNA(VLOOKUP(W1176,Municipis!$D$2:$F$259,3,FALSE),"Pendent")</f>
        <v>Pendent</v>
      </c>
      <c r="W1176" s="15" t="str" cm="1">
        <f t="array" ref="W1176">_xlfn.IFNA(_xlfn.IFS(O1176&lt;&gt;0,O1176,P1176&lt;&gt;0,P1176,Q1176&lt;&gt;0,Q1176,R1176&lt;&gt;0,R1176,S1176&lt;&gt;0,S1176,T1176&lt;&gt;0,T1176),"Pendent")</f>
        <v>Pendent</v>
      </c>
    </row>
    <row r="1177" spans="21:23" ht="15" customHeight="1" x14ac:dyDescent="0.3">
      <c r="U1177" s="15" t="str">
        <f>_xlfn.IFNA(VLOOKUP(W1177,Municipis!$D$2:$F$259,2,FALSE),"Pendent")</f>
        <v>Pendent</v>
      </c>
      <c r="V1177" s="15" t="str">
        <f>_xlfn.IFNA(VLOOKUP(W1177,Municipis!$D$2:$F$259,3,FALSE),"Pendent")</f>
        <v>Pendent</v>
      </c>
      <c r="W1177" s="15" t="str" cm="1">
        <f t="array" ref="W1177">_xlfn.IFNA(_xlfn.IFS(O1177&lt;&gt;0,O1177,P1177&lt;&gt;0,P1177,Q1177&lt;&gt;0,Q1177,R1177&lt;&gt;0,R1177,S1177&lt;&gt;0,S1177,T1177&lt;&gt;0,T1177),"Pendent")</f>
        <v>Pendent</v>
      </c>
    </row>
    <row r="1178" spans="21:23" ht="15" customHeight="1" x14ac:dyDescent="0.3">
      <c r="U1178" s="15" t="str">
        <f>_xlfn.IFNA(VLOOKUP(W1178,Municipis!$D$2:$F$259,2,FALSE),"Pendent")</f>
        <v>Pendent</v>
      </c>
      <c r="V1178" s="15" t="str">
        <f>_xlfn.IFNA(VLOOKUP(W1178,Municipis!$D$2:$F$259,3,FALSE),"Pendent")</f>
        <v>Pendent</v>
      </c>
      <c r="W1178" s="15" t="str" cm="1">
        <f t="array" ref="W1178">_xlfn.IFNA(_xlfn.IFS(O1178&lt;&gt;0,O1178,P1178&lt;&gt;0,P1178,Q1178&lt;&gt;0,Q1178,R1178&lt;&gt;0,R1178,S1178&lt;&gt;0,S1178,T1178&lt;&gt;0,T1178),"Pendent")</f>
        <v>Pendent</v>
      </c>
    </row>
    <row r="1179" spans="21:23" ht="15" customHeight="1" x14ac:dyDescent="0.3">
      <c r="U1179" s="15" t="str">
        <f>_xlfn.IFNA(VLOOKUP(W1179,Municipis!$D$2:$F$259,2,FALSE),"Pendent")</f>
        <v>Pendent</v>
      </c>
      <c r="V1179" s="15" t="str">
        <f>_xlfn.IFNA(VLOOKUP(W1179,Municipis!$D$2:$F$259,3,FALSE),"Pendent")</f>
        <v>Pendent</v>
      </c>
      <c r="W1179" s="15" t="str" cm="1">
        <f t="array" ref="W1179">_xlfn.IFNA(_xlfn.IFS(O1179&lt;&gt;0,O1179,P1179&lt;&gt;0,P1179,Q1179&lt;&gt;0,Q1179,R1179&lt;&gt;0,R1179,S1179&lt;&gt;0,S1179,T1179&lt;&gt;0,T1179),"Pendent")</f>
        <v>Pendent</v>
      </c>
    </row>
    <row r="1180" spans="21:23" ht="15" customHeight="1" x14ac:dyDescent="0.3">
      <c r="U1180" s="15" t="str">
        <f>_xlfn.IFNA(VLOOKUP(W1180,Municipis!$D$2:$F$259,2,FALSE),"Pendent")</f>
        <v>Pendent</v>
      </c>
      <c r="V1180" s="15" t="str">
        <f>_xlfn.IFNA(VLOOKUP(W1180,Municipis!$D$2:$F$259,3,FALSE),"Pendent")</f>
        <v>Pendent</v>
      </c>
      <c r="W1180" s="15" t="str" cm="1">
        <f t="array" ref="W1180">_xlfn.IFNA(_xlfn.IFS(O1180&lt;&gt;0,O1180,P1180&lt;&gt;0,P1180,Q1180&lt;&gt;0,Q1180,R1180&lt;&gt;0,R1180,S1180&lt;&gt;0,S1180,T1180&lt;&gt;0,T1180),"Pendent")</f>
        <v>Pendent</v>
      </c>
    </row>
    <row r="1181" spans="21:23" ht="15" customHeight="1" x14ac:dyDescent="0.3">
      <c r="U1181" s="15" t="str">
        <f>_xlfn.IFNA(VLOOKUP(W1181,Municipis!$D$2:$F$259,2,FALSE),"Pendent")</f>
        <v>Pendent</v>
      </c>
      <c r="V1181" s="15" t="str">
        <f>_xlfn.IFNA(VLOOKUP(W1181,Municipis!$D$2:$F$259,3,FALSE),"Pendent")</f>
        <v>Pendent</v>
      </c>
      <c r="W1181" s="15" t="str" cm="1">
        <f t="array" ref="W1181">_xlfn.IFNA(_xlfn.IFS(O1181&lt;&gt;0,O1181,P1181&lt;&gt;0,P1181,Q1181&lt;&gt;0,Q1181,R1181&lt;&gt;0,R1181,S1181&lt;&gt;0,S1181,T1181&lt;&gt;0,T1181),"Pendent")</f>
        <v>Pendent</v>
      </c>
    </row>
    <row r="1182" spans="21:23" ht="15" customHeight="1" x14ac:dyDescent="0.3">
      <c r="U1182" s="15" t="str">
        <f>_xlfn.IFNA(VLOOKUP(W1182,Municipis!$D$2:$F$259,2,FALSE),"Pendent")</f>
        <v>Pendent</v>
      </c>
      <c r="V1182" s="15" t="str">
        <f>_xlfn.IFNA(VLOOKUP(W1182,Municipis!$D$2:$F$259,3,FALSE),"Pendent")</f>
        <v>Pendent</v>
      </c>
      <c r="W1182" s="15" t="str" cm="1">
        <f t="array" ref="W1182">_xlfn.IFNA(_xlfn.IFS(O1182&lt;&gt;0,O1182,P1182&lt;&gt;0,P1182,Q1182&lt;&gt;0,Q1182,R1182&lt;&gt;0,R1182,S1182&lt;&gt;0,S1182,T1182&lt;&gt;0,T1182),"Pendent")</f>
        <v>Pendent</v>
      </c>
    </row>
    <row r="1183" spans="21:23" ht="15" customHeight="1" x14ac:dyDescent="0.3">
      <c r="U1183" s="15" t="str">
        <f>_xlfn.IFNA(VLOOKUP(W1183,Municipis!$D$2:$F$259,2,FALSE),"Pendent")</f>
        <v>Pendent</v>
      </c>
      <c r="V1183" s="15" t="str">
        <f>_xlfn.IFNA(VLOOKUP(W1183,Municipis!$D$2:$F$259,3,FALSE),"Pendent")</f>
        <v>Pendent</v>
      </c>
      <c r="W1183" s="15" t="str" cm="1">
        <f t="array" ref="W1183">_xlfn.IFNA(_xlfn.IFS(O1183&lt;&gt;0,O1183,P1183&lt;&gt;0,P1183,Q1183&lt;&gt;0,Q1183,R1183&lt;&gt;0,R1183,S1183&lt;&gt;0,S1183,T1183&lt;&gt;0,T1183),"Pendent")</f>
        <v>Pendent</v>
      </c>
    </row>
    <row r="1184" spans="21:23" ht="15" customHeight="1" x14ac:dyDescent="0.3">
      <c r="U1184" s="15" t="str">
        <f>_xlfn.IFNA(VLOOKUP(W1184,Municipis!$D$2:$F$259,2,FALSE),"Pendent")</f>
        <v>Pendent</v>
      </c>
      <c r="V1184" s="15" t="str">
        <f>_xlfn.IFNA(VLOOKUP(W1184,Municipis!$D$2:$F$259,3,FALSE),"Pendent")</f>
        <v>Pendent</v>
      </c>
      <c r="W1184" s="15" t="str" cm="1">
        <f t="array" ref="W1184">_xlfn.IFNA(_xlfn.IFS(O1184&lt;&gt;0,O1184,P1184&lt;&gt;0,P1184,Q1184&lt;&gt;0,Q1184,R1184&lt;&gt;0,R1184,S1184&lt;&gt;0,S1184,T1184&lt;&gt;0,T1184),"Pendent")</f>
        <v>Pendent</v>
      </c>
    </row>
    <row r="1185" spans="21:23" ht="15" customHeight="1" x14ac:dyDescent="0.3">
      <c r="U1185" s="15" t="str">
        <f>_xlfn.IFNA(VLOOKUP(W1185,Municipis!$D$2:$F$259,2,FALSE),"Pendent")</f>
        <v>Pendent</v>
      </c>
      <c r="V1185" s="15" t="str">
        <f>_xlfn.IFNA(VLOOKUP(W1185,Municipis!$D$2:$F$259,3,FALSE),"Pendent")</f>
        <v>Pendent</v>
      </c>
      <c r="W1185" s="15" t="str" cm="1">
        <f t="array" ref="W1185">_xlfn.IFNA(_xlfn.IFS(O1185&lt;&gt;0,O1185,P1185&lt;&gt;0,P1185,Q1185&lt;&gt;0,Q1185,R1185&lt;&gt;0,R1185,S1185&lt;&gt;0,S1185,T1185&lt;&gt;0,T1185),"Pendent")</f>
        <v>Pendent</v>
      </c>
    </row>
    <row r="1186" spans="21:23" ht="15" customHeight="1" x14ac:dyDescent="0.3">
      <c r="U1186" s="15" t="str">
        <f>_xlfn.IFNA(VLOOKUP(W1186,Municipis!$D$2:$F$259,2,FALSE),"Pendent")</f>
        <v>Pendent</v>
      </c>
      <c r="V1186" s="15" t="str">
        <f>_xlfn.IFNA(VLOOKUP(W1186,Municipis!$D$2:$F$259,3,FALSE),"Pendent")</f>
        <v>Pendent</v>
      </c>
      <c r="W1186" s="15" t="str" cm="1">
        <f t="array" ref="W1186">_xlfn.IFNA(_xlfn.IFS(O1186&lt;&gt;0,O1186,P1186&lt;&gt;0,P1186,Q1186&lt;&gt;0,Q1186,R1186&lt;&gt;0,R1186,S1186&lt;&gt;0,S1186,T1186&lt;&gt;0,T1186),"Pendent")</f>
        <v>Pendent</v>
      </c>
    </row>
    <row r="1187" spans="21:23" ht="15" customHeight="1" x14ac:dyDescent="0.3">
      <c r="U1187" s="15" t="str">
        <f>_xlfn.IFNA(VLOOKUP(W1187,Municipis!$D$2:$F$259,2,FALSE),"Pendent")</f>
        <v>Pendent</v>
      </c>
      <c r="V1187" s="15" t="str">
        <f>_xlfn.IFNA(VLOOKUP(W1187,Municipis!$D$2:$F$259,3,FALSE),"Pendent")</f>
        <v>Pendent</v>
      </c>
      <c r="W1187" s="15" t="str" cm="1">
        <f t="array" ref="W1187">_xlfn.IFNA(_xlfn.IFS(O1187&lt;&gt;0,O1187,P1187&lt;&gt;0,P1187,Q1187&lt;&gt;0,Q1187,R1187&lt;&gt;0,R1187,S1187&lt;&gt;0,S1187,T1187&lt;&gt;0,T1187),"Pendent")</f>
        <v>Pendent</v>
      </c>
    </row>
    <row r="1188" spans="21:23" ht="15" customHeight="1" x14ac:dyDescent="0.3">
      <c r="U1188" s="15" t="str">
        <f>_xlfn.IFNA(VLOOKUP(W1188,Municipis!$D$2:$F$259,2,FALSE),"Pendent")</f>
        <v>Pendent</v>
      </c>
      <c r="V1188" s="15" t="str">
        <f>_xlfn.IFNA(VLOOKUP(W1188,Municipis!$D$2:$F$259,3,FALSE),"Pendent")</f>
        <v>Pendent</v>
      </c>
      <c r="W1188" s="15" t="str" cm="1">
        <f t="array" ref="W1188">_xlfn.IFNA(_xlfn.IFS(O1188&lt;&gt;0,O1188,P1188&lt;&gt;0,P1188,Q1188&lt;&gt;0,Q1188,R1188&lt;&gt;0,R1188,S1188&lt;&gt;0,S1188,T1188&lt;&gt;0,T1188),"Pendent")</f>
        <v>Pendent</v>
      </c>
    </row>
    <row r="1189" spans="21:23" ht="15" customHeight="1" x14ac:dyDescent="0.3">
      <c r="U1189" s="15" t="str">
        <f>_xlfn.IFNA(VLOOKUP(W1189,Municipis!$D$2:$F$259,2,FALSE),"Pendent")</f>
        <v>Pendent</v>
      </c>
      <c r="V1189" s="15" t="str">
        <f>_xlfn.IFNA(VLOOKUP(W1189,Municipis!$D$2:$F$259,3,FALSE),"Pendent")</f>
        <v>Pendent</v>
      </c>
      <c r="W1189" s="15" t="str" cm="1">
        <f t="array" ref="W1189">_xlfn.IFNA(_xlfn.IFS(O1189&lt;&gt;0,O1189,P1189&lt;&gt;0,P1189,Q1189&lt;&gt;0,Q1189,R1189&lt;&gt;0,R1189,S1189&lt;&gt;0,S1189,T1189&lt;&gt;0,T1189),"Pendent")</f>
        <v>Pendent</v>
      </c>
    </row>
    <row r="1190" spans="21:23" ht="15" customHeight="1" x14ac:dyDescent="0.3">
      <c r="U1190" s="15" t="str">
        <f>_xlfn.IFNA(VLOOKUP(W1190,Municipis!$D$2:$F$259,2,FALSE),"Pendent")</f>
        <v>Pendent</v>
      </c>
      <c r="V1190" s="15" t="str">
        <f>_xlfn.IFNA(VLOOKUP(W1190,Municipis!$D$2:$F$259,3,FALSE),"Pendent")</f>
        <v>Pendent</v>
      </c>
      <c r="W1190" s="15" t="str" cm="1">
        <f t="array" ref="W1190">_xlfn.IFNA(_xlfn.IFS(O1190&lt;&gt;0,O1190,P1190&lt;&gt;0,P1190,Q1190&lt;&gt;0,Q1190,R1190&lt;&gt;0,R1190,S1190&lt;&gt;0,S1190,T1190&lt;&gt;0,T1190),"Pendent")</f>
        <v>Pendent</v>
      </c>
    </row>
    <row r="1191" spans="21:23" ht="15" customHeight="1" x14ac:dyDescent="0.3">
      <c r="U1191" s="15" t="str">
        <f>_xlfn.IFNA(VLOOKUP(W1191,Municipis!$D$2:$F$259,2,FALSE),"Pendent")</f>
        <v>Pendent</v>
      </c>
      <c r="V1191" s="15" t="str">
        <f>_xlfn.IFNA(VLOOKUP(W1191,Municipis!$D$2:$F$259,3,FALSE),"Pendent")</f>
        <v>Pendent</v>
      </c>
      <c r="W1191" s="15" t="str" cm="1">
        <f t="array" ref="W1191">_xlfn.IFNA(_xlfn.IFS(O1191&lt;&gt;0,O1191,P1191&lt;&gt;0,P1191,Q1191&lt;&gt;0,Q1191,R1191&lt;&gt;0,R1191,S1191&lt;&gt;0,S1191,T1191&lt;&gt;0,T1191),"Pendent")</f>
        <v>Pendent</v>
      </c>
    </row>
    <row r="1192" spans="21:23" ht="15" customHeight="1" x14ac:dyDescent="0.3">
      <c r="U1192" s="15" t="str">
        <f>_xlfn.IFNA(VLOOKUP(W1192,Municipis!$D$2:$F$259,2,FALSE),"Pendent")</f>
        <v>Pendent</v>
      </c>
      <c r="V1192" s="15" t="str">
        <f>_xlfn.IFNA(VLOOKUP(W1192,Municipis!$D$2:$F$259,3,FALSE),"Pendent")</f>
        <v>Pendent</v>
      </c>
      <c r="W1192" s="15" t="str" cm="1">
        <f t="array" ref="W1192">_xlfn.IFNA(_xlfn.IFS(O1192&lt;&gt;0,O1192,P1192&lt;&gt;0,P1192,Q1192&lt;&gt;0,Q1192,R1192&lt;&gt;0,R1192,S1192&lt;&gt;0,S1192,T1192&lt;&gt;0,T1192),"Pendent")</f>
        <v>Pendent</v>
      </c>
    </row>
    <row r="1193" spans="21:23" ht="15" customHeight="1" x14ac:dyDescent="0.3">
      <c r="U1193" s="15" t="str">
        <f>_xlfn.IFNA(VLOOKUP(W1193,Municipis!$D$2:$F$259,2,FALSE),"Pendent")</f>
        <v>Pendent</v>
      </c>
      <c r="V1193" s="15" t="str">
        <f>_xlfn.IFNA(VLOOKUP(W1193,Municipis!$D$2:$F$259,3,FALSE),"Pendent")</f>
        <v>Pendent</v>
      </c>
      <c r="W1193" s="15" t="str" cm="1">
        <f t="array" ref="W1193">_xlfn.IFNA(_xlfn.IFS(O1193&lt;&gt;0,O1193,P1193&lt;&gt;0,P1193,Q1193&lt;&gt;0,Q1193,R1193&lt;&gt;0,R1193,S1193&lt;&gt;0,S1193,T1193&lt;&gt;0,T1193),"Pendent")</f>
        <v>Pendent</v>
      </c>
    </row>
    <row r="1194" spans="21:23" ht="15" customHeight="1" x14ac:dyDescent="0.3">
      <c r="U1194" s="15" t="str">
        <f>_xlfn.IFNA(VLOOKUP(W1194,Municipis!$D$2:$F$259,2,FALSE),"Pendent")</f>
        <v>Pendent</v>
      </c>
      <c r="V1194" s="15" t="str">
        <f>_xlfn.IFNA(VLOOKUP(W1194,Municipis!$D$2:$F$259,3,FALSE),"Pendent")</f>
        <v>Pendent</v>
      </c>
      <c r="W1194" s="15" t="str" cm="1">
        <f t="array" ref="W1194">_xlfn.IFNA(_xlfn.IFS(O1194&lt;&gt;0,O1194,P1194&lt;&gt;0,P1194,Q1194&lt;&gt;0,Q1194,R1194&lt;&gt;0,R1194,S1194&lt;&gt;0,S1194,T1194&lt;&gt;0,T1194),"Pendent")</f>
        <v>Pendent</v>
      </c>
    </row>
    <row r="1195" spans="21:23" ht="15" customHeight="1" x14ac:dyDescent="0.3">
      <c r="U1195" s="15" t="str">
        <f>_xlfn.IFNA(VLOOKUP(W1195,Municipis!$D$2:$F$259,2,FALSE),"Pendent")</f>
        <v>Pendent</v>
      </c>
      <c r="V1195" s="15" t="str">
        <f>_xlfn.IFNA(VLOOKUP(W1195,Municipis!$D$2:$F$259,3,FALSE),"Pendent")</f>
        <v>Pendent</v>
      </c>
      <c r="W1195" s="15" t="str" cm="1">
        <f t="array" ref="W1195">_xlfn.IFNA(_xlfn.IFS(O1195&lt;&gt;0,O1195,P1195&lt;&gt;0,P1195,Q1195&lt;&gt;0,Q1195,R1195&lt;&gt;0,R1195,S1195&lt;&gt;0,S1195,T1195&lt;&gt;0,T1195),"Pendent")</f>
        <v>Pendent</v>
      </c>
    </row>
    <row r="1196" spans="21:23" ht="15" customHeight="1" x14ac:dyDescent="0.3">
      <c r="U1196" s="15" t="str">
        <f>_xlfn.IFNA(VLOOKUP(W1196,Municipis!$D$2:$F$259,2,FALSE),"Pendent")</f>
        <v>Pendent</v>
      </c>
      <c r="V1196" s="15" t="str">
        <f>_xlfn.IFNA(VLOOKUP(W1196,Municipis!$D$2:$F$259,3,FALSE),"Pendent")</f>
        <v>Pendent</v>
      </c>
      <c r="W1196" s="15" t="str" cm="1">
        <f t="array" ref="W1196">_xlfn.IFNA(_xlfn.IFS(O1196&lt;&gt;0,O1196,P1196&lt;&gt;0,P1196,Q1196&lt;&gt;0,Q1196,R1196&lt;&gt;0,R1196,S1196&lt;&gt;0,S1196,T1196&lt;&gt;0,T1196),"Pendent")</f>
        <v>Pendent</v>
      </c>
    </row>
    <row r="1197" spans="21:23" ht="15" customHeight="1" x14ac:dyDescent="0.3">
      <c r="U1197" s="15" t="str">
        <f>_xlfn.IFNA(VLOOKUP(W1197,Municipis!$D$2:$F$259,2,FALSE),"Pendent")</f>
        <v>Pendent</v>
      </c>
      <c r="V1197" s="15" t="str">
        <f>_xlfn.IFNA(VLOOKUP(W1197,Municipis!$D$2:$F$259,3,FALSE),"Pendent")</f>
        <v>Pendent</v>
      </c>
      <c r="W1197" s="15" t="str" cm="1">
        <f t="array" ref="W1197">_xlfn.IFNA(_xlfn.IFS(O1197&lt;&gt;0,O1197,P1197&lt;&gt;0,P1197,Q1197&lt;&gt;0,Q1197,R1197&lt;&gt;0,R1197,S1197&lt;&gt;0,S1197,T1197&lt;&gt;0,T1197),"Pendent")</f>
        <v>Pendent</v>
      </c>
    </row>
    <row r="1198" spans="21:23" ht="15" customHeight="1" x14ac:dyDescent="0.3">
      <c r="U1198" s="15" t="str">
        <f>_xlfn.IFNA(VLOOKUP(W1198,Municipis!$D$2:$F$259,2,FALSE),"Pendent")</f>
        <v>Pendent</v>
      </c>
      <c r="V1198" s="15" t="str">
        <f>_xlfn.IFNA(VLOOKUP(W1198,Municipis!$D$2:$F$259,3,FALSE),"Pendent")</f>
        <v>Pendent</v>
      </c>
      <c r="W1198" s="15" t="str" cm="1">
        <f t="array" ref="W1198">_xlfn.IFNA(_xlfn.IFS(O1198&lt;&gt;0,O1198,P1198&lt;&gt;0,P1198,Q1198&lt;&gt;0,Q1198,R1198&lt;&gt;0,R1198,S1198&lt;&gt;0,S1198,T1198&lt;&gt;0,T1198),"Pendent")</f>
        <v>Pendent</v>
      </c>
    </row>
    <row r="1199" spans="21:23" ht="15" customHeight="1" x14ac:dyDescent="0.3">
      <c r="U1199" s="15" t="str">
        <f>_xlfn.IFNA(VLOOKUP(W1199,Municipis!$D$2:$F$259,2,FALSE),"Pendent")</f>
        <v>Pendent</v>
      </c>
      <c r="V1199" s="15" t="str">
        <f>_xlfn.IFNA(VLOOKUP(W1199,Municipis!$D$2:$F$259,3,FALSE),"Pendent")</f>
        <v>Pendent</v>
      </c>
      <c r="W1199" s="15" t="str" cm="1">
        <f t="array" ref="W1199">_xlfn.IFNA(_xlfn.IFS(O1199&lt;&gt;0,O1199,P1199&lt;&gt;0,P1199,Q1199&lt;&gt;0,Q1199,R1199&lt;&gt;0,R1199,S1199&lt;&gt;0,S1199,T1199&lt;&gt;0,T1199),"Pendent")</f>
        <v>Pendent</v>
      </c>
    </row>
    <row r="1200" spans="21:23" ht="15" customHeight="1" x14ac:dyDescent="0.3">
      <c r="U1200" s="15" t="str">
        <f>_xlfn.IFNA(VLOOKUP(W1200,Municipis!$D$2:$F$259,2,FALSE),"Pendent")</f>
        <v>Pendent</v>
      </c>
      <c r="V1200" s="15" t="str">
        <f>_xlfn.IFNA(VLOOKUP(W1200,Municipis!$D$2:$F$259,3,FALSE),"Pendent")</f>
        <v>Pendent</v>
      </c>
      <c r="W1200" s="15" t="str" cm="1">
        <f t="array" ref="W1200">_xlfn.IFNA(_xlfn.IFS(O1200&lt;&gt;0,O1200,P1200&lt;&gt;0,P1200,Q1200&lt;&gt;0,Q1200,R1200&lt;&gt;0,R1200,S1200&lt;&gt;0,S1200,T1200&lt;&gt;0,T1200),"Pendent")</f>
        <v>Pendent</v>
      </c>
    </row>
    <row r="1201" spans="21:23" ht="15" customHeight="1" x14ac:dyDescent="0.3">
      <c r="U1201" s="15" t="str">
        <f>_xlfn.IFNA(VLOOKUP(W1201,Municipis!$D$2:$F$259,2,FALSE),"Pendent")</f>
        <v>Pendent</v>
      </c>
      <c r="V1201" s="15" t="str">
        <f>_xlfn.IFNA(VLOOKUP(W1201,Municipis!$D$2:$F$259,3,FALSE),"Pendent")</f>
        <v>Pendent</v>
      </c>
      <c r="W1201" s="15" t="str" cm="1">
        <f t="array" ref="W1201">_xlfn.IFNA(_xlfn.IFS(O1201&lt;&gt;0,O1201,P1201&lt;&gt;0,P1201,Q1201&lt;&gt;0,Q1201,R1201&lt;&gt;0,R1201,S1201&lt;&gt;0,S1201,T1201&lt;&gt;0,T1201),"Pendent")</f>
        <v>Pendent</v>
      </c>
    </row>
    <row r="1202" spans="21:23" ht="15" customHeight="1" x14ac:dyDescent="0.3">
      <c r="U1202" s="15" t="str">
        <f>_xlfn.IFNA(VLOOKUP(W1202,Municipis!$D$2:$F$259,2,FALSE),"Pendent")</f>
        <v>Pendent</v>
      </c>
      <c r="V1202" s="15" t="str">
        <f>_xlfn.IFNA(VLOOKUP(W1202,Municipis!$D$2:$F$259,3,FALSE),"Pendent")</f>
        <v>Pendent</v>
      </c>
      <c r="W1202" s="15" t="str" cm="1">
        <f t="array" ref="W1202">_xlfn.IFNA(_xlfn.IFS(O1202&lt;&gt;0,O1202,P1202&lt;&gt;0,P1202,Q1202&lt;&gt;0,Q1202,R1202&lt;&gt;0,R1202,S1202&lt;&gt;0,S1202,T1202&lt;&gt;0,T1202),"Pendent")</f>
        <v>Pendent</v>
      </c>
    </row>
    <row r="1203" spans="21:23" ht="15" customHeight="1" x14ac:dyDescent="0.3">
      <c r="U1203" s="15" t="str">
        <f>_xlfn.IFNA(VLOOKUP(W1203,Municipis!$D$2:$F$259,2,FALSE),"Pendent")</f>
        <v>Pendent</v>
      </c>
      <c r="V1203" s="15" t="str">
        <f>_xlfn.IFNA(VLOOKUP(W1203,Municipis!$D$2:$F$259,3,FALSE),"Pendent")</f>
        <v>Pendent</v>
      </c>
      <c r="W1203" s="15" t="str" cm="1">
        <f t="array" ref="W1203">_xlfn.IFNA(_xlfn.IFS(O1203&lt;&gt;0,O1203,P1203&lt;&gt;0,P1203,Q1203&lt;&gt;0,Q1203,R1203&lt;&gt;0,R1203,S1203&lt;&gt;0,S1203,T1203&lt;&gt;0,T1203),"Pendent")</f>
        <v>Pendent</v>
      </c>
    </row>
    <row r="1204" spans="21:23" ht="15" customHeight="1" x14ac:dyDescent="0.3">
      <c r="U1204" s="15" t="str">
        <f>_xlfn.IFNA(VLOOKUP(W1204,Municipis!$D$2:$F$259,2,FALSE),"Pendent")</f>
        <v>Pendent</v>
      </c>
      <c r="V1204" s="15" t="str">
        <f>_xlfn.IFNA(VLOOKUP(W1204,Municipis!$D$2:$F$259,3,FALSE),"Pendent")</f>
        <v>Pendent</v>
      </c>
      <c r="W1204" s="15" t="str" cm="1">
        <f t="array" ref="W1204">_xlfn.IFNA(_xlfn.IFS(O1204&lt;&gt;0,O1204,P1204&lt;&gt;0,P1204,Q1204&lt;&gt;0,Q1204,R1204&lt;&gt;0,R1204,S1204&lt;&gt;0,S1204,T1204&lt;&gt;0,T1204),"Pendent")</f>
        <v>Pendent</v>
      </c>
    </row>
    <row r="1205" spans="21:23" ht="15" customHeight="1" x14ac:dyDescent="0.3">
      <c r="U1205" s="15" t="str">
        <f>_xlfn.IFNA(VLOOKUP(W1205,Municipis!$D$2:$F$259,2,FALSE),"Pendent")</f>
        <v>Pendent</v>
      </c>
      <c r="V1205" s="15" t="str">
        <f>_xlfn.IFNA(VLOOKUP(W1205,Municipis!$D$2:$F$259,3,FALSE),"Pendent")</f>
        <v>Pendent</v>
      </c>
      <c r="W1205" s="15" t="str" cm="1">
        <f t="array" ref="W1205">_xlfn.IFNA(_xlfn.IFS(O1205&lt;&gt;0,O1205,P1205&lt;&gt;0,P1205,Q1205&lt;&gt;0,Q1205,R1205&lt;&gt;0,R1205,S1205&lt;&gt;0,S1205,T1205&lt;&gt;0,T1205),"Pendent")</f>
        <v>Pendent</v>
      </c>
    </row>
    <row r="1206" spans="21:23" ht="15" customHeight="1" x14ac:dyDescent="0.3">
      <c r="U1206" s="15" t="str">
        <f>_xlfn.IFNA(VLOOKUP(W1206,Municipis!$D$2:$F$259,2,FALSE),"Pendent")</f>
        <v>Pendent</v>
      </c>
      <c r="V1206" s="15" t="str">
        <f>_xlfn.IFNA(VLOOKUP(W1206,Municipis!$D$2:$F$259,3,FALSE),"Pendent")</f>
        <v>Pendent</v>
      </c>
      <c r="W1206" s="15" t="str" cm="1">
        <f t="array" ref="W1206">_xlfn.IFNA(_xlfn.IFS(O1206&lt;&gt;0,O1206,P1206&lt;&gt;0,P1206,Q1206&lt;&gt;0,Q1206,R1206&lt;&gt;0,R1206,S1206&lt;&gt;0,S1206,T1206&lt;&gt;0,T1206),"Pendent")</f>
        <v>Pendent</v>
      </c>
    </row>
    <row r="1207" spans="21:23" ht="15" customHeight="1" x14ac:dyDescent="0.3">
      <c r="U1207" s="15" t="str">
        <f>_xlfn.IFNA(VLOOKUP(W1207,Municipis!$D$2:$F$259,2,FALSE),"Pendent")</f>
        <v>Pendent</v>
      </c>
      <c r="V1207" s="15" t="str">
        <f>_xlfn.IFNA(VLOOKUP(W1207,Municipis!$D$2:$F$259,3,FALSE),"Pendent")</f>
        <v>Pendent</v>
      </c>
      <c r="W1207" s="15" t="str" cm="1">
        <f t="array" ref="W1207">_xlfn.IFNA(_xlfn.IFS(O1207&lt;&gt;0,O1207,P1207&lt;&gt;0,P1207,Q1207&lt;&gt;0,Q1207,R1207&lt;&gt;0,R1207,S1207&lt;&gt;0,S1207,T1207&lt;&gt;0,T1207),"Pendent")</f>
        <v>Pendent</v>
      </c>
    </row>
    <row r="1208" spans="21:23" ht="15" customHeight="1" x14ac:dyDescent="0.3">
      <c r="U1208" s="15" t="str">
        <f>_xlfn.IFNA(VLOOKUP(W1208,Municipis!$D$2:$F$259,2,FALSE),"Pendent")</f>
        <v>Pendent</v>
      </c>
      <c r="V1208" s="15" t="str">
        <f>_xlfn.IFNA(VLOOKUP(W1208,Municipis!$D$2:$F$259,3,FALSE),"Pendent")</f>
        <v>Pendent</v>
      </c>
      <c r="W1208" s="15" t="str" cm="1">
        <f t="array" ref="W1208">_xlfn.IFNA(_xlfn.IFS(O1208&lt;&gt;0,O1208,P1208&lt;&gt;0,P1208,Q1208&lt;&gt;0,Q1208,R1208&lt;&gt;0,R1208,S1208&lt;&gt;0,S1208,T1208&lt;&gt;0,T1208),"Pendent")</f>
        <v>Pendent</v>
      </c>
    </row>
    <row r="1209" spans="21:23" ht="15" customHeight="1" x14ac:dyDescent="0.3">
      <c r="U1209" s="15" t="str">
        <f>_xlfn.IFNA(VLOOKUP(W1209,Municipis!$D$2:$F$259,2,FALSE),"Pendent")</f>
        <v>Pendent</v>
      </c>
      <c r="V1209" s="15" t="str">
        <f>_xlfn.IFNA(VLOOKUP(W1209,Municipis!$D$2:$F$259,3,FALSE),"Pendent")</f>
        <v>Pendent</v>
      </c>
      <c r="W1209" s="15" t="str" cm="1">
        <f t="array" ref="W1209">_xlfn.IFNA(_xlfn.IFS(O1209&lt;&gt;0,O1209,P1209&lt;&gt;0,P1209,Q1209&lt;&gt;0,Q1209,R1209&lt;&gt;0,R1209,S1209&lt;&gt;0,S1209,T1209&lt;&gt;0,T1209),"Pendent")</f>
        <v>Pendent</v>
      </c>
    </row>
    <row r="1210" spans="21:23" ht="15" customHeight="1" x14ac:dyDescent="0.3">
      <c r="U1210" s="15" t="str">
        <f>_xlfn.IFNA(VLOOKUP(W1210,Municipis!$D$2:$F$259,2,FALSE),"Pendent")</f>
        <v>Pendent</v>
      </c>
      <c r="V1210" s="15" t="str">
        <f>_xlfn.IFNA(VLOOKUP(W1210,Municipis!$D$2:$F$259,3,FALSE),"Pendent")</f>
        <v>Pendent</v>
      </c>
      <c r="W1210" s="15" t="str" cm="1">
        <f t="array" ref="W1210">_xlfn.IFNA(_xlfn.IFS(O1210&lt;&gt;0,O1210,P1210&lt;&gt;0,P1210,Q1210&lt;&gt;0,Q1210,R1210&lt;&gt;0,R1210,S1210&lt;&gt;0,S1210,T1210&lt;&gt;0,T1210),"Pendent")</f>
        <v>Pendent</v>
      </c>
    </row>
    <row r="1211" spans="21:23" ht="15" customHeight="1" x14ac:dyDescent="0.3">
      <c r="U1211" s="15" t="str">
        <f>_xlfn.IFNA(VLOOKUP(W1211,Municipis!$D$2:$F$259,2,FALSE),"Pendent")</f>
        <v>Pendent</v>
      </c>
      <c r="V1211" s="15" t="str">
        <f>_xlfn.IFNA(VLOOKUP(W1211,Municipis!$D$2:$F$259,3,FALSE),"Pendent")</f>
        <v>Pendent</v>
      </c>
      <c r="W1211" s="15" t="str" cm="1">
        <f t="array" ref="W1211">_xlfn.IFNA(_xlfn.IFS(O1211&lt;&gt;0,O1211,P1211&lt;&gt;0,P1211,Q1211&lt;&gt;0,Q1211,R1211&lt;&gt;0,R1211,S1211&lt;&gt;0,S1211,T1211&lt;&gt;0,T1211),"Pendent")</f>
        <v>Pendent</v>
      </c>
    </row>
    <row r="1212" spans="21:23" ht="15" customHeight="1" x14ac:dyDescent="0.3">
      <c r="U1212" s="15" t="str">
        <f>_xlfn.IFNA(VLOOKUP(W1212,Municipis!$D$2:$F$259,2,FALSE),"Pendent")</f>
        <v>Pendent</v>
      </c>
      <c r="V1212" s="15" t="str">
        <f>_xlfn.IFNA(VLOOKUP(W1212,Municipis!$D$2:$F$259,3,FALSE),"Pendent")</f>
        <v>Pendent</v>
      </c>
      <c r="W1212" s="15" t="str" cm="1">
        <f t="array" ref="W1212">_xlfn.IFNA(_xlfn.IFS(O1212&lt;&gt;0,O1212,P1212&lt;&gt;0,P1212,Q1212&lt;&gt;0,Q1212,R1212&lt;&gt;0,R1212,S1212&lt;&gt;0,S1212,T1212&lt;&gt;0,T1212),"Pendent")</f>
        <v>Pendent</v>
      </c>
    </row>
    <row r="1213" spans="21:23" ht="15" customHeight="1" x14ac:dyDescent="0.3">
      <c r="U1213" s="15" t="str">
        <f>_xlfn.IFNA(VLOOKUP(W1213,Municipis!$D$2:$F$259,2,FALSE),"Pendent")</f>
        <v>Pendent</v>
      </c>
      <c r="V1213" s="15" t="str">
        <f>_xlfn.IFNA(VLOOKUP(W1213,Municipis!$D$2:$F$259,3,FALSE),"Pendent")</f>
        <v>Pendent</v>
      </c>
      <c r="W1213" s="15" t="str" cm="1">
        <f t="array" ref="W1213">_xlfn.IFNA(_xlfn.IFS(O1213&lt;&gt;0,O1213,P1213&lt;&gt;0,P1213,Q1213&lt;&gt;0,Q1213,R1213&lt;&gt;0,R1213,S1213&lt;&gt;0,S1213,T1213&lt;&gt;0,T1213),"Pendent")</f>
        <v>Pendent</v>
      </c>
    </row>
    <row r="1214" spans="21:23" ht="15" customHeight="1" x14ac:dyDescent="0.3">
      <c r="U1214" s="15" t="str">
        <f>_xlfn.IFNA(VLOOKUP(W1214,Municipis!$D$2:$F$259,2,FALSE),"Pendent")</f>
        <v>Pendent</v>
      </c>
      <c r="V1214" s="15" t="str">
        <f>_xlfn.IFNA(VLOOKUP(W1214,Municipis!$D$2:$F$259,3,FALSE),"Pendent")</f>
        <v>Pendent</v>
      </c>
      <c r="W1214" s="15" t="str" cm="1">
        <f t="array" ref="W1214">_xlfn.IFNA(_xlfn.IFS(O1214&lt;&gt;0,O1214,P1214&lt;&gt;0,P1214,Q1214&lt;&gt;0,Q1214,R1214&lt;&gt;0,R1214,S1214&lt;&gt;0,S1214,T1214&lt;&gt;0,T1214),"Pendent")</f>
        <v>Pendent</v>
      </c>
    </row>
    <row r="1215" spans="21:23" ht="15" customHeight="1" x14ac:dyDescent="0.3">
      <c r="U1215" s="15" t="str">
        <f>_xlfn.IFNA(VLOOKUP(W1215,Municipis!$D$2:$F$259,2,FALSE),"Pendent")</f>
        <v>Pendent</v>
      </c>
      <c r="V1215" s="15" t="str">
        <f>_xlfn.IFNA(VLOOKUP(W1215,Municipis!$D$2:$F$259,3,FALSE),"Pendent")</f>
        <v>Pendent</v>
      </c>
      <c r="W1215" s="15" t="str" cm="1">
        <f t="array" ref="W1215">_xlfn.IFNA(_xlfn.IFS(O1215&lt;&gt;0,O1215,P1215&lt;&gt;0,P1215,Q1215&lt;&gt;0,Q1215,R1215&lt;&gt;0,R1215,S1215&lt;&gt;0,S1215,T1215&lt;&gt;0,T1215),"Pendent")</f>
        <v>Pendent</v>
      </c>
    </row>
    <row r="1216" spans="21:23" ht="15" customHeight="1" x14ac:dyDescent="0.3">
      <c r="U1216" s="15" t="str">
        <f>_xlfn.IFNA(VLOOKUP(W1216,Municipis!$D$2:$F$259,2,FALSE),"Pendent")</f>
        <v>Pendent</v>
      </c>
      <c r="V1216" s="15" t="str">
        <f>_xlfn.IFNA(VLOOKUP(W1216,Municipis!$D$2:$F$259,3,FALSE),"Pendent")</f>
        <v>Pendent</v>
      </c>
      <c r="W1216" s="15" t="str" cm="1">
        <f t="array" ref="W1216">_xlfn.IFNA(_xlfn.IFS(O1216&lt;&gt;0,O1216,P1216&lt;&gt;0,P1216,Q1216&lt;&gt;0,Q1216,R1216&lt;&gt;0,R1216,S1216&lt;&gt;0,S1216,T1216&lt;&gt;0,T1216),"Pendent")</f>
        <v>Pendent</v>
      </c>
    </row>
    <row r="1217" spans="21:23" ht="15" customHeight="1" x14ac:dyDescent="0.3">
      <c r="U1217" s="15" t="str">
        <f>_xlfn.IFNA(VLOOKUP(W1217,Municipis!$D$2:$F$259,2,FALSE),"Pendent")</f>
        <v>Pendent</v>
      </c>
      <c r="V1217" s="15" t="str">
        <f>_xlfn.IFNA(VLOOKUP(W1217,Municipis!$D$2:$F$259,3,FALSE),"Pendent")</f>
        <v>Pendent</v>
      </c>
      <c r="W1217" s="15" t="str" cm="1">
        <f t="array" ref="W1217">_xlfn.IFNA(_xlfn.IFS(O1217&lt;&gt;0,O1217,P1217&lt;&gt;0,P1217,Q1217&lt;&gt;0,Q1217,R1217&lt;&gt;0,R1217,S1217&lt;&gt;0,S1217,T1217&lt;&gt;0,T1217),"Pendent")</f>
        <v>Pendent</v>
      </c>
    </row>
    <row r="1218" spans="21:23" ht="15" customHeight="1" x14ac:dyDescent="0.3">
      <c r="U1218" s="15" t="str">
        <f>_xlfn.IFNA(VLOOKUP(W1218,Municipis!$D$2:$F$259,2,FALSE),"Pendent")</f>
        <v>Pendent</v>
      </c>
      <c r="V1218" s="15" t="str">
        <f>_xlfn.IFNA(VLOOKUP(W1218,Municipis!$D$2:$F$259,3,FALSE),"Pendent")</f>
        <v>Pendent</v>
      </c>
      <c r="W1218" s="15" t="str" cm="1">
        <f t="array" ref="W1218">_xlfn.IFNA(_xlfn.IFS(O1218&lt;&gt;0,O1218,P1218&lt;&gt;0,P1218,Q1218&lt;&gt;0,Q1218,R1218&lt;&gt;0,R1218,S1218&lt;&gt;0,S1218,T1218&lt;&gt;0,T1218),"Pendent")</f>
        <v>Pendent</v>
      </c>
    </row>
    <row r="1219" spans="21:23" ht="15" customHeight="1" x14ac:dyDescent="0.3">
      <c r="U1219" s="15" t="str">
        <f>_xlfn.IFNA(VLOOKUP(W1219,Municipis!$D$2:$F$259,2,FALSE),"Pendent")</f>
        <v>Pendent</v>
      </c>
      <c r="V1219" s="15" t="str">
        <f>_xlfn.IFNA(VLOOKUP(W1219,Municipis!$D$2:$F$259,3,FALSE),"Pendent")</f>
        <v>Pendent</v>
      </c>
      <c r="W1219" s="15" t="str" cm="1">
        <f t="array" ref="W1219">_xlfn.IFNA(_xlfn.IFS(O1219&lt;&gt;0,O1219,P1219&lt;&gt;0,P1219,Q1219&lt;&gt;0,Q1219,R1219&lt;&gt;0,R1219,S1219&lt;&gt;0,S1219,T1219&lt;&gt;0,T1219),"Pendent")</f>
        <v>Pendent</v>
      </c>
    </row>
    <row r="1220" spans="21:23" ht="15" customHeight="1" x14ac:dyDescent="0.3">
      <c r="U1220" s="15" t="str">
        <f>_xlfn.IFNA(VLOOKUP(W1220,Municipis!$D$2:$F$259,2,FALSE),"Pendent")</f>
        <v>Pendent</v>
      </c>
      <c r="V1220" s="15" t="str">
        <f>_xlfn.IFNA(VLOOKUP(W1220,Municipis!$D$2:$F$259,3,FALSE),"Pendent")</f>
        <v>Pendent</v>
      </c>
      <c r="W1220" s="15" t="str" cm="1">
        <f t="array" ref="W1220">_xlfn.IFNA(_xlfn.IFS(O1220&lt;&gt;0,O1220,P1220&lt;&gt;0,P1220,Q1220&lt;&gt;0,Q1220,R1220&lt;&gt;0,R1220,S1220&lt;&gt;0,S1220,T1220&lt;&gt;0,T1220),"Pendent")</f>
        <v>Pendent</v>
      </c>
    </row>
    <row r="1221" spans="21:23" ht="15" customHeight="1" x14ac:dyDescent="0.3">
      <c r="U1221" s="15" t="str">
        <f>_xlfn.IFNA(VLOOKUP(W1221,Municipis!$D$2:$F$259,2,FALSE),"Pendent")</f>
        <v>Pendent</v>
      </c>
      <c r="V1221" s="15" t="str">
        <f>_xlfn.IFNA(VLOOKUP(W1221,Municipis!$D$2:$F$259,3,FALSE),"Pendent")</f>
        <v>Pendent</v>
      </c>
      <c r="W1221" s="15" t="str" cm="1">
        <f t="array" ref="W1221">_xlfn.IFNA(_xlfn.IFS(O1221&lt;&gt;0,O1221,P1221&lt;&gt;0,P1221,Q1221&lt;&gt;0,Q1221,R1221&lt;&gt;0,R1221,S1221&lt;&gt;0,S1221,T1221&lt;&gt;0,T1221),"Pendent")</f>
        <v>Pendent</v>
      </c>
    </row>
    <row r="1222" spans="21:23" ht="15" customHeight="1" x14ac:dyDescent="0.3">
      <c r="U1222" s="15" t="str">
        <f>_xlfn.IFNA(VLOOKUP(W1222,Municipis!$D$2:$F$259,2,FALSE),"Pendent")</f>
        <v>Pendent</v>
      </c>
      <c r="V1222" s="15" t="str">
        <f>_xlfn.IFNA(VLOOKUP(W1222,Municipis!$D$2:$F$259,3,FALSE),"Pendent")</f>
        <v>Pendent</v>
      </c>
      <c r="W1222" s="15" t="str" cm="1">
        <f t="array" ref="W1222">_xlfn.IFNA(_xlfn.IFS(O1222&lt;&gt;0,O1222,P1222&lt;&gt;0,P1222,Q1222&lt;&gt;0,Q1222,R1222&lt;&gt;0,R1222,S1222&lt;&gt;0,S1222,T1222&lt;&gt;0,T1222),"Pendent")</f>
        <v>Pendent</v>
      </c>
    </row>
    <row r="1223" spans="21:23" ht="15" customHeight="1" x14ac:dyDescent="0.3">
      <c r="U1223" s="15" t="str">
        <f>_xlfn.IFNA(VLOOKUP(W1223,Municipis!$D$2:$F$259,2,FALSE),"Pendent")</f>
        <v>Pendent</v>
      </c>
      <c r="V1223" s="15" t="str">
        <f>_xlfn.IFNA(VLOOKUP(W1223,Municipis!$D$2:$F$259,3,FALSE),"Pendent")</f>
        <v>Pendent</v>
      </c>
      <c r="W1223" s="15" t="str" cm="1">
        <f t="array" ref="W1223">_xlfn.IFNA(_xlfn.IFS(O1223&lt;&gt;0,O1223,P1223&lt;&gt;0,P1223,Q1223&lt;&gt;0,Q1223,R1223&lt;&gt;0,R1223,S1223&lt;&gt;0,S1223,T1223&lt;&gt;0,T1223),"Pendent")</f>
        <v>Pendent</v>
      </c>
    </row>
    <row r="1224" spans="21:23" ht="15" customHeight="1" x14ac:dyDescent="0.3">
      <c r="U1224" s="15" t="str">
        <f>_xlfn.IFNA(VLOOKUP(W1224,Municipis!$D$2:$F$259,2,FALSE),"Pendent")</f>
        <v>Pendent</v>
      </c>
      <c r="V1224" s="15" t="str">
        <f>_xlfn.IFNA(VLOOKUP(W1224,Municipis!$D$2:$F$259,3,FALSE),"Pendent")</f>
        <v>Pendent</v>
      </c>
      <c r="W1224" s="15" t="str" cm="1">
        <f t="array" ref="W1224">_xlfn.IFNA(_xlfn.IFS(O1224&lt;&gt;0,O1224,P1224&lt;&gt;0,P1224,Q1224&lt;&gt;0,Q1224,R1224&lt;&gt;0,R1224,S1224&lt;&gt;0,S1224,T1224&lt;&gt;0,T1224),"Pendent")</f>
        <v>Pendent</v>
      </c>
    </row>
    <row r="1225" spans="21:23" ht="15" customHeight="1" x14ac:dyDescent="0.3">
      <c r="U1225" s="15" t="str">
        <f>_xlfn.IFNA(VLOOKUP(W1225,Municipis!$D$2:$F$259,2,FALSE),"Pendent")</f>
        <v>Pendent</v>
      </c>
      <c r="V1225" s="15" t="str">
        <f>_xlfn.IFNA(VLOOKUP(W1225,Municipis!$D$2:$F$259,3,FALSE),"Pendent")</f>
        <v>Pendent</v>
      </c>
      <c r="W1225" s="15" t="str" cm="1">
        <f t="array" ref="W1225">_xlfn.IFNA(_xlfn.IFS(O1225&lt;&gt;0,O1225,P1225&lt;&gt;0,P1225,Q1225&lt;&gt;0,Q1225,R1225&lt;&gt;0,R1225,S1225&lt;&gt;0,S1225,T1225&lt;&gt;0,T1225),"Pendent")</f>
        <v>Pendent</v>
      </c>
    </row>
    <row r="1226" spans="21:23" ht="15" customHeight="1" x14ac:dyDescent="0.3">
      <c r="U1226" s="15" t="str">
        <f>_xlfn.IFNA(VLOOKUP(W1226,Municipis!$D$2:$F$259,2,FALSE),"Pendent")</f>
        <v>Pendent</v>
      </c>
      <c r="V1226" s="15" t="str">
        <f>_xlfn.IFNA(VLOOKUP(W1226,Municipis!$D$2:$F$259,3,FALSE),"Pendent")</f>
        <v>Pendent</v>
      </c>
      <c r="W1226" s="15" t="str" cm="1">
        <f t="array" ref="W1226">_xlfn.IFNA(_xlfn.IFS(O1226&lt;&gt;0,O1226,P1226&lt;&gt;0,P1226,Q1226&lt;&gt;0,Q1226,R1226&lt;&gt;0,R1226,S1226&lt;&gt;0,S1226,T1226&lt;&gt;0,T1226),"Pendent")</f>
        <v>Pendent</v>
      </c>
    </row>
    <row r="1227" spans="21:23" ht="15" customHeight="1" x14ac:dyDescent="0.3">
      <c r="U1227" s="15" t="str">
        <f>_xlfn.IFNA(VLOOKUP(W1227,Municipis!$D$2:$F$259,2,FALSE),"Pendent")</f>
        <v>Pendent</v>
      </c>
      <c r="V1227" s="15" t="str">
        <f>_xlfn.IFNA(VLOOKUP(W1227,Municipis!$D$2:$F$259,3,FALSE),"Pendent")</f>
        <v>Pendent</v>
      </c>
      <c r="W1227" s="15" t="str" cm="1">
        <f t="array" ref="W1227">_xlfn.IFNA(_xlfn.IFS(O1227&lt;&gt;0,O1227,P1227&lt;&gt;0,P1227,Q1227&lt;&gt;0,Q1227,R1227&lt;&gt;0,R1227,S1227&lt;&gt;0,S1227,T1227&lt;&gt;0,T1227),"Pendent")</f>
        <v>Pendent</v>
      </c>
    </row>
    <row r="1228" spans="21:23" ht="15" customHeight="1" x14ac:dyDescent="0.3">
      <c r="U1228" s="15" t="str">
        <f>_xlfn.IFNA(VLOOKUP(W1228,Municipis!$D$2:$F$259,2,FALSE),"Pendent")</f>
        <v>Pendent</v>
      </c>
      <c r="V1228" s="15" t="str">
        <f>_xlfn.IFNA(VLOOKUP(W1228,Municipis!$D$2:$F$259,3,FALSE),"Pendent")</f>
        <v>Pendent</v>
      </c>
      <c r="W1228" s="15" t="str" cm="1">
        <f t="array" ref="W1228">_xlfn.IFNA(_xlfn.IFS(O1228&lt;&gt;0,O1228,P1228&lt;&gt;0,P1228,Q1228&lt;&gt;0,Q1228,R1228&lt;&gt;0,R1228,S1228&lt;&gt;0,S1228,T1228&lt;&gt;0,T1228),"Pendent")</f>
        <v>Pendent</v>
      </c>
    </row>
    <row r="1229" spans="21:23" ht="15" customHeight="1" x14ac:dyDescent="0.3">
      <c r="U1229" s="15" t="str">
        <f>_xlfn.IFNA(VLOOKUP(W1229,Municipis!$D$2:$F$259,2,FALSE),"Pendent")</f>
        <v>Pendent</v>
      </c>
      <c r="V1229" s="15" t="str">
        <f>_xlfn.IFNA(VLOOKUP(W1229,Municipis!$D$2:$F$259,3,FALSE),"Pendent")</f>
        <v>Pendent</v>
      </c>
      <c r="W1229" s="15" t="str" cm="1">
        <f t="array" ref="W1229">_xlfn.IFNA(_xlfn.IFS(O1229&lt;&gt;0,O1229,P1229&lt;&gt;0,P1229,Q1229&lt;&gt;0,Q1229,R1229&lt;&gt;0,R1229,S1229&lt;&gt;0,S1229,T1229&lt;&gt;0,T1229),"Pendent")</f>
        <v>Pendent</v>
      </c>
    </row>
    <row r="1230" spans="21:23" ht="15" customHeight="1" x14ac:dyDescent="0.3">
      <c r="U1230" s="15" t="str">
        <f>_xlfn.IFNA(VLOOKUP(W1230,Municipis!$D$2:$F$259,2,FALSE),"Pendent")</f>
        <v>Pendent</v>
      </c>
      <c r="V1230" s="15" t="str">
        <f>_xlfn.IFNA(VLOOKUP(W1230,Municipis!$D$2:$F$259,3,FALSE),"Pendent")</f>
        <v>Pendent</v>
      </c>
      <c r="W1230" s="15" t="str" cm="1">
        <f t="array" ref="W1230">_xlfn.IFNA(_xlfn.IFS(O1230&lt;&gt;0,O1230,P1230&lt;&gt;0,P1230,Q1230&lt;&gt;0,Q1230,R1230&lt;&gt;0,R1230,S1230&lt;&gt;0,S1230,T1230&lt;&gt;0,T1230),"Pendent")</f>
        <v>Pendent</v>
      </c>
    </row>
    <row r="1231" spans="21:23" ht="15" customHeight="1" x14ac:dyDescent="0.3">
      <c r="U1231" s="15" t="str">
        <f>_xlfn.IFNA(VLOOKUP(W1231,Municipis!$D$2:$F$259,2,FALSE),"Pendent")</f>
        <v>Pendent</v>
      </c>
      <c r="V1231" s="15" t="str">
        <f>_xlfn.IFNA(VLOOKUP(W1231,Municipis!$D$2:$F$259,3,FALSE),"Pendent")</f>
        <v>Pendent</v>
      </c>
      <c r="W1231" s="15" t="str" cm="1">
        <f t="array" ref="W1231">_xlfn.IFNA(_xlfn.IFS(O1231&lt;&gt;0,O1231,P1231&lt;&gt;0,P1231,Q1231&lt;&gt;0,Q1231,R1231&lt;&gt;0,R1231,S1231&lt;&gt;0,S1231,T1231&lt;&gt;0,T1231),"Pendent")</f>
        <v>Pendent</v>
      </c>
    </row>
    <row r="1232" spans="21:23" ht="15" customHeight="1" x14ac:dyDescent="0.3">
      <c r="U1232" s="15" t="str">
        <f>_xlfn.IFNA(VLOOKUP(W1232,Municipis!$D$2:$F$259,2,FALSE),"Pendent")</f>
        <v>Pendent</v>
      </c>
      <c r="V1232" s="15" t="str">
        <f>_xlfn.IFNA(VLOOKUP(W1232,Municipis!$D$2:$F$259,3,FALSE),"Pendent")</f>
        <v>Pendent</v>
      </c>
      <c r="W1232" s="15" t="str" cm="1">
        <f t="array" ref="W1232">_xlfn.IFNA(_xlfn.IFS(O1232&lt;&gt;0,O1232,P1232&lt;&gt;0,P1232,Q1232&lt;&gt;0,Q1232,R1232&lt;&gt;0,R1232,S1232&lt;&gt;0,S1232,T1232&lt;&gt;0,T1232),"Pendent")</f>
        <v>Pendent</v>
      </c>
    </row>
    <row r="1233" spans="21:23" ht="15" customHeight="1" x14ac:dyDescent="0.3">
      <c r="U1233" s="15" t="str">
        <f>_xlfn.IFNA(VLOOKUP(W1233,Municipis!$D$2:$F$259,2,FALSE),"Pendent")</f>
        <v>Pendent</v>
      </c>
      <c r="V1233" s="15" t="str">
        <f>_xlfn.IFNA(VLOOKUP(W1233,Municipis!$D$2:$F$259,3,FALSE),"Pendent")</f>
        <v>Pendent</v>
      </c>
      <c r="W1233" s="15" t="str" cm="1">
        <f t="array" ref="W1233">_xlfn.IFNA(_xlfn.IFS(O1233&lt;&gt;0,O1233,P1233&lt;&gt;0,P1233,Q1233&lt;&gt;0,Q1233,R1233&lt;&gt;0,R1233,S1233&lt;&gt;0,S1233,T1233&lt;&gt;0,T1233),"Pendent")</f>
        <v>Pendent</v>
      </c>
    </row>
    <row r="1234" spans="21:23" ht="15" customHeight="1" x14ac:dyDescent="0.3">
      <c r="U1234" s="15" t="str">
        <f>_xlfn.IFNA(VLOOKUP(W1234,Municipis!$D$2:$F$259,2,FALSE),"Pendent")</f>
        <v>Pendent</v>
      </c>
      <c r="V1234" s="15" t="str">
        <f>_xlfn.IFNA(VLOOKUP(W1234,Municipis!$D$2:$F$259,3,FALSE),"Pendent")</f>
        <v>Pendent</v>
      </c>
      <c r="W1234" s="15" t="str" cm="1">
        <f t="array" ref="W1234">_xlfn.IFNA(_xlfn.IFS(O1234&lt;&gt;0,O1234,P1234&lt;&gt;0,P1234,Q1234&lt;&gt;0,Q1234,R1234&lt;&gt;0,R1234,S1234&lt;&gt;0,S1234,T1234&lt;&gt;0,T1234),"Pendent")</f>
        <v>Pendent</v>
      </c>
    </row>
    <row r="1235" spans="21:23" ht="15" customHeight="1" x14ac:dyDescent="0.3">
      <c r="U1235" s="15" t="str">
        <f>_xlfn.IFNA(VLOOKUP(W1235,Municipis!$D$2:$F$259,2,FALSE),"Pendent")</f>
        <v>Pendent</v>
      </c>
      <c r="V1235" s="15" t="str">
        <f>_xlfn.IFNA(VLOOKUP(W1235,Municipis!$D$2:$F$259,3,FALSE),"Pendent")</f>
        <v>Pendent</v>
      </c>
      <c r="W1235" s="15" t="str" cm="1">
        <f t="array" ref="W1235">_xlfn.IFNA(_xlfn.IFS(O1235&lt;&gt;0,O1235,P1235&lt;&gt;0,P1235,Q1235&lt;&gt;0,Q1235,R1235&lt;&gt;0,R1235,S1235&lt;&gt;0,S1235,T1235&lt;&gt;0,T1235),"Pendent")</f>
        <v>Pendent</v>
      </c>
    </row>
    <row r="1236" spans="21:23" ht="15" customHeight="1" x14ac:dyDescent="0.3">
      <c r="U1236" s="15" t="str">
        <f>_xlfn.IFNA(VLOOKUP(W1236,Municipis!$D$2:$F$259,2,FALSE),"Pendent")</f>
        <v>Pendent</v>
      </c>
      <c r="V1236" s="15" t="str">
        <f>_xlfn.IFNA(VLOOKUP(W1236,Municipis!$D$2:$F$259,3,FALSE),"Pendent")</f>
        <v>Pendent</v>
      </c>
      <c r="W1236" s="15" t="str" cm="1">
        <f t="array" ref="W1236">_xlfn.IFNA(_xlfn.IFS(O1236&lt;&gt;0,O1236,P1236&lt;&gt;0,P1236,Q1236&lt;&gt;0,Q1236,R1236&lt;&gt;0,R1236,S1236&lt;&gt;0,S1236,T1236&lt;&gt;0,T1236),"Pendent")</f>
        <v>Pendent</v>
      </c>
    </row>
    <row r="1237" spans="21:23" ht="15" customHeight="1" x14ac:dyDescent="0.3">
      <c r="U1237" s="15" t="str">
        <f>_xlfn.IFNA(VLOOKUP(W1237,Municipis!$D$2:$F$259,2,FALSE),"Pendent")</f>
        <v>Pendent</v>
      </c>
      <c r="V1237" s="15" t="str">
        <f>_xlfn.IFNA(VLOOKUP(W1237,Municipis!$D$2:$F$259,3,FALSE),"Pendent")</f>
        <v>Pendent</v>
      </c>
      <c r="W1237" s="15" t="str" cm="1">
        <f t="array" ref="W1237">_xlfn.IFNA(_xlfn.IFS(O1237&lt;&gt;0,O1237,P1237&lt;&gt;0,P1237,Q1237&lt;&gt;0,Q1237,R1237&lt;&gt;0,R1237,S1237&lt;&gt;0,S1237,T1237&lt;&gt;0,T1237),"Pendent")</f>
        <v>Pendent</v>
      </c>
    </row>
    <row r="1238" spans="21:23" ht="15" customHeight="1" x14ac:dyDescent="0.3">
      <c r="U1238" s="15" t="str">
        <f>_xlfn.IFNA(VLOOKUP(W1238,Municipis!$D$2:$F$259,2,FALSE),"Pendent")</f>
        <v>Pendent</v>
      </c>
      <c r="V1238" s="15" t="str">
        <f>_xlfn.IFNA(VLOOKUP(W1238,Municipis!$D$2:$F$259,3,FALSE),"Pendent")</f>
        <v>Pendent</v>
      </c>
      <c r="W1238" s="15" t="str" cm="1">
        <f t="array" ref="W1238">_xlfn.IFNA(_xlfn.IFS(O1238&lt;&gt;0,O1238,P1238&lt;&gt;0,P1238,Q1238&lt;&gt;0,Q1238,R1238&lt;&gt;0,R1238,S1238&lt;&gt;0,S1238,T1238&lt;&gt;0,T1238),"Pendent")</f>
        <v>Pendent</v>
      </c>
    </row>
    <row r="1239" spans="21:23" ht="15" customHeight="1" x14ac:dyDescent="0.3">
      <c r="U1239" s="15" t="str">
        <f>_xlfn.IFNA(VLOOKUP(W1239,Municipis!$D$2:$F$259,2,FALSE),"Pendent")</f>
        <v>Pendent</v>
      </c>
      <c r="V1239" s="15" t="str">
        <f>_xlfn.IFNA(VLOOKUP(W1239,Municipis!$D$2:$F$259,3,FALSE),"Pendent")</f>
        <v>Pendent</v>
      </c>
      <c r="W1239" s="15" t="str" cm="1">
        <f t="array" ref="W1239">_xlfn.IFNA(_xlfn.IFS(O1239&lt;&gt;0,O1239,P1239&lt;&gt;0,P1239,Q1239&lt;&gt;0,Q1239,R1239&lt;&gt;0,R1239,S1239&lt;&gt;0,S1239,T1239&lt;&gt;0,T1239),"Pendent")</f>
        <v>Pendent</v>
      </c>
    </row>
    <row r="1240" spans="21:23" ht="15" customHeight="1" x14ac:dyDescent="0.3">
      <c r="U1240" s="15" t="str">
        <f>_xlfn.IFNA(VLOOKUP(W1240,Municipis!$D$2:$F$259,2,FALSE),"Pendent")</f>
        <v>Pendent</v>
      </c>
      <c r="V1240" s="15" t="str">
        <f>_xlfn.IFNA(VLOOKUP(W1240,Municipis!$D$2:$F$259,3,FALSE),"Pendent")</f>
        <v>Pendent</v>
      </c>
      <c r="W1240" s="15" t="str" cm="1">
        <f t="array" ref="W1240">_xlfn.IFNA(_xlfn.IFS(O1240&lt;&gt;0,O1240,P1240&lt;&gt;0,P1240,Q1240&lt;&gt;0,Q1240,R1240&lt;&gt;0,R1240,S1240&lt;&gt;0,S1240,T1240&lt;&gt;0,T1240),"Pendent")</f>
        <v>Pendent</v>
      </c>
    </row>
    <row r="1241" spans="21:23" ht="15" customHeight="1" x14ac:dyDescent="0.3">
      <c r="U1241" s="15" t="str">
        <f>_xlfn.IFNA(VLOOKUP(W1241,Municipis!$D$2:$F$259,2,FALSE),"Pendent")</f>
        <v>Pendent</v>
      </c>
      <c r="V1241" s="15" t="str">
        <f>_xlfn.IFNA(VLOOKUP(W1241,Municipis!$D$2:$F$259,3,FALSE),"Pendent")</f>
        <v>Pendent</v>
      </c>
      <c r="W1241" s="15" t="str" cm="1">
        <f t="array" ref="W1241">_xlfn.IFNA(_xlfn.IFS(O1241&lt;&gt;0,O1241,P1241&lt;&gt;0,P1241,Q1241&lt;&gt;0,Q1241,R1241&lt;&gt;0,R1241,S1241&lt;&gt;0,S1241,T1241&lt;&gt;0,T1241),"Pendent")</f>
        <v>Pendent</v>
      </c>
    </row>
    <row r="1242" spans="21:23" ht="15" customHeight="1" x14ac:dyDescent="0.3">
      <c r="U1242" s="15" t="str">
        <f>_xlfn.IFNA(VLOOKUP(W1242,Municipis!$D$2:$F$259,2,FALSE),"Pendent")</f>
        <v>Pendent</v>
      </c>
      <c r="V1242" s="15" t="str">
        <f>_xlfn.IFNA(VLOOKUP(W1242,Municipis!$D$2:$F$259,3,FALSE),"Pendent")</f>
        <v>Pendent</v>
      </c>
      <c r="W1242" s="15" t="str" cm="1">
        <f t="array" ref="W1242">_xlfn.IFNA(_xlfn.IFS(O1242&lt;&gt;0,O1242,P1242&lt;&gt;0,P1242,Q1242&lt;&gt;0,Q1242,R1242&lt;&gt;0,R1242,S1242&lt;&gt;0,S1242,T1242&lt;&gt;0,T1242),"Pendent")</f>
        <v>Pendent</v>
      </c>
    </row>
    <row r="1243" spans="21:23" ht="15" customHeight="1" x14ac:dyDescent="0.3">
      <c r="U1243" s="15" t="str">
        <f>_xlfn.IFNA(VLOOKUP(W1243,Municipis!$D$2:$F$259,2,FALSE),"Pendent")</f>
        <v>Pendent</v>
      </c>
      <c r="V1243" s="15" t="str">
        <f>_xlfn.IFNA(VLOOKUP(W1243,Municipis!$D$2:$F$259,3,FALSE),"Pendent")</f>
        <v>Pendent</v>
      </c>
      <c r="W1243" s="15" t="str" cm="1">
        <f t="array" ref="W1243">_xlfn.IFNA(_xlfn.IFS(O1243&lt;&gt;0,O1243,P1243&lt;&gt;0,P1243,Q1243&lt;&gt;0,Q1243,R1243&lt;&gt;0,R1243,S1243&lt;&gt;0,S1243,T1243&lt;&gt;0,T1243),"Pendent")</f>
        <v>Pendent</v>
      </c>
    </row>
    <row r="1244" spans="21:23" ht="15" customHeight="1" x14ac:dyDescent="0.3">
      <c r="U1244" s="15" t="str">
        <f>_xlfn.IFNA(VLOOKUP(W1244,Municipis!$D$2:$F$259,2,FALSE),"Pendent")</f>
        <v>Pendent</v>
      </c>
      <c r="V1244" s="15" t="str">
        <f>_xlfn.IFNA(VLOOKUP(W1244,Municipis!$D$2:$F$259,3,FALSE),"Pendent")</f>
        <v>Pendent</v>
      </c>
      <c r="W1244" s="15" t="str" cm="1">
        <f t="array" ref="W1244">_xlfn.IFNA(_xlfn.IFS(O1244&lt;&gt;0,O1244,P1244&lt;&gt;0,P1244,Q1244&lt;&gt;0,Q1244,R1244&lt;&gt;0,R1244,S1244&lt;&gt;0,S1244,T1244&lt;&gt;0,T1244),"Pendent")</f>
        <v>Pendent</v>
      </c>
    </row>
    <row r="1245" spans="21:23" ht="15" customHeight="1" x14ac:dyDescent="0.3">
      <c r="U1245" s="15" t="str">
        <f>_xlfn.IFNA(VLOOKUP(W1245,Municipis!$D$2:$F$259,2,FALSE),"Pendent")</f>
        <v>Pendent</v>
      </c>
      <c r="V1245" s="15" t="str">
        <f>_xlfn.IFNA(VLOOKUP(W1245,Municipis!$D$2:$F$259,3,FALSE),"Pendent")</f>
        <v>Pendent</v>
      </c>
      <c r="W1245" s="15" t="str" cm="1">
        <f t="array" ref="W1245">_xlfn.IFNA(_xlfn.IFS(O1245&lt;&gt;0,O1245,P1245&lt;&gt;0,P1245,Q1245&lt;&gt;0,Q1245,R1245&lt;&gt;0,R1245,S1245&lt;&gt;0,S1245,T1245&lt;&gt;0,T1245),"Pendent")</f>
        <v>Pendent</v>
      </c>
    </row>
    <row r="1246" spans="21:23" ht="15" customHeight="1" x14ac:dyDescent="0.3">
      <c r="U1246" s="15" t="str">
        <f>_xlfn.IFNA(VLOOKUP(W1246,Municipis!$D$2:$F$259,2,FALSE),"Pendent")</f>
        <v>Pendent</v>
      </c>
      <c r="V1246" s="15" t="str">
        <f>_xlfn.IFNA(VLOOKUP(W1246,Municipis!$D$2:$F$259,3,FALSE),"Pendent")</f>
        <v>Pendent</v>
      </c>
      <c r="W1246" s="15" t="str" cm="1">
        <f t="array" ref="W1246">_xlfn.IFNA(_xlfn.IFS(O1246&lt;&gt;0,O1246,P1246&lt;&gt;0,P1246,Q1246&lt;&gt;0,Q1246,R1246&lt;&gt;0,R1246,S1246&lt;&gt;0,S1246,T1246&lt;&gt;0,T1246),"Pendent")</f>
        <v>Pendent</v>
      </c>
    </row>
    <row r="1247" spans="21:23" ht="15" customHeight="1" x14ac:dyDescent="0.3">
      <c r="U1247" s="15" t="str">
        <f>_xlfn.IFNA(VLOOKUP(W1247,Municipis!$D$2:$F$259,2,FALSE),"Pendent")</f>
        <v>Pendent</v>
      </c>
      <c r="V1247" s="15" t="str">
        <f>_xlfn.IFNA(VLOOKUP(W1247,Municipis!$D$2:$F$259,3,FALSE),"Pendent")</f>
        <v>Pendent</v>
      </c>
      <c r="W1247" s="15" t="str" cm="1">
        <f t="array" ref="W1247">_xlfn.IFNA(_xlfn.IFS(O1247&lt;&gt;0,O1247,P1247&lt;&gt;0,P1247,Q1247&lt;&gt;0,Q1247,R1247&lt;&gt;0,R1247,S1247&lt;&gt;0,S1247,T1247&lt;&gt;0,T1247),"Pendent")</f>
        <v>Pendent</v>
      </c>
    </row>
    <row r="1248" spans="21:23" ht="15" customHeight="1" x14ac:dyDescent="0.3">
      <c r="U1248" s="15" t="str">
        <f>_xlfn.IFNA(VLOOKUP(W1248,Municipis!$D$2:$F$259,2,FALSE),"Pendent")</f>
        <v>Pendent</v>
      </c>
      <c r="V1248" s="15" t="str">
        <f>_xlfn.IFNA(VLOOKUP(W1248,Municipis!$D$2:$F$259,3,FALSE),"Pendent")</f>
        <v>Pendent</v>
      </c>
      <c r="W1248" s="15" t="str" cm="1">
        <f t="array" ref="W1248">_xlfn.IFNA(_xlfn.IFS(O1248&lt;&gt;0,O1248,P1248&lt;&gt;0,P1248,Q1248&lt;&gt;0,Q1248,R1248&lt;&gt;0,R1248,S1248&lt;&gt;0,S1248,T1248&lt;&gt;0,T1248),"Pendent")</f>
        <v>Pendent</v>
      </c>
    </row>
    <row r="1249" spans="21:23" ht="15" customHeight="1" x14ac:dyDescent="0.3">
      <c r="U1249" s="15" t="str">
        <f>_xlfn.IFNA(VLOOKUP(W1249,Municipis!$D$2:$F$259,2,FALSE),"Pendent")</f>
        <v>Pendent</v>
      </c>
      <c r="V1249" s="15" t="str">
        <f>_xlfn.IFNA(VLOOKUP(W1249,Municipis!$D$2:$F$259,3,FALSE),"Pendent")</f>
        <v>Pendent</v>
      </c>
      <c r="W1249" s="15" t="str" cm="1">
        <f t="array" ref="W1249">_xlfn.IFNA(_xlfn.IFS(O1249&lt;&gt;0,O1249,P1249&lt;&gt;0,P1249,Q1249&lt;&gt;0,Q1249,R1249&lt;&gt;0,R1249,S1249&lt;&gt;0,S1249,T1249&lt;&gt;0,T1249),"Pendent")</f>
        <v>Pendent</v>
      </c>
    </row>
    <row r="1250" spans="21:23" ht="15" customHeight="1" x14ac:dyDescent="0.3">
      <c r="U1250" s="15" t="str">
        <f>_xlfn.IFNA(VLOOKUP(W1250,Municipis!$D$2:$F$259,2,FALSE),"Pendent")</f>
        <v>Pendent</v>
      </c>
      <c r="V1250" s="15" t="str">
        <f>_xlfn.IFNA(VLOOKUP(W1250,Municipis!$D$2:$F$259,3,FALSE),"Pendent")</f>
        <v>Pendent</v>
      </c>
      <c r="W1250" s="15" t="str" cm="1">
        <f t="array" ref="W1250">_xlfn.IFNA(_xlfn.IFS(O1250&lt;&gt;0,O1250,P1250&lt;&gt;0,P1250,Q1250&lt;&gt;0,Q1250,R1250&lt;&gt;0,R1250,S1250&lt;&gt;0,S1250,T1250&lt;&gt;0,T1250),"Pendent")</f>
        <v>Pendent</v>
      </c>
    </row>
    <row r="1251" spans="21:23" ht="15" customHeight="1" x14ac:dyDescent="0.3">
      <c r="U1251" s="15" t="str">
        <f>_xlfn.IFNA(VLOOKUP(W1251,Municipis!$D$2:$F$259,2,FALSE),"Pendent")</f>
        <v>Pendent</v>
      </c>
      <c r="V1251" s="15" t="str">
        <f>_xlfn.IFNA(VLOOKUP(W1251,Municipis!$D$2:$F$259,3,FALSE),"Pendent")</f>
        <v>Pendent</v>
      </c>
      <c r="W1251" s="15" t="str" cm="1">
        <f t="array" ref="W1251">_xlfn.IFNA(_xlfn.IFS(O1251&lt;&gt;0,O1251,P1251&lt;&gt;0,P1251,Q1251&lt;&gt;0,Q1251,R1251&lt;&gt;0,R1251,S1251&lt;&gt;0,S1251,T1251&lt;&gt;0,T1251),"Pendent")</f>
        <v>Pendent</v>
      </c>
    </row>
    <row r="1252" spans="21:23" ht="15" customHeight="1" x14ac:dyDescent="0.3">
      <c r="U1252" s="15" t="str">
        <f>_xlfn.IFNA(VLOOKUP(W1252,Municipis!$D$2:$F$259,2,FALSE),"Pendent")</f>
        <v>Pendent</v>
      </c>
      <c r="V1252" s="15" t="str">
        <f>_xlfn.IFNA(VLOOKUP(W1252,Municipis!$D$2:$F$259,3,FALSE),"Pendent")</f>
        <v>Pendent</v>
      </c>
      <c r="W1252" s="15" t="str" cm="1">
        <f t="array" ref="W1252">_xlfn.IFNA(_xlfn.IFS(O1252&lt;&gt;0,O1252,P1252&lt;&gt;0,P1252,Q1252&lt;&gt;0,Q1252,R1252&lt;&gt;0,R1252,S1252&lt;&gt;0,S1252,T1252&lt;&gt;0,T1252),"Pendent")</f>
        <v>Pendent</v>
      </c>
    </row>
    <row r="1253" spans="21:23" ht="15" customHeight="1" x14ac:dyDescent="0.3">
      <c r="U1253" s="15" t="str">
        <f>_xlfn.IFNA(VLOOKUP(W1253,Municipis!$D$2:$F$259,2,FALSE),"Pendent")</f>
        <v>Pendent</v>
      </c>
      <c r="V1253" s="15" t="str">
        <f>_xlfn.IFNA(VLOOKUP(W1253,Municipis!$D$2:$F$259,3,FALSE),"Pendent")</f>
        <v>Pendent</v>
      </c>
      <c r="W1253" s="15" t="str" cm="1">
        <f t="array" ref="W1253">_xlfn.IFNA(_xlfn.IFS(O1253&lt;&gt;0,O1253,P1253&lt;&gt;0,P1253,Q1253&lt;&gt;0,Q1253,R1253&lt;&gt;0,R1253,S1253&lt;&gt;0,S1253,T1253&lt;&gt;0,T1253),"Pendent")</f>
        <v>Pendent</v>
      </c>
    </row>
    <row r="1254" spans="21:23" ht="15" customHeight="1" x14ac:dyDescent="0.3">
      <c r="U1254" s="15" t="str">
        <f>_xlfn.IFNA(VLOOKUP(W1254,Municipis!$D$2:$F$259,2,FALSE),"Pendent")</f>
        <v>Pendent</v>
      </c>
      <c r="V1254" s="15" t="str">
        <f>_xlfn.IFNA(VLOOKUP(W1254,Municipis!$D$2:$F$259,3,FALSE),"Pendent")</f>
        <v>Pendent</v>
      </c>
      <c r="W1254" s="15" t="str" cm="1">
        <f t="array" ref="W1254">_xlfn.IFNA(_xlfn.IFS(O1254&lt;&gt;0,O1254,P1254&lt;&gt;0,P1254,Q1254&lt;&gt;0,Q1254,R1254&lt;&gt;0,R1254,S1254&lt;&gt;0,S1254,T1254&lt;&gt;0,T1254),"Pendent")</f>
        <v>Pendent</v>
      </c>
    </row>
    <row r="1255" spans="21:23" ht="15" customHeight="1" x14ac:dyDescent="0.3">
      <c r="U1255" s="15" t="str">
        <f>_xlfn.IFNA(VLOOKUP(W1255,Municipis!$D$2:$F$259,2,FALSE),"Pendent")</f>
        <v>Pendent</v>
      </c>
      <c r="V1255" s="15" t="str">
        <f>_xlfn.IFNA(VLOOKUP(W1255,Municipis!$D$2:$F$259,3,FALSE),"Pendent")</f>
        <v>Pendent</v>
      </c>
      <c r="W1255" s="15" t="str" cm="1">
        <f t="array" ref="W1255">_xlfn.IFNA(_xlfn.IFS(O1255&lt;&gt;0,O1255,P1255&lt;&gt;0,P1255,Q1255&lt;&gt;0,Q1255,R1255&lt;&gt;0,R1255,S1255&lt;&gt;0,S1255,T1255&lt;&gt;0,T1255),"Pendent")</f>
        <v>Pendent</v>
      </c>
    </row>
    <row r="1256" spans="21:23" ht="15" customHeight="1" x14ac:dyDescent="0.3">
      <c r="U1256" s="15" t="str">
        <f>_xlfn.IFNA(VLOOKUP(W1256,Municipis!$D$2:$F$259,2,FALSE),"Pendent")</f>
        <v>Pendent</v>
      </c>
      <c r="V1256" s="15" t="str">
        <f>_xlfn.IFNA(VLOOKUP(W1256,Municipis!$D$2:$F$259,3,FALSE),"Pendent")</f>
        <v>Pendent</v>
      </c>
      <c r="W1256" s="15" t="str" cm="1">
        <f t="array" ref="W1256">_xlfn.IFNA(_xlfn.IFS(O1256&lt;&gt;0,O1256,P1256&lt;&gt;0,P1256,Q1256&lt;&gt;0,Q1256,R1256&lt;&gt;0,R1256,S1256&lt;&gt;0,S1256,T1256&lt;&gt;0,T1256),"Pendent")</f>
        <v>Pendent</v>
      </c>
    </row>
  </sheetData>
  <sortState xmlns:xlrd2="http://schemas.microsoft.com/office/spreadsheetml/2017/richdata2" ref="A8:W1256">
    <sortCondition ref="B8:B1256"/>
  </sortState>
  <mergeCells count="2">
    <mergeCell ref="H5:L5"/>
    <mergeCell ref="H6:L6"/>
  </mergeCells>
  <phoneticPr fontId="10" type="noConversion"/>
  <conditionalFormatting sqref="D5">
    <cfRule type="cellIs" dxfId="25" priority="26" operator="equal">
      <formula>#REF!</formula>
    </cfRule>
  </conditionalFormatting>
  <conditionalFormatting sqref="D5:D6">
    <cfRule type="cellIs" dxfId="24" priority="20" operator="equal">
      <formula>"Pendiente"</formula>
    </cfRule>
  </conditionalFormatting>
  <conditionalFormatting sqref="D8:D580 D5:D6">
    <cfRule type="cellIs" dxfId="23" priority="55" operator="equal">
      <formula>#REF!</formula>
    </cfRule>
  </conditionalFormatting>
  <conditionalFormatting sqref="D8:D580 D6">
    <cfRule type="cellIs" dxfId="22" priority="22" operator="equal">
      <formula>#REF!</formula>
    </cfRule>
  </conditionalFormatting>
  <conditionalFormatting sqref="D8:D580">
    <cfRule type="cellIs" dxfId="20" priority="24" operator="equal">
      <formula>"Pendiente"</formula>
    </cfRule>
  </conditionalFormatting>
  <conditionalFormatting sqref="D8:E580">
    <cfRule type="cellIs" dxfId="19" priority="28" operator="greaterThan">
      <formula>1</formula>
    </cfRule>
  </conditionalFormatting>
  <conditionalFormatting sqref="D5:F6">
    <cfRule type="cellIs" dxfId="18" priority="23" operator="greaterThan">
      <formula>1</formula>
    </cfRule>
  </conditionalFormatting>
  <conditionalFormatting sqref="E8:E580">
    <cfRule type="cellIs" dxfId="15" priority="4" operator="equal">
      <formula>#REF!</formula>
    </cfRule>
  </conditionalFormatting>
  <conditionalFormatting sqref="F5:F6">
    <cfRule type="cellIs" dxfId="14" priority="29" operator="equal">
      <formula>#REF!</formula>
    </cfRule>
  </conditionalFormatting>
  <conditionalFormatting sqref="F7">
    <cfRule type="cellIs" dxfId="13" priority="32" operator="equal">
      <formula>#REF!</formula>
    </cfRule>
  </conditionalFormatting>
  <conditionalFormatting sqref="F8:F362">
    <cfRule type="containsText" dxfId="12" priority="30" operator="containsText" text="FALTAN DATOS DE ESCENARIO">
      <formula>NOT(ISERROR(SEARCH("FALTAN DATOS DE ESCENARIO",F8)))</formula>
    </cfRule>
    <cfRule type="containsText" dxfId="11" priority="31" operator="containsText" text="FATAN DATOS DE ESCENARIO">
      <formula>NOT(ISERROR(SEARCH("FATAN DATOS DE ESCENARIO",F8)))</formula>
    </cfRule>
  </conditionalFormatting>
  <conditionalFormatting sqref="U7:W1256">
    <cfRule type="containsText" dxfId="10" priority="33" operator="containsText" text="Pendent">
      <formula>NOT(ISERROR(SEARCH("Pendent",U7)))</formula>
    </cfRule>
  </conditionalFormatting>
  <pageMargins left="0.7" right="0.7" top="0.75" bottom="0.75" header="0.3" footer="0.3"/>
  <pageSetup paperSize="9" scale="45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equal" id="{B02244A6-DD84-43B7-94B8-C66CD033022E}">
            <xm:f>SOCIETATS!$N$9</xm:f>
            <x14:dxf>
              <fill>
                <patternFill>
                  <bgColor rgb="FFFF0000"/>
                </patternFill>
              </fill>
              <border>
                <left style="dotted">
                  <color theme="1"/>
                </left>
                <right style="dotted">
                  <color theme="1"/>
                </right>
                <top style="dotted">
                  <color theme="1"/>
                </top>
                <bottom style="dotted">
                  <color theme="1"/>
                </bottom>
                <vertical/>
                <horizontal/>
              </border>
            </x14:dxf>
          </x14:cfRule>
          <xm:sqref>D8:D580</xm:sqref>
        </x14:conditionalFormatting>
        <x14:conditionalFormatting xmlns:xm="http://schemas.microsoft.com/office/excel/2006/main">
          <x14:cfRule type="cellIs" priority="1" operator="equal" id="{D33EF16E-1A8A-4E51-8B9E-6E1DAB1E570D}">
            <xm:f>SOCIETATS!$N$9</xm:f>
            <x14:dxf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cellIs" priority="2" operator="equal" id="{8A1F0AC5-B914-4C26-915F-B5B4D3C8CC87}">
            <xm:f>SOCIETATS!$N$9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E8:E580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ErrorMessage="1" errorTitle="Dato no permitido" error="Solo se permite fecha en formato: dd/mm/aaaa" promptTitle="no se muy bien" xr:uid="{1570B2B8-0408-4D72-8D35-6C50462BB1EC}">
          <x14:formula1>
            <xm:f>Datos!$Q$2:$Q$366</xm:f>
          </x14:formula1>
          <xm:sqref>I8:I18 G103:G118 I103:I118 G8:G18</xm:sqref>
        </x14:dataValidation>
        <x14:dataValidation type="list" allowBlank="1" showInputMessage="1" showErrorMessage="1" errorTitle="Valor no permitido" error="Seleccione la hora del desplegable" xr:uid="{0061E121-06AD-4854-A982-26FA5A5CA5CE}">
          <x14:formula1>
            <xm:f>Datos!$B$2:$B$25</xm:f>
          </x14:formula1>
          <xm:sqref>H8:H18 H103:H118 J103:J118 J8:J18</xm:sqref>
        </x14:dataValidation>
        <x14:dataValidation type="list" allowBlank="1" showInputMessage="1" showErrorMessage="1" errorTitle="Valor incorrecto" error="Solo números enteros._x000a__x000a_Mínimo 10, máximo 200" xr:uid="{1675B9D2-C4DF-437E-9D0A-146267BCF309}">
          <x14:formula1>
            <xm:f>Datos!$R$2:$R$192</xm:f>
          </x14:formula1>
          <xm:sqref>M103:M118</xm:sqref>
        </x14:dataValidation>
        <x14:dataValidation type="list" allowBlank="1" showInputMessage="1" showErrorMessage="1" errorTitle="VALOR INCORRECTO" error="Seleccione la opción del desplegable." xr:uid="{8F36D7AF-0B6E-40D2-8F17-10EA63B73A8C}">
          <x14:formula1>
            <xm:f>Datos!$E$2:$E$3</xm:f>
          </x14:formula1>
          <xm:sqref>N103:N118 N8:N18</xm:sqref>
        </x14:dataValidation>
        <x14:dataValidation type="list" allowBlank="1" showInputMessage="1" showErrorMessage="1" errorTitle="VALOR INCORRECTO" error="Seleccione la opción del desplegable." xr:uid="{73F25272-A036-4A99-BBCE-E6000CD34CC1}">
          <x14:formula1>
            <xm:f>Datos!$D$2:$D$9</xm:f>
          </x14:formula1>
          <xm:sqref>L103:L118 L8:L18</xm:sqref>
        </x14:dataValidation>
        <x14:dataValidation type="list" allowBlank="1" showInputMessage="1" showErrorMessage="1" errorTitle="VALOR INCORRECTO" error="Seleccione la opción del desplegable." xr:uid="{25004CE2-CD0C-4781-95C3-12A7B90D6D96}">
          <x14:formula1>
            <xm:f>Datos!$K$2:$K$89</xm:f>
          </x14:formula1>
          <xm:sqref>O70:O71 O103:O118 O8:O18</xm:sqref>
        </x14:dataValidation>
        <x14:dataValidation type="list" allowBlank="1" showInputMessage="1" showErrorMessage="1" errorTitle="VALOR INCORRECTO" error="Seleccione la opción del desplegable." xr:uid="{E8F167B3-565B-49AD-BB46-06698C6F1BDC}">
          <x14:formula1>
            <xm:f>Datos!$L$2:$L$55</xm:f>
          </x14:formula1>
          <xm:sqref>P23:P26 P70:P71 P103:P118 P8:P18 P151:P156</xm:sqref>
        </x14:dataValidation>
        <x14:dataValidation type="list" allowBlank="1" showInputMessage="1" showErrorMessage="1" errorTitle="VALOR INCORRECTO" error="Seleccione la opción del desplegable." xr:uid="{5A0C5112-892C-4B46-860D-F1B77F9E97CD}">
          <x14:formula1>
            <xm:f>Datos!$M$2:$M$51</xm:f>
          </x14:formula1>
          <xm:sqref>Q23:Q26 Q70:Q71 Q103:Q118 Q8:Q18 Q151:Q156</xm:sqref>
        </x14:dataValidation>
        <x14:dataValidation type="list" allowBlank="1" showInputMessage="1" showErrorMessage="1" errorTitle="VALOR INCORRECTO" error="Seleccione la opción del desplegable." xr:uid="{0805C845-5E0F-481D-86B9-A89BB91DD52C}">
          <x14:formula1>
            <xm:f>Datos!$N$2:$N$23</xm:f>
          </x14:formula1>
          <xm:sqref>R23:R26 R70:R71 R8:R18 R103:R118 R151:R156</xm:sqref>
        </x14:dataValidation>
        <x14:dataValidation type="list" allowBlank="1" showInputMessage="1" showErrorMessage="1" errorTitle="VALOR INCORRECTO" error="Seleccione la opción del desplegable." xr:uid="{538EB3BE-219E-4640-9804-9E98731F056F}">
          <x14:formula1>
            <xm:f>Datos!$O$2:$O$33</xm:f>
          </x14:formula1>
          <xm:sqref>S23:S26 S70:S71 S8:S18 S103:S118 S151:S156</xm:sqref>
        </x14:dataValidation>
        <x14:dataValidation type="list" allowBlank="1" showInputMessage="1" showErrorMessage="1" errorTitle="VALOR INCORRECTO" error="Seleccione la opción del desplegable." xr:uid="{5E539CA4-C9C2-4541-996C-CABAB1CC3117}">
          <x14:formula1>
            <xm:f>Datos!$P$2:$P$11</xm:f>
          </x14:formula1>
          <xm:sqref>T70:T71 T144:T156 T8:T18 T103:T136 T23:T33</xm:sqref>
        </x14:dataValidation>
        <x14:dataValidation type="list" allowBlank="1" showInputMessage="1" showErrorMessage="1" errorTitle="VALOR INCORRECTO" error="Seleccione la opción del desplegable." xr:uid="{D0AC910B-0C87-4C5B-B8E1-C1B9C49FD58A}">
          <x14:formula1>
            <xm:f>Datos!$C$28:$C$36</xm:f>
          </x14:formula1>
          <xm:sqref>K103:K118 K8:K18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31BF-CDBF-4C4C-A6CB-A4415626BCF5}">
  <dimension ref="A1:R200"/>
  <sheetViews>
    <sheetView topLeftCell="A181" workbookViewId="0">
      <selection activeCell="R200" sqref="A1:R200"/>
    </sheetView>
  </sheetViews>
  <sheetFormatPr baseColWidth="10" defaultRowHeight="14.4" x14ac:dyDescent="0.3"/>
  <cols>
    <col min="2" max="2" width="34.6640625" customWidth="1"/>
    <col min="3" max="3" width="54.88671875" customWidth="1"/>
    <col min="4" max="4" width="37.6640625" customWidth="1"/>
    <col min="13" max="13" width="81.33203125" customWidth="1"/>
    <col min="14" max="14" width="64.5546875" customWidth="1"/>
    <col min="15" max="15" width="56.88671875" customWidth="1"/>
    <col min="16" max="16" width="41" customWidth="1"/>
    <col min="17" max="17" width="39.88671875" customWidth="1"/>
    <col min="18" max="18" width="28.6640625" customWidth="1"/>
  </cols>
  <sheetData>
    <row r="1" spans="1:18" x14ac:dyDescent="0.3">
      <c r="H1" s="20"/>
    </row>
    <row r="2" spans="1:18" ht="21" x14ac:dyDescent="0.3">
      <c r="D2" s="19" t="s">
        <v>1230</v>
      </c>
      <c r="E2" s="34"/>
      <c r="F2" s="34"/>
      <c r="G2" s="34"/>
      <c r="H2" s="34"/>
      <c r="I2" s="34"/>
      <c r="J2" s="34"/>
      <c r="K2" s="34"/>
      <c r="L2" s="34"/>
    </row>
    <row r="3" spans="1:18" ht="21" x14ac:dyDescent="0.3">
      <c r="B3" s="217">
        <v>44986</v>
      </c>
      <c r="D3" s="19" t="s">
        <v>1032</v>
      </c>
      <c r="E3" s="34"/>
      <c r="F3" s="34"/>
      <c r="G3" s="34"/>
      <c r="H3" s="34"/>
      <c r="I3" s="34"/>
      <c r="J3" s="34"/>
      <c r="K3" s="34"/>
      <c r="L3" s="34"/>
    </row>
    <row r="4" spans="1:18" ht="21" x14ac:dyDescent="0.4">
      <c r="D4" s="19"/>
      <c r="E4" s="14"/>
      <c r="F4" s="14"/>
      <c r="G4" s="14"/>
      <c r="H4" s="14"/>
      <c r="I4" s="14"/>
      <c r="J4" s="14"/>
      <c r="K4" s="14"/>
      <c r="L4" s="14"/>
    </row>
    <row r="5" spans="1:18" ht="29.4" thickBot="1" x14ac:dyDescent="0.35">
      <c r="A5" s="48" t="s">
        <v>1530</v>
      </c>
      <c r="B5" s="48" t="s">
        <v>1035</v>
      </c>
      <c r="C5" s="50" t="s">
        <v>18</v>
      </c>
      <c r="D5" s="102" t="s">
        <v>1124</v>
      </c>
      <c r="E5" s="47" t="s">
        <v>0</v>
      </c>
      <c r="F5" s="47" t="s">
        <v>1</v>
      </c>
      <c r="G5" s="48" t="s">
        <v>2</v>
      </c>
      <c r="H5" s="48" t="s">
        <v>3</v>
      </c>
      <c r="I5" s="46" t="s">
        <v>17</v>
      </c>
      <c r="J5" s="46" t="s">
        <v>19</v>
      </c>
      <c r="K5" s="46" t="s">
        <v>539</v>
      </c>
      <c r="L5" s="46" t="s">
        <v>5</v>
      </c>
      <c r="M5" s="51" t="s">
        <v>999</v>
      </c>
      <c r="N5" s="51" t="s">
        <v>1000</v>
      </c>
      <c r="O5" s="51" t="s">
        <v>1001</v>
      </c>
      <c r="P5" s="51" t="s">
        <v>546</v>
      </c>
      <c r="Q5" s="51" t="s">
        <v>547</v>
      </c>
      <c r="R5" s="51" t="s">
        <v>548</v>
      </c>
    </row>
    <row r="6" spans="1:18" s="143" customFormat="1" x14ac:dyDescent="0.3">
      <c r="A6" s="135">
        <v>1</v>
      </c>
      <c r="B6" s="136" t="s">
        <v>453</v>
      </c>
      <c r="C6" s="137" t="s">
        <v>1168</v>
      </c>
      <c r="D6" s="138" t="str" cm="1">
        <f t="array" ref="D6">_xlfn.IFNA(_xlfn.IFS(M6&lt;&gt;0,M6,N6&lt;&gt;0,N6,P6&lt;&gt;0,P6,O6&lt;&gt;0,O6,Q6&lt;&gt;0,Q6,R6&lt;&gt;0,R6),"FALTAN DATOS DE ESCENARIO")</f>
        <v>Fins a 5 milles del port de Badalona</v>
      </c>
      <c r="E6" s="139">
        <v>45074</v>
      </c>
      <c r="F6" s="140">
        <v>0.33333333333333298</v>
      </c>
      <c r="G6" s="141">
        <v>45074</v>
      </c>
      <c r="H6" s="140">
        <v>0.54166666666666696</v>
      </c>
      <c r="I6" s="142" t="s">
        <v>7</v>
      </c>
      <c r="J6" s="142" t="s">
        <v>8</v>
      </c>
      <c r="K6" s="142">
        <v>30</v>
      </c>
      <c r="L6" s="142" t="s">
        <v>9</v>
      </c>
      <c r="M6" s="142"/>
      <c r="N6" s="142"/>
      <c r="O6" s="142"/>
      <c r="P6" s="142"/>
      <c r="Q6" s="142" t="s">
        <v>170</v>
      </c>
      <c r="R6" s="142"/>
    </row>
    <row r="7" spans="1:18" x14ac:dyDescent="0.3">
      <c r="A7" s="12">
        <v>2</v>
      </c>
      <c r="B7" s="28" t="s">
        <v>453</v>
      </c>
      <c r="C7" s="49" t="s">
        <v>1168</v>
      </c>
      <c r="D7" s="18" t="str" cm="1">
        <f t="array" ref="D7">_xlfn.IFNA(_xlfn.IFS(M7&lt;&gt;0,M7,N7&lt;&gt;0,N7,P7&lt;&gt;0,P7,O7&lt;&gt;0,O7,Q7&lt;&gt;0,Q7,R7&lt;&gt;0,R7),"FALTAN DATOS DE ESCENARIO")</f>
        <v>Fins a 5 milles del port de Badalona</v>
      </c>
      <c r="E7" s="21">
        <v>45088</v>
      </c>
      <c r="F7" s="104">
        <v>0.33333333333333298</v>
      </c>
      <c r="G7" s="93">
        <v>45088</v>
      </c>
      <c r="H7" s="104">
        <v>0.54166666666666696</v>
      </c>
      <c r="I7" s="17" t="s">
        <v>7</v>
      </c>
      <c r="J7" s="17" t="s">
        <v>8</v>
      </c>
      <c r="K7" s="17">
        <v>30</v>
      </c>
      <c r="L7" s="17" t="s">
        <v>9</v>
      </c>
      <c r="M7" s="17"/>
      <c r="N7" s="17"/>
      <c r="O7" s="17"/>
      <c r="P7" s="17"/>
      <c r="Q7" s="17" t="s">
        <v>170</v>
      </c>
      <c r="R7" s="17"/>
    </row>
    <row r="8" spans="1:18" x14ac:dyDescent="0.3">
      <c r="A8" s="12">
        <v>3</v>
      </c>
      <c r="B8" s="28" t="s">
        <v>453</v>
      </c>
      <c r="C8" s="49" t="s">
        <v>1168</v>
      </c>
      <c r="D8" s="18" t="str" cm="1">
        <f t="array" ref="D8">_xlfn.IFNA(_xlfn.IFS(M8&lt;&gt;0,M8,N8&lt;&gt;0,N8,P8&lt;&gt;0,P8,O8&lt;&gt;0,O8,Q8&lt;&gt;0,Q8,R8&lt;&gt;0,R8),"FALTAN DATOS DE ESCENARIO")</f>
        <v>Fins a 5 milles del port de Badalona</v>
      </c>
      <c r="E8" s="21">
        <v>45095</v>
      </c>
      <c r="F8" s="104">
        <v>0.33333333333333298</v>
      </c>
      <c r="G8" s="93">
        <v>45095</v>
      </c>
      <c r="H8" s="104">
        <v>0.54166666666666696</v>
      </c>
      <c r="I8" s="17" t="s">
        <v>7</v>
      </c>
      <c r="J8" s="17" t="s">
        <v>8</v>
      </c>
      <c r="K8" s="17">
        <v>30</v>
      </c>
      <c r="L8" s="17" t="s">
        <v>9</v>
      </c>
      <c r="M8" s="17"/>
      <c r="N8" s="17"/>
      <c r="O8" s="17"/>
      <c r="P8" s="17"/>
      <c r="Q8" s="17" t="s">
        <v>170</v>
      </c>
      <c r="R8" s="17"/>
    </row>
    <row r="9" spans="1:18" x14ac:dyDescent="0.3">
      <c r="A9" s="12">
        <v>4</v>
      </c>
      <c r="B9" s="28" t="s">
        <v>453</v>
      </c>
      <c r="C9" s="49" t="s">
        <v>1168</v>
      </c>
      <c r="D9" s="18" t="str" cm="1">
        <f t="array" ref="D9">_xlfn.IFNA(_xlfn.IFS(M9&lt;&gt;0,M9,N9&lt;&gt;0,N9,P9&lt;&gt;0,P9,O9&lt;&gt;0,O9,Q9&lt;&gt;0,Q9,R9&lt;&gt;0,R9),"FALTAN DATOS DE ESCENARIO")</f>
        <v>Fins a 5 milles del port de Badalona</v>
      </c>
      <c r="E9" s="21">
        <v>45123</v>
      </c>
      <c r="F9" s="104">
        <v>0.33333333333333298</v>
      </c>
      <c r="G9" s="93">
        <v>45123</v>
      </c>
      <c r="H9" s="104">
        <v>0.54166666666666696</v>
      </c>
      <c r="I9" s="17" t="s">
        <v>7</v>
      </c>
      <c r="J9" s="17" t="s">
        <v>8</v>
      </c>
      <c r="K9" s="17">
        <v>30</v>
      </c>
      <c r="L9" s="17" t="s">
        <v>9</v>
      </c>
      <c r="M9" s="17"/>
      <c r="N9" s="17"/>
      <c r="O9" s="17"/>
      <c r="P9" s="17"/>
      <c r="Q9" s="17" t="s">
        <v>170</v>
      </c>
      <c r="R9" s="17"/>
    </row>
    <row r="10" spans="1:18" x14ac:dyDescent="0.3">
      <c r="A10" s="12">
        <v>5</v>
      </c>
      <c r="B10" s="28" t="s">
        <v>453</v>
      </c>
      <c r="C10" s="49" t="s">
        <v>1168</v>
      </c>
      <c r="D10" s="18" t="str" cm="1">
        <f t="array" ref="D10">_xlfn.IFNA(_xlfn.IFS(M10&lt;&gt;0,M10,N10&lt;&gt;0,N10,P10&lt;&gt;0,P10,O10&lt;&gt;0,O10,Q10&lt;&gt;0,Q10,R10&lt;&gt;0,R10),"FALTAN DATOS DE ESCENARIO")</f>
        <v>Fins a 5 milles del port de Badalona</v>
      </c>
      <c r="E10" s="21">
        <v>45130</v>
      </c>
      <c r="F10" s="104">
        <v>0.33333333333333298</v>
      </c>
      <c r="G10" s="93">
        <v>45130</v>
      </c>
      <c r="H10" s="104">
        <v>0.54166666666666696</v>
      </c>
      <c r="I10" s="17" t="s">
        <v>7</v>
      </c>
      <c r="J10" s="17" t="s">
        <v>8</v>
      </c>
      <c r="K10" s="17">
        <v>30</v>
      </c>
      <c r="L10" s="17" t="s">
        <v>9</v>
      </c>
      <c r="M10" s="17"/>
      <c r="N10" s="17"/>
      <c r="O10" s="17"/>
      <c r="P10" s="17"/>
      <c r="Q10" s="17" t="s">
        <v>170</v>
      </c>
      <c r="R10" s="17"/>
    </row>
    <row r="11" spans="1:18" x14ac:dyDescent="0.3">
      <c r="A11" s="12">
        <v>6</v>
      </c>
      <c r="B11" s="28" t="s">
        <v>453</v>
      </c>
      <c r="C11" s="49" t="s">
        <v>1168</v>
      </c>
      <c r="D11" s="18" t="str" cm="1">
        <f t="array" ref="D11">_xlfn.IFNA(_xlfn.IFS(M11&lt;&gt;0,M11,N11&lt;&gt;0,N11,P11&lt;&gt;0,P11,O11&lt;&gt;0,O11,Q11&lt;&gt;0,Q11,R11&lt;&gt;0,R11),"FALTAN DATOS DE ESCENARIO")</f>
        <v>Fins a 5 milles del port de Badalona</v>
      </c>
      <c r="E11" s="21">
        <v>45179</v>
      </c>
      <c r="F11" s="104">
        <v>0.33333333333333298</v>
      </c>
      <c r="G11" s="93">
        <v>45179</v>
      </c>
      <c r="H11" s="104">
        <v>0.54166666666666696</v>
      </c>
      <c r="I11" s="17" t="s">
        <v>7</v>
      </c>
      <c r="J11" s="17" t="s">
        <v>8</v>
      </c>
      <c r="K11" s="17">
        <v>30</v>
      </c>
      <c r="L11" s="17" t="s">
        <v>9</v>
      </c>
      <c r="M11" s="17"/>
      <c r="N11" s="17"/>
      <c r="O11" s="17"/>
      <c r="P11" s="17"/>
      <c r="Q11" s="17" t="s">
        <v>170</v>
      </c>
      <c r="R11" s="17"/>
    </row>
    <row r="12" spans="1:18" x14ac:dyDescent="0.3">
      <c r="A12" s="12">
        <v>7</v>
      </c>
      <c r="B12" s="28" t="s">
        <v>453</v>
      </c>
      <c r="C12" s="49" t="s">
        <v>1168</v>
      </c>
      <c r="D12" s="18" t="str" cm="1">
        <f t="array" ref="D12">_xlfn.IFNA(_xlfn.IFS(M12&lt;&gt;0,M12,N12&lt;&gt;0,N12,P12&lt;&gt;0,P12,O12&lt;&gt;0,O12,Q12&lt;&gt;0,Q12,R12&lt;&gt;0,R12),"FALTAN DATOS DE ESCENARIO")</f>
        <v>Fins a 5 milles del port de Badalona</v>
      </c>
      <c r="E12" s="21">
        <v>45186</v>
      </c>
      <c r="F12" s="104">
        <v>0.33333333333333298</v>
      </c>
      <c r="G12" s="93">
        <v>45186</v>
      </c>
      <c r="H12" s="104">
        <v>0.54166666666666696</v>
      </c>
      <c r="I12" s="17" t="s">
        <v>7</v>
      </c>
      <c r="J12" s="17" t="s">
        <v>8</v>
      </c>
      <c r="K12" s="17">
        <v>30</v>
      </c>
      <c r="L12" s="17" t="s">
        <v>9</v>
      </c>
      <c r="M12" s="17"/>
      <c r="N12" s="17"/>
      <c r="O12" s="17"/>
      <c r="P12" s="17"/>
      <c r="Q12" s="17" t="s">
        <v>170</v>
      </c>
      <c r="R12" s="17"/>
    </row>
    <row r="13" spans="1:18" x14ac:dyDescent="0.3">
      <c r="A13" s="12">
        <v>8</v>
      </c>
      <c r="B13" s="28" t="s">
        <v>453</v>
      </c>
      <c r="C13" s="49" t="s">
        <v>1168</v>
      </c>
      <c r="D13" s="18" t="str" cm="1">
        <f t="array" ref="D13">_xlfn.IFNA(_xlfn.IFS(M13&lt;&gt;0,M13,N13&lt;&gt;0,N13,P13&lt;&gt;0,P13,O13&lt;&gt;0,O13,Q13&lt;&gt;0,Q13,R13&lt;&gt;0,R13),"FALTAN DATOS DE ESCENARIO")</f>
        <v>Fins a 5 milles del port de Badalona</v>
      </c>
      <c r="E13" s="21">
        <v>45207</v>
      </c>
      <c r="F13" s="104">
        <v>0.33333333333333298</v>
      </c>
      <c r="G13" s="93">
        <v>45207</v>
      </c>
      <c r="H13" s="104">
        <v>0.54166666666666696</v>
      </c>
      <c r="I13" s="17" t="s">
        <v>7</v>
      </c>
      <c r="J13" s="17" t="s">
        <v>8</v>
      </c>
      <c r="K13" s="17">
        <v>30</v>
      </c>
      <c r="L13" s="17" t="s">
        <v>9</v>
      </c>
      <c r="M13" s="17"/>
      <c r="N13" s="17"/>
      <c r="O13" s="17"/>
      <c r="P13" s="17"/>
      <c r="Q13" s="17" t="s">
        <v>170</v>
      </c>
      <c r="R13" s="17"/>
    </row>
    <row r="14" spans="1:18" x14ac:dyDescent="0.3">
      <c r="A14" s="12">
        <v>9</v>
      </c>
      <c r="B14" s="28" t="s">
        <v>453</v>
      </c>
      <c r="C14" s="49" t="s">
        <v>1168</v>
      </c>
      <c r="D14" s="18" t="str" cm="1">
        <f t="array" ref="D14">_xlfn.IFNA(_xlfn.IFS(M14&lt;&gt;0,M14,N14&lt;&gt;0,N14,P14&lt;&gt;0,P14,O14&lt;&gt;0,O14,Q14&lt;&gt;0,Q14,R14&lt;&gt;0,R14),"FALTAN DATOS DE ESCENARIO")</f>
        <v>Fins a 5 milles del port de Badalona</v>
      </c>
      <c r="E14" s="21">
        <v>45221</v>
      </c>
      <c r="F14" s="104">
        <v>0.33333333333333298</v>
      </c>
      <c r="G14" s="93">
        <v>45221</v>
      </c>
      <c r="H14" s="104">
        <v>0.54166666666666696</v>
      </c>
      <c r="I14" s="17" t="s">
        <v>7</v>
      </c>
      <c r="J14" s="17" t="s">
        <v>8</v>
      </c>
      <c r="K14" s="17">
        <v>30</v>
      </c>
      <c r="L14" s="17" t="s">
        <v>9</v>
      </c>
      <c r="M14" s="17"/>
      <c r="N14" s="17"/>
      <c r="O14" s="17"/>
      <c r="P14" s="17"/>
      <c r="Q14" s="17" t="s">
        <v>170</v>
      </c>
      <c r="R14" s="17"/>
    </row>
    <row r="15" spans="1:18" x14ac:dyDescent="0.3">
      <c r="A15" s="12">
        <v>10</v>
      </c>
      <c r="B15" s="28" t="s">
        <v>453</v>
      </c>
      <c r="C15" s="49" t="s">
        <v>1168</v>
      </c>
      <c r="D15" s="18" t="str" cm="1">
        <f t="array" ref="D15">_xlfn.IFNA(_xlfn.IFS(M15&lt;&gt;0,M15,N15&lt;&gt;0,N15,P15&lt;&gt;0,P15,O15&lt;&gt;0,O15,Q15&lt;&gt;0,Q15,R15&lt;&gt;0,R15),"FALTAN DATOS DE ESCENARIO")</f>
        <v>Fins a 5 milles del port de Badalona</v>
      </c>
      <c r="E15" s="21">
        <v>45241</v>
      </c>
      <c r="F15" s="104">
        <v>0.66666666666666696</v>
      </c>
      <c r="G15" s="93">
        <v>45241</v>
      </c>
      <c r="H15" s="104">
        <v>0.83333333333333404</v>
      </c>
      <c r="I15" s="17" t="s">
        <v>7</v>
      </c>
      <c r="J15" s="17" t="s">
        <v>8</v>
      </c>
      <c r="K15" s="17">
        <v>30</v>
      </c>
      <c r="L15" s="17" t="s">
        <v>9</v>
      </c>
      <c r="M15" s="17"/>
      <c r="N15" s="17"/>
      <c r="O15" s="17"/>
      <c r="P15" s="17"/>
      <c r="Q15" s="17" t="s">
        <v>170</v>
      </c>
      <c r="R15" s="17"/>
    </row>
    <row r="16" spans="1:18" s="154" customFormat="1" ht="15" thickBot="1" x14ac:dyDescent="0.35">
      <c r="A16" s="146">
        <v>11</v>
      </c>
      <c r="B16" s="147" t="s">
        <v>453</v>
      </c>
      <c r="C16" s="148" t="s">
        <v>1168</v>
      </c>
      <c r="D16" s="149" t="str" cm="1">
        <f t="array" ref="D16">_xlfn.IFNA(_xlfn.IFS(M16&lt;&gt;0,M16,N16&lt;&gt;0,N16,P16&lt;&gt;0,P16,O16&lt;&gt;0,O16,Q16&lt;&gt;0,Q16,R16&lt;&gt;0,R16),"FALTAN DATOS DE ESCENARIO")</f>
        <v>Fins a 5 milles del port de Badalona</v>
      </c>
      <c r="E16" s="150">
        <v>45248</v>
      </c>
      <c r="F16" s="151">
        <v>0.66666666666666696</v>
      </c>
      <c r="G16" s="152">
        <v>45248</v>
      </c>
      <c r="H16" s="151">
        <v>0.83333333333333404</v>
      </c>
      <c r="I16" s="153" t="s">
        <v>7</v>
      </c>
      <c r="J16" s="153" t="s">
        <v>8</v>
      </c>
      <c r="K16" s="153">
        <v>30</v>
      </c>
      <c r="L16" s="153" t="s">
        <v>9</v>
      </c>
      <c r="M16" s="153"/>
      <c r="N16" s="153"/>
      <c r="O16" s="153"/>
      <c r="P16" s="153"/>
      <c r="Q16" s="153" t="s">
        <v>170</v>
      </c>
      <c r="R16" s="153"/>
    </row>
    <row r="17" spans="1:18" s="143" customFormat="1" x14ac:dyDescent="0.3">
      <c r="A17" s="135">
        <v>1</v>
      </c>
      <c r="B17" s="136" t="s">
        <v>450</v>
      </c>
      <c r="C17" s="137" t="s">
        <v>1200</v>
      </c>
      <c r="D17" s="138" t="str" cm="1">
        <f t="array" ref="D17">_xlfn.IFNA(_xlfn.IFS(M17&lt;&gt;0,M17,N17&lt;&gt;0,N17,P17&lt;&gt;0,P17,O17&lt;&gt;0,O17,Q17&lt;&gt;0,Q17,R17&lt;&gt;0,R17),"FALTAN DATOS DE ESCENARIO")</f>
        <v>Platja de Riumar</v>
      </c>
      <c r="E17" s="139">
        <v>45017</v>
      </c>
      <c r="F17" s="140">
        <v>0.33333333333333298</v>
      </c>
      <c r="G17" s="141">
        <v>45017</v>
      </c>
      <c r="H17" s="140">
        <v>0.75</v>
      </c>
      <c r="I17" s="142" t="s">
        <v>538</v>
      </c>
      <c r="J17" s="142" t="s">
        <v>8</v>
      </c>
      <c r="K17" s="142">
        <v>50</v>
      </c>
      <c r="L17" s="142" t="s">
        <v>11</v>
      </c>
      <c r="M17" s="142"/>
      <c r="N17" s="142"/>
      <c r="O17" s="142" t="s">
        <v>296</v>
      </c>
      <c r="P17" s="142"/>
      <c r="Q17" s="142"/>
      <c r="R17" s="142"/>
    </row>
    <row r="18" spans="1:18" x14ac:dyDescent="0.3">
      <c r="A18" s="12">
        <v>2</v>
      </c>
      <c r="B18" s="17" t="s">
        <v>450</v>
      </c>
      <c r="C18" s="16" t="s">
        <v>1490</v>
      </c>
      <c r="D18" s="18" t="str" cm="1">
        <f t="array" ref="D18">_xlfn.IFNA(_xlfn.IFS(M18&lt;&gt;0,M18,N18&lt;&gt;0,N18,P18&lt;&gt;0,P18,O18&lt;&gt;0,O18,Q18&lt;&gt;0,Q18,R18&lt;&gt;0,R18),"FALTAN DATOS DE ESCENARIO")</f>
        <v>Platja de Riumar</v>
      </c>
      <c r="E18" s="94">
        <v>45081</v>
      </c>
      <c r="F18" s="95">
        <v>0.33333333333333298</v>
      </c>
      <c r="G18" s="94">
        <v>45081</v>
      </c>
      <c r="H18" s="95">
        <v>0.75</v>
      </c>
      <c r="I18" s="27" t="s">
        <v>14</v>
      </c>
      <c r="J18" s="27" t="s">
        <v>10</v>
      </c>
      <c r="K18" s="27">
        <v>75</v>
      </c>
      <c r="L18" s="27" t="s">
        <v>11</v>
      </c>
      <c r="M18" s="27"/>
      <c r="N18" s="27"/>
      <c r="O18" s="27" t="s">
        <v>296</v>
      </c>
      <c r="P18" s="27"/>
      <c r="Q18" s="27"/>
      <c r="R18" s="27"/>
    </row>
    <row r="19" spans="1:18" x14ac:dyDescent="0.3">
      <c r="A19" s="12">
        <v>3</v>
      </c>
      <c r="B19" s="28" t="s">
        <v>450</v>
      </c>
      <c r="C19" s="49" t="s">
        <v>1200</v>
      </c>
      <c r="D19" s="18" t="str" cm="1">
        <f t="array" ref="D19">_xlfn.IFNA(_xlfn.IFS(M19&lt;&gt;0,M19,N19&lt;&gt;0,N19,P19&lt;&gt;0,P19,O19&lt;&gt;0,O19,Q19&lt;&gt;0,Q19,R19&lt;&gt;0,R19),"FALTAN DATOS DE ESCENARIO")</f>
        <v>Platja de Riumar</v>
      </c>
      <c r="E19" s="21">
        <v>45171</v>
      </c>
      <c r="F19" s="104">
        <v>0.33333333333333298</v>
      </c>
      <c r="G19" s="93">
        <v>45171</v>
      </c>
      <c r="H19" s="104">
        <v>0.75</v>
      </c>
      <c r="I19" s="17" t="s">
        <v>538</v>
      </c>
      <c r="J19" s="17" t="s">
        <v>8</v>
      </c>
      <c r="K19" s="17">
        <v>50</v>
      </c>
      <c r="L19" s="17" t="s">
        <v>11</v>
      </c>
      <c r="M19" s="17"/>
      <c r="N19" s="17"/>
      <c r="O19" s="17" t="s">
        <v>296</v>
      </c>
      <c r="P19" s="17"/>
      <c r="Q19" s="17"/>
      <c r="R19" s="17"/>
    </row>
    <row r="20" spans="1:18" x14ac:dyDescent="0.3">
      <c r="A20" s="12">
        <v>4</v>
      </c>
      <c r="B20" s="28" t="s">
        <v>450</v>
      </c>
      <c r="C20" s="49" t="s">
        <v>1201</v>
      </c>
      <c r="D20" s="18" t="str" cm="1">
        <f t="array" ref="D20">_xlfn.IFNA(_xlfn.IFS(M20&lt;&gt;0,M20,N20&lt;&gt;0,N20,P20&lt;&gt;0,P20,O20&lt;&gt;0,O20,Q20&lt;&gt;0,Q20,R20&lt;&gt;0,R20),"FALTAN DATOS DE ESCENARIO")</f>
        <v>Platja de Riumar</v>
      </c>
      <c r="E20" s="21">
        <v>45199</v>
      </c>
      <c r="F20" s="104">
        <v>0.33333333333333298</v>
      </c>
      <c r="G20" s="93">
        <v>45199</v>
      </c>
      <c r="H20" s="104">
        <v>0.75</v>
      </c>
      <c r="I20" s="17" t="s">
        <v>538</v>
      </c>
      <c r="J20" s="17" t="s">
        <v>10</v>
      </c>
      <c r="K20" s="17">
        <v>75</v>
      </c>
      <c r="L20" s="17" t="s">
        <v>11</v>
      </c>
      <c r="M20" s="17"/>
      <c r="N20" s="17"/>
      <c r="O20" s="17" t="s">
        <v>296</v>
      </c>
      <c r="P20" s="17"/>
      <c r="Q20" s="17"/>
      <c r="R20" s="17"/>
    </row>
    <row r="21" spans="1:18" s="154" customFormat="1" ht="15" thickBot="1" x14ac:dyDescent="0.35">
      <c r="A21" s="146">
        <v>5</v>
      </c>
      <c r="B21" s="147" t="s">
        <v>450</v>
      </c>
      <c r="C21" s="148" t="s">
        <v>1200</v>
      </c>
      <c r="D21" s="149" t="str" cm="1">
        <f t="array" ref="D21">_xlfn.IFNA(_xlfn.IFS(M21&lt;&gt;0,M21,N21&lt;&gt;0,N21,P21&lt;&gt;0,P21,O21&lt;&gt;0,O21,Q21&lt;&gt;0,Q21,R21&lt;&gt;0,R21),"FALTAN DATOS DE ESCENARIO")</f>
        <v>Platja de Riumar</v>
      </c>
      <c r="E21" s="150">
        <v>45241</v>
      </c>
      <c r="F21" s="151">
        <v>0.33333333333333298</v>
      </c>
      <c r="G21" s="152">
        <v>45241</v>
      </c>
      <c r="H21" s="151">
        <v>0.75</v>
      </c>
      <c r="I21" s="153" t="s">
        <v>538</v>
      </c>
      <c r="J21" s="153" t="s">
        <v>8</v>
      </c>
      <c r="K21" s="153">
        <v>50</v>
      </c>
      <c r="L21" s="153" t="s">
        <v>11</v>
      </c>
      <c r="M21" s="153"/>
      <c r="N21" s="153"/>
      <c r="O21" s="153" t="s">
        <v>296</v>
      </c>
      <c r="P21" s="153"/>
      <c r="Q21" s="153"/>
      <c r="R21" s="153"/>
    </row>
    <row r="22" spans="1:18" s="143" customFormat="1" x14ac:dyDescent="0.3">
      <c r="A22" s="134">
        <v>1</v>
      </c>
      <c r="B22" s="136" t="s">
        <v>451</v>
      </c>
      <c r="C22" s="155" t="s">
        <v>1223</v>
      </c>
      <c r="D22" s="138" t="str" cm="1">
        <f t="array" ref="D22">_xlfn.IFNA(_xlfn.IFS(M22&lt;&gt;0,M22,N22&lt;&gt;0,N22,P22&lt;&gt;0,P22,O22&lt;&gt;0,O22,Q22&lt;&gt;0,Q22,R22&lt;&gt;0,R22),"FALTAN DATOS DE ESCENARIO")</f>
        <v>Platja de Creixell</v>
      </c>
      <c r="E22" s="139">
        <v>45059</v>
      </c>
      <c r="F22" s="140">
        <v>1.3333333333333299</v>
      </c>
      <c r="G22" s="141">
        <v>45059</v>
      </c>
      <c r="H22" s="140">
        <v>1.5416666666666701</v>
      </c>
      <c r="I22" s="142" t="s">
        <v>7</v>
      </c>
      <c r="J22" s="142" t="s">
        <v>8</v>
      </c>
      <c r="K22" s="142">
        <v>20</v>
      </c>
      <c r="L22" s="142" t="s">
        <v>9</v>
      </c>
      <c r="M22" s="142"/>
      <c r="N22" s="142"/>
      <c r="O22" s="142" t="s">
        <v>219</v>
      </c>
      <c r="P22" s="142"/>
      <c r="Q22" s="142"/>
      <c r="R22" s="142"/>
    </row>
    <row r="23" spans="1:18" x14ac:dyDescent="0.3">
      <c r="A23" s="144">
        <v>2</v>
      </c>
      <c r="B23" s="28" t="s">
        <v>451</v>
      </c>
      <c r="C23" s="105" t="s">
        <v>1227</v>
      </c>
      <c r="D23" s="18" t="str" cm="1">
        <f t="array" ref="D23">_xlfn.IFNA(_xlfn.IFS(M23&lt;&gt;0,M23,N23&lt;&gt;0,N23,P23&lt;&gt;0,P23,O23&lt;&gt;0,O23,Q23&lt;&gt;0,Q23,R23&lt;&gt;0,R23),"FALTAN DATOS DE ESCENARIO")</f>
        <v>FALTAN DATOS DE ESCENARIO</v>
      </c>
      <c r="E23" s="21">
        <v>45094</v>
      </c>
      <c r="F23" s="104">
        <v>1.3333333333333299</v>
      </c>
      <c r="G23" s="93">
        <v>45094</v>
      </c>
      <c r="H23" s="104">
        <v>0.54166666666666696</v>
      </c>
      <c r="I23" s="17" t="s">
        <v>7</v>
      </c>
      <c r="J23" s="17" t="s">
        <v>21</v>
      </c>
      <c r="K23" s="17">
        <v>30</v>
      </c>
      <c r="L23" s="17" t="s">
        <v>9</v>
      </c>
      <c r="M23" s="17"/>
      <c r="N23" s="17"/>
      <c r="O23" s="17"/>
      <c r="P23" s="17"/>
      <c r="Q23" s="17"/>
      <c r="R23" s="17"/>
    </row>
    <row r="24" spans="1:18" x14ac:dyDescent="0.3">
      <c r="A24" s="144">
        <v>3</v>
      </c>
      <c r="B24" s="28" t="s">
        <v>451</v>
      </c>
      <c r="C24" s="105" t="s">
        <v>1224</v>
      </c>
      <c r="D24" s="18" t="str" cm="1">
        <f t="array" ref="D24">_xlfn.IFNA(_xlfn.IFS(M24&lt;&gt;0,M24,N24&lt;&gt;0,N24,P24&lt;&gt;0,P24,O24&lt;&gt;0,O24,Q24&lt;&gt;0,Q24,R24&lt;&gt;0,R24),"FALTAN DATOS DE ESCENARIO")</f>
        <v>Platja del Prat</v>
      </c>
      <c r="E24" s="21">
        <v>45136</v>
      </c>
      <c r="F24" s="104">
        <v>0.33333333333333298</v>
      </c>
      <c r="G24" s="93">
        <v>45136</v>
      </c>
      <c r="H24" s="104">
        <v>0.54166666666666696</v>
      </c>
      <c r="I24" s="17" t="s">
        <v>7</v>
      </c>
      <c r="J24" s="17" t="s">
        <v>8</v>
      </c>
      <c r="K24" s="17">
        <v>20</v>
      </c>
      <c r="L24" s="17" t="s">
        <v>9</v>
      </c>
      <c r="M24" s="17" t="s">
        <v>350</v>
      </c>
      <c r="N24" s="17"/>
      <c r="O24" s="17"/>
      <c r="P24" s="17"/>
      <c r="Q24" s="17"/>
      <c r="R24" s="17"/>
    </row>
    <row r="25" spans="1:18" x14ac:dyDescent="0.3">
      <c r="A25" s="144">
        <v>4</v>
      </c>
      <c r="B25" s="28" t="s">
        <v>451</v>
      </c>
      <c r="C25" s="105" t="s">
        <v>1225</v>
      </c>
      <c r="D25" s="18" t="str" cm="1">
        <f t="array" ref="D25">_xlfn.IFNA(_xlfn.IFS(M25&lt;&gt;0,M25,N25&lt;&gt;0,N25,P25&lt;&gt;0,P25,O25&lt;&gt;0,O25,Q25&lt;&gt;0,Q25,R25&lt;&gt;0,R25),"FALTAN DATOS DE ESCENARIO")</f>
        <v>Port de Badalona</v>
      </c>
      <c r="E25" s="21">
        <v>45199</v>
      </c>
      <c r="F25" s="104">
        <v>1.3333333333333299</v>
      </c>
      <c r="G25" s="93">
        <v>45199</v>
      </c>
      <c r="H25" s="104">
        <v>1.5416666666666701</v>
      </c>
      <c r="I25" s="17" t="s">
        <v>7</v>
      </c>
      <c r="J25" s="17" t="s">
        <v>8</v>
      </c>
      <c r="K25" s="17">
        <v>20</v>
      </c>
      <c r="L25" s="17" t="s">
        <v>9</v>
      </c>
      <c r="M25" s="17"/>
      <c r="N25" s="17"/>
      <c r="O25" s="17"/>
      <c r="P25" s="17" t="s">
        <v>381</v>
      </c>
      <c r="Q25" s="17"/>
      <c r="R25" s="17"/>
    </row>
    <row r="26" spans="1:18" x14ac:dyDescent="0.3">
      <c r="A26" s="144">
        <v>5</v>
      </c>
      <c r="B26" s="28" t="s">
        <v>451</v>
      </c>
      <c r="C26" s="105" t="s">
        <v>1228</v>
      </c>
      <c r="D26" s="18" t="str" cm="1">
        <f t="array" ref="D26">_xlfn.IFNA(_xlfn.IFS(M26&lt;&gt;0,M26,N26&lt;&gt;0,N26,P26&lt;&gt;0,P26,O26&lt;&gt;0,O26,Q26&lt;&gt;0,Q26,R26&lt;&gt;0,R26),"FALTAN DATOS DE ESCENARIO")</f>
        <v>Platja de Riumar</v>
      </c>
      <c r="E26" s="21">
        <v>45220</v>
      </c>
      <c r="F26" s="104">
        <v>0.33333333333333298</v>
      </c>
      <c r="G26" s="93">
        <v>45220</v>
      </c>
      <c r="H26" s="104">
        <v>0.54166666666666696</v>
      </c>
      <c r="I26" s="17" t="s">
        <v>7</v>
      </c>
      <c r="J26" s="17" t="s">
        <v>10</v>
      </c>
      <c r="K26" s="17">
        <v>40</v>
      </c>
      <c r="L26" s="17" t="s">
        <v>9</v>
      </c>
      <c r="M26" s="17"/>
      <c r="N26" s="17"/>
      <c r="O26" s="17" t="s">
        <v>296</v>
      </c>
      <c r="P26" s="17"/>
      <c r="Q26" s="17"/>
      <c r="R26" s="17"/>
    </row>
    <row r="27" spans="1:18" s="154" customFormat="1" ht="15" thickBot="1" x14ac:dyDescent="0.35">
      <c r="A27" s="145">
        <v>6</v>
      </c>
      <c r="B27" s="147" t="s">
        <v>451</v>
      </c>
      <c r="C27" s="156" t="s">
        <v>1226</v>
      </c>
      <c r="D27" s="149" t="str" cm="1">
        <f t="array" ref="D27">_xlfn.IFNA(_xlfn.IFS(M27&lt;&gt;0,M27,N27&lt;&gt;0,N27,P27&lt;&gt;0,P27,O27&lt;&gt;0,O27,Q27&lt;&gt;0,Q27,R27&lt;&gt;0,R27),"FALTAN DATOS DE ESCENARIO")</f>
        <v>Port de Garraf</v>
      </c>
      <c r="E27" s="150">
        <v>45255</v>
      </c>
      <c r="F27" s="151">
        <v>0.33333333333333298</v>
      </c>
      <c r="G27" s="152">
        <v>45255</v>
      </c>
      <c r="H27" s="151">
        <v>0.54166666666666696</v>
      </c>
      <c r="I27" s="153" t="s">
        <v>7</v>
      </c>
      <c r="J27" s="153" t="s">
        <v>8</v>
      </c>
      <c r="K27" s="153">
        <v>20</v>
      </c>
      <c r="L27" s="153" t="s">
        <v>9</v>
      </c>
      <c r="M27" s="153"/>
      <c r="N27" s="153"/>
      <c r="O27" s="153"/>
      <c r="P27" s="153" t="s">
        <v>384</v>
      </c>
      <c r="Q27" s="153"/>
      <c r="R27" s="153"/>
    </row>
    <row r="28" spans="1:18" s="143" customFormat="1" x14ac:dyDescent="0.3">
      <c r="A28" s="134">
        <v>1</v>
      </c>
      <c r="B28" s="136" t="s">
        <v>479</v>
      </c>
      <c r="C28" s="137" t="s">
        <v>1126</v>
      </c>
      <c r="D28" s="138" t="str" cm="1">
        <f t="array" ref="D28">_xlfn.IFNA(_xlfn.IFS(M28&lt;&gt;0,M28,N28&lt;&gt;0,N28,P28&lt;&gt;0,P28,O28&lt;&gt;0,O28,Q28&lt;&gt;0,Q28,R28&lt;&gt;0,R28),"FALTAN DATOS DE ESCENARIO")</f>
        <v>Platja de la Pineda de Vila-seca</v>
      </c>
      <c r="E28" s="139">
        <v>45228</v>
      </c>
      <c r="F28" s="140">
        <v>0.375</v>
      </c>
      <c r="G28" s="141">
        <v>45228</v>
      </c>
      <c r="H28" s="140">
        <v>0.58333333333333304</v>
      </c>
      <c r="I28" s="142" t="s">
        <v>14</v>
      </c>
      <c r="J28" s="142" t="s">
        <v>8</v>
      </c>
      <c r="K28" s="142">
        <v>25</v>
      </c>
      <c r="L28" s="142" t="s">
        <v>9</v>
      </c>
      <c r="M28" s="142"/>
      <c r="N28" s="142"/>
      <c r="O28" s="142" t="s">
        <v>253</v>
      </c>
      <c r="P28" s="157"/>
      <c r="Q28" s="157"/>
      <c r="R28" s="157"/>
    </row>
    <row r="29" spans="1:18" x14ac:dyDescent="0.3">
      <c r="A29" s="144">
        <v>2</v>
      </c>
      <c r="B29" s="28" t="s">
        <v>479</v>
      </c>
      <c r="C29" s="49" t="s">
        <v>1126</v>
      </c>
      <c r="D29" s="18" t="str" cm="1">
        <f t="array" ref="D29">_xlfn.IFNA(_xlfn.IFS(M29&lt;&gt;0,M29,N29&lt;&gt;0,N29,P29&lt;&gt;0,P29,O29&lt;&gt;0,O29,Q29&lt;&gt;0,Q29,R29&lt;&gt;0,R29),"FALTAN DATOS DE ESCENARIO")</f>
        <v>Platja de la Pineda de Vila-seca</v>
      </c>
      <c r="E29" s="21">
        <v>45235</v>
      </c>
      <c r="F29" s="104">
        <v>0.375</v>
      </c>
      <c r="G29" s="93">
        <v>45235</v>
      </c>
      <c r="H29" s="104">
        <v>0.58333333333333304</v>
      </c>
      <c r="I29" s="17" t="s">
        <v>14</v>
      </c>
      <c r="J29" s="17" t="s">
        <v>8</v>
      </c>
      <c r="K29" s="17">
        <v>25</v>
      </c>
      <c r="L29" s="17" t="s">
        <v>9</v>
      </c>
      <c r="M29" s="17"/>
      <c r="N29" s="17"/>
      <c r="O29" s="17" t="s">
        <v>253</v>
      </c>
      <c r="P29" s="27"/>
      <c r="Q29" s="27"/>
      <c r="R29" s="27"/>
    </row>
    <row r="30" spans="1:18" x14ac:dyDescent="0.3">
      <c r="A30" s="144">
        <v>3</v>
      </c>
      <c r="B30" s="28" t="s">
        <v>479</v>
      </c>
      <c r="C30" s="49" t="s">
        <v>1126</v>
      </c>
      <c r="D30" s="18" t="str" cm="1">
        <f t="array" ref="D30">_xlfn.IFNA(_xlfn.IFS(M30&lt;&gt;0,M30,N30&lt;&gt;0,N30,P30&lt;&gt;0,P30,O30&lt;&gt;0,O30,Q30&lt;&gt;0,Q30,R30&lt;&gt;0,R30),"FALTAN DATOS DE ESCENARIO")</f>
        <v>Platja de la Pineda de Vila-seca</v>
      </c>
      <c r="E30" s="21">
        <v>45249</v>
      </c>
      <c r="F30" s="104">
        <v>0.375</v>
      </c>
      <c r="G30" s="93">
        <v>45249</v>
      </c>
      <c r="H30" s="104">
        <v>0.58333333333333304</v>
      </c>
      <c r="I30" s="17" t="s">
        <v>14</v>
      </c>
      <c r="J30" s="17" t="s">
        <v>8</v>
      </c>
      <c r="K30" s="17">
        <v>25</v>
      </c>
      <c r="L30" s="17" t="s">
        <v>9</v>
      </c>
      <c r="M30" s="17"/>
      <c r="N30" s="17"/>
      <c r="O30" s="17" t="s">
        <v>253</v>
      </c>
      <c r="P30" s="27"/>
      <c r="Q30" s="27"/>
      <c r="R30" s="27"/>
    </row>
    <row r="31" spans="1:18" s="154" customFormat="1" ht="15" thickBot="1" x14ac:dyDescent="0.35">
      <c r="A31" s="145">
        <v>4</v>
      </c>
      <c r="B31" s="147" t="s">
        <v>479</v>
      </c>
      <c r="C31" s="148" t="s">
        <v>1126</v>
      </c>
      <c r="D31" s="149" t="str" cm="1">
        <f t="array" ref="D31">_xlfn.IFNA(_xlfn.IFS(M31&lt;&gt;0,M31,N31&lt;&gt;0,N31,P31&lt;&gt;0,P31,O31&lt;&gt;0,O31,Q31&lt;&gt;0,Q31,R31&lt;&gt;0,R31),"FALTAN DATOS DE ESCENARIO")</f>
        <v>Platja de la Pineda de Vila-seca</v>
      </c>
      <c r="E31" s="150">
        <v>45263</v>
      </c>
      <c r="F31" s="151">
        <v>0.375</v>
      </c>
      <c r="G31" s="152">
        <v>45263</v>
      </c>
      <c r="H31" s="151">
        <v>0.58333333333333304</v>
      </c>
      <c r="I31" s="153" t="s">
        <v>14</v>
      </c>
      <c r="J31" s="153" t="s">
        <v>8</v>
      </c>
      <c r="K31" s="153">
        <v>25</v>
      </c>
      <c r="L31" s="153" t="s">
        <v>9</v>
      </c>
      <c r="M31" s="153"/>
      <c r="N31" s="153"/>
      <c r="O31" s="153" t="s">
        <v>253</v>
      </c>
      <c r="P31" s="158"/>
      <c r="Q31" s="158"/>
      <c r="R31" s="158"/>
    </row>
    <row r="32" spans="1:18" s="143" customFormat="1" x14ac:dyDescent="0.3">
      <c r="A32" s="134">
        <v>1</v>
      </c>
      <c r="B32" s="136" t="s">
        <v>419</v>
      </c>
      <c r="C32" s="159" t="s">
        <v>1142</v>
      </c>
      <c r="D32" s="138" t="str" cm="1">
        <f t="array" ref="D32">_xlfn.IFNA(_xlfn.IFS(M32&lt;&gt;0,M32,N32&lt;&gt;0,N32,P32&lt;&gt;0,P32,O32&lt;&gt;0,O32,Q32&lt;&gt;0,Q32,R32&lt;&gt;0,R32),"FALTAN DATOS DE ESCENARIO")</f>
        <v>Platja del Cavaió d'Arenys de Mar</v>
      </c>
      <c r="E32" s="160">
        <v>45017</v>
      </c>
      <c r="F32" s="161">
        <v>0.625</v>
      </c>
      <c r="G32" s="162">
        <v>45017</v>
      </c>
      <c r="H32" s="161">
        <v>0.91666666666666663</v>
      </c>
      <c r="I32" s="163" t="s">
        <v>1016</v>
      </c>
      <c r="J32" s="163" t="s">
        <v>8</v>
      </c>
      <c r="K32" s="163">
        <v>25</v>
      </c>
      <c r="L32" s="163" t="s">
        <v>9</v>
      </c>
      <c r="M32" s="164" t="s">
        <v>332</v>
      </c>
      <c r="N32" s="157"/>
      <c r="O32" s="157"/>
      <c r="P32" s="157"/>
      <c r="Q32" s="157"/>
      <c r="R32" s="157"/>
    </row>
    <row r="33" spans="1:18" ht="15" thickBot="1" x14ac:dyDescent="0.35">
      <c r="A33" s="172">
        <v>2</v>
      </c>
      <c r="B33" s="128" t="s">
        <v>419</v>
      </c>
      <c r="C33" s="173" t="s">
        <v>1143</v>
      </c>
      <c r="D33" s="125" t="str" cm="1">
        <f t="array" ref="D33">_xlfn.IFNA(_xlfn.IFS(M33&lt;&gt;0,M33,N33&lt;&gt;0,N33,P33&lt;&gt;0,P33,O33&lt;&gt;0,O33,Q33&lt;&gt;0,Q33,R33&lt;&gt;0,R33),"FALTAN DATOS DE ESCENARIO")</f>
        <v>Platja de la Riera - Platja del Pins (Platja de Pineda de Mar)</v>
      </c>
      <c r="E33" s="127">
        <v>45220</v>
      </c>
      <c r="F33" s="174">
        <v>0.625</v>
      </c>
      <c r="G33" s="175">
        <v>45220</v>
      </c>
      <c r="H33" s="174">
        <v>0.91666666666666663</v>
      </c>
      <c r="I33" s="126" t="s">
        <v>1016</v>
      </c>
      <c r="J33" s="126" t="s">
        <v>8</v>
      </c>
      <c r="K33" s="126">
        <v>25</v>
      </c>
      <c r="L33" s="126" t="s">
        <v>9</v>
      </c>
      <c r="M33" s="176" t="s">
        <v>258</v>
      </c>
      <c r="N33" s="132"/>
      <c r="O33" s="132"/>
      <c r="P33" s="132"/>
      <c r="Q33" s="132"/>
      <c r="R33" s="132"/>
    </row>
    <row r="34" spans="1:18" s="143" customFormat="1" x14ac:dyDescent="0.3">
      <c r="A34" s="134">
        <v>1</v>
      </c>
      <c r="B34" s="142" t="s">
        <v>441</v>
      </c>
      <c r="C34" s="137" t="s">
        <v>1482</v>
      </c>
      <c r="D34" s="138" t="str" cm="1">
        <f t="array" ref="D34">_xlfn.IFNA(_xlfn.IFS(M34&lt;&gt;0,M34,N34&lt;&gt;0,N34,P34&lt;&gt;0,P34,O34&lt;&gt;0,O34,Q34&lt;&gt;0,Q34,R34&lt;&gt;0,R34),"FALTAN DATOS DE ESCENARIO")</f>
        <v>Platja de Garbí o del Far de Calella</v>
      </c>
      <c r="E34" s="141">
        <v>44954</v>
      </c>
      <c r="F34" s="169">
        <v>0.70833333333333404</v>
      </c>
      <c r="G34" s="141">
        <v>44954</v>
      </c>
      <c r="H34" s="169">
        <v>0.95833333333333404</v>
      </c>
      <c r="I34" s="142" t="s">
        <v>14</v>
      </c>
      <c r="J34" s="142" t="s">
        <v>8</v>
      </c>
      <c r="K34" s="142">
        <v>30</v>
      </c>
      <c r="L34" s="142" t="s">
        <v>9</v>
      </c>
      <c r="M34" s="142" t="s">
        <v>224</v>
      </c>
      <c r="N34" s="142"/>
      <c r="O34" s="142"/>
      <c r="P34" s="142"/>
      <c r="Q34" s="142"/>
      <c r="R34" s="142"/>
    </row>
    <row r="35" spans="1:18" x14ac:dyDescent="0.3">
      <c r="A35" s="144">
        <v>2</v>
      </c>
      <c r="B35" s="17" t="s">
        <v>441</v>
      </c>
      <c r="C35" s="49" t="s">
        <v>1482</v>
      </c>
      <c r="D35" s="18" t="str" cm="1">
        <f t="array" ref="D35">_xlfn.IFNA(_xlfn.IFS(M35&lt;&gt;0,M35,N35&lt;&gt;0,N35,P35&lt;&gt;0,P35,O35&lt;&gt;0,O35,Q35&lt;&gt;0,Q35,R35&lt;&gt;0,R35),"FALTAN DATOS DE ESCENARIO")</f>
        <v>Platja de la Riera - Platja del Pins (Platja de Pineda de Mar)</v>
      </c>
      <c r="E35" s="93">
        <v>44975</v>
      </c>
      <c r="F35" s="101">
        <v>0.75</v>
      </c>
      <c r="G35" s="93">
        <v>44975</v>
      </c>
      <c r="H35" s="101">
        <v>1</v>
      </c>
      <c r="I35" s="17" t="s">
        <v>14</v>
      </c>
      <c r="J35" s="17" t="s">
        <v>8</v>
      </c>
      <c r="K35" s="17">
        <v>30</v>
      </c>
      <c r="L35" s="17" t="s">
        <v>9</v>
      </c>
      <c r="M35" s="17" t="s">
        <v>258</v>
      </c>
      <c r="N35" s="17"/>
      <c r="O35" s="17"/>
      <c r="P35" s="17"/>
      <c r="Q35" s="17"/>
      <c r="R35" s="17"/>
    </row>
    <row r="36" spans="1:18" x14ac:dyDescent="0.3">
      <c r="A36" s="144">
        <v>3</v>
      </c>
      <c r="B36" s="17" t="s">
        <v>441</v>
      </c>
      <c r="C36" s="49" t="s">
        <v>1482</v>
      </c>
      <c r="D36" s="18" t="str" cm="1">
        <f t="array" ref="D36">_xlfn.IFNA(_xlfn.IFS(M36&lt;&gt;0,M36,N36&lt;&gt;0,N36,P36&lt;&gt;0,P36,O36&lt;&gt;0,O36,Q36&lt;&gt;0,Q36,R36&lt;&gt;0,R36),"FALTAN DATOS DE ESCENARIO")</f>
        <v>Plajta Gran de Calella - Platja de la Riera</v>
      </c>
      <c r="E36" s="93">
        <v>45003</v>
      </c>
      <c r="F36" s="101">
        <v>0.75</v>
      </c>
      <c r="G36" s="93">
        <v>45003</v>
      </c>
      <c r="H36" s="101">
        <v>1</v>
      </c>
      <c r="I36" s="17" t="s">
        <v>14</v>
      </c>
      <c r="J36" s="17" t="s">
        <v>8</v>
      </c>
      <c r="K36" s="17">
        <v>30</v>
      </c>
      <c r="L36" s="17" t="s">
        <v>9</v>
      </c>
      <c r="M36" s="17" t="s">
        <v>190</v>
      </c>
      <c r="N36" s="17"/>
      <c r="O36" s="17"/>
      <c r="P36" s="17"/>
      <c r="Q36" s="17"/>
      <c r="R36" s="17"/>
    </row>
    <row r="37" spans="1:18" x14ac:dyDescent="0.3">
      <c r="A37" s="144">
        <v>4</v>
      </c>
      <c r="B37" s="17" t="s">
        <v>441</v>
      </c>
      <c r="C37" s="49" t="s">
        <v>1482</v>
      </c>
      <c r="D37" s="18" t="str" cm="1">
        <f t="array" ref="D37">_xlfn.IFNA(_xlfn.IFS(M37&lt;&gt;0,M37,N37&lt;&gt;0,N37,P37&lt;&gt;0,P37,O37&lt;&gt;0,O37,Q37&lt;&gt;0,Q37,R37&lt;&gt;0,R37),"FALTAN DATOS DE ESCENARIO")</f>
        <v>Platja de Gavà</v>
      </c>
      <c r="E37" s="21">
        <v>45031</v>
      </c>
      <c r="F37" s="101">
        <v>0.70833333333333404</v>
      </c>
      <c r="G37" s="93">
        <v>45031</v>
      </c>
      <c r="H37" s="101">
        <v>0.95833333333333404</v>
      </c>
      <c r="I37" s="17" t="s">
        <v>14</v>
      </c>
      <c r="J37" s="17" t="s">
        <v>8</v>
      </c>
      <c r="K37" s="17">
        <v>30</v>
      </c>
      <c r="L37" s="17" t="s">
        <v>9</v>
      </c>
      <c r="M37" s="17" t="s">
        <v>226</v>
      </c>
      <c r="N37" s="17"/>
      <c r="O37" s="17"/>
      <c r="P37" s="17"/>
      <c r="Q37" s="17"/>
      <c r="R37" s="17"/>
    </row>
    <row r="38" spans="1:18" x14ac:dyDescent="0.3">
      <c r="A38" s="144">
        <v>5</v>
      </c>
      <c r="B38" s="17" t="s">
        <v>441</v>
      </c>
      <c r="C38" s="49" t="s">
        <v>1482</v>
      </c>
      <c r="D38" s="18" t="str" cm="1">
        <f t="array" ref="D38">_xlfn.IFNA(_xlfn.IFS(M38&lt;&gt;0,M38,N38&lt;&gt;0,N38,P38&lt;&gt;0,P38,O38&lt;&gt;0,O38,Q38&lt;&gt;0,Q38,R38&lt;&gt;0,R38),"FALTAN DATOS DE ESCENARIO")</f>
        <v>Platja de Llevant de Santa Susanna</v>
      </c>
      <c r="E38" s="93">
        <v>45045</v>
      </c>
      <c r="F38" s="101">
        <v>0.79166666666666696</v>
      </c>
      <c r="G38" s="93">
        <v>45046</v>
      </c>
      <c r="H38" s="101">
        <v>1.0416666666666701</v>
      </c>
      <c r="I38" s="17" t="s">
        <v>14</v>
      </c>
      <c r="J38" s="17" t="s">
        <v>8</v>
      </c>
      <c r="K38" s="17">
        <v>30</v>
      </c>
      <c r="L38" s="17" t="s">
        <v>9</v>
      </c>
      <c r="M38" s="17" t="s">
        <v>284</v>
      </c>
      <c r="N38" s="17"/>
      <c r="O38" s="17"/>
      <c r="P38" s="17"/>
      <c r="Q38" s="17"/>
      <c r="R38" s="17"/>
    </row>
    <row r="39" spans="1:18" x14ac:dyDescent="0.3">
      <c r="A39" s="144">
        <v>6</v>
      </c>
      <c r="B39" s="17" t="s">
        <v>441</v>
      </c>
      <c r="C39" s="49" t="s">
        <v>1482</v>
      </c>
      <c r="D39" s="18" t="str" cm="1">
        <f t="array" ref="D39">_xlfn.IFNA(_xlfn.IFS(M39&lt;&gt;0,M39,N39&lt;&gt;0,N39,P39&lt;&gt;0,P39,O39&lt;&gt;0,O39,Q39&lt;&gt;0,Q39,R39&lt;&gt;0,R39),"FALTAN DATOS DE ESCENARIO")</f>
        <v>Platja del Cavaió d'Arenys de Mar</v>
      </c>
      <c r="E39" s="93">
        <v>45059</v>
      </c>
      <c r="F39" s="101">
        <v>0.83333333333333404</v>
      </c>
      <c r="G39" s="93">
        <v>45060</v>
      </c>
      <c r="H39" s="101">
        <v>1.0833333333333299</v>
      </c>
      <c r="I39" s="17" t="s">
        <v>14</v>
      </c>
      <c r="J39" s="17" t="s">
        <v>8</v>
      </c>
      <c r="K39" s="17">
        <v>30</v>
      </c>
      <c r="L39" s="17" t="s">
        <v>9</v>
      </c>
      <c r="M39" s="17" t="s">
        <v>332</v>
      </c>
      <c r="N39" s="17"/>
      <c r="O39" s="17"/>
      <c r="P39" s="17"/>
      <c r="Q39" s="17"/>
      <c r="R39" s="17"/>
    </row>
    <row r="40" spans="1:18" x14ac:dyDescent="0.3">
      <c r="A40" s="144">
        <v>7</v>
      </c>
      <c r="B40" s="17" t="s">
        <v>441</v>
      </c>
      <c r="C40" s="49" t="s">
        <v>1482</v>
      </c>
      <c r="D40" s="18" t="str" cm="1">
        <f t="array" ref="D40">_xlfn.IFNA(_xlfn.IFS(M40&lt;&gt;0,M40,N40&lt;&gt;0,N40,P40&lt;&gt;0,P40,O40&lt;&gt;0,O40,Q40&lt;&gt;0,Q40,R40&lt;&gt;0,R40),"FALTAN DATOS DE ESCENARIO")</f>
        <v>Plajta Gran de Calella - Platja de la Riera</v>
      </c>
      <c r="E40" s="93">
        <v>45073</v>
      </c>
      <c r="F40" s="101">
        <v>0.83333333333333404</v>
      </c>
      <c r="G40" s="93">
        <v>45074</v>
      </c>
      <c r="H40" s="101">
        <v>1.0833333333333299</v>
      </c>
      <c r="I40" s="17" t="s">
        <v>14</v>
      </c>
      <c r="J40" s="17" t="s">
        <v>8</v>
      </c>
      <c r="K40" s="17">
        <v>30</v>
      </c>
      <c r="L40" s="17" t="s">
        <v>9</v>
      </c>
      <c r="M40" s="17" t="s">
        <v>190</v>
      </c>
      <c r="N40" s="17"/>
      <c r="O40" s="17"/>
      <c r="P40" s="17"/>
      <c r="Q40" s="17"/>
      <c r="R40" s="17"/>
    </row>
    <row r="41" spans="1:18" x14ac:dyDescent="0.3">
      <c r="A41" s="144">
        <v>8</v>
      </c>
      <c r="B41" s="17" t="s">
        <v>441</v>
      </c>
      <c r="C41" s="49" t="s">
        <v>1482</v>
      </c>
      <c r="D41" s="18" t="str" cm="1">
        <f t="array" ref="D41">_xlfn.IFNA(_xlfn.IFS(M41&lt;&gt;0,M41,N41&lt;&gt;0,N41,P41&lt;&gt;0,P41,O41&lt;&gt;0,O41,Q41&lt;&gt;0,Q41,R41&lt;&gt;0,R41),"FALTAN DATOS DE ESCENARIO")</f>
        <v>Platja de la Conca - Platja de la Punta de la Tordera (Camí de la Pomereda)</v>
      </c>
      <c r="E41" s="93">
        <v>45094</v>
      </c>
      <c r="F41" s="101">
        <v>0.83333333333333404</v>
      </c>
      <c r="G41" s="93">
        <v>45095</v>
      </c>
      <c r="H41" s="101">
        <v>1.0833333333333299</v>
      </c>
      <c r="I41" s="17" t="s">
        <v>14</v>
      </c>
      <c r="J41" s="17" t="s">
        <v>8</v>
      </c>
      <c r="K41" s="17">
        <v>30</v>
      </c>
      <c r="L41" s="17" t="s">
        <v>9</v>
      </c>
      <c r="M41" s="17" t="s">
        <v>232</v>
      </c>
      <c r="N41" s="17"/>
      <c r="O41" s="17"/>
      <c r="P41" s="17"/>
      <c r="Q41" s="17"/>
      <c r="R41" s="17"/>
    </row>
    <row r="42" spans="1:18" x14ac:dyDescent="0.3">
      <c r="A42" s="144">
        <v>9</v>
      </c>
      <c r="B42" s="17" t="s">
        <v>441</v>
      </c>
      <c r="C42" s="49" t="s">
        <v>1482</v>
      </c>
      <c r="D42" s="18" t="str" cm="1">
        <f t="array" ref="D42">_xlfn.IFNA(_xlfn.IFS(M42&lt;&gt;0,M42,N42&lt;&gt;0,N42,P42&lt;&gt;0,P42,O42&lt;&gt;0,O42,Q42&lt;&gt;0,Q42,R42&lt;&gt;0,R42),"FALTAN DATOS DE ESCENARIO")</f>
        <v>Platja de la Conca - Platja de la Punta de la Tordera (Camí de la Pomereda)</v>
      </c>
      <c r="E42" s="93">
        <v>45122</v>
      </c>
      <c r="F42" s="101">
        <v>0.83333333333333404</v>
      </c>
      <c r="G42" s="93">
        <v>45123</v>
      </c>
      <c r="H42" s="101">
        <v>1.0416666666666701</v>
      </c>
      <c r="I42" s="17" t="s">
        <v>14</v>
      </c>
      <c r="J42" s="17" t="s">
        <v>10</v>
      </c>
      <c r="K42" s="17">
        <v>50</v>
      </c>
      <c r="L42" s="17" t="s">
        <v>9</v>
      </c>
      <c r="M42" s="17" t="s">
        <v>232</v>
      </c>
      <c r="N42" s="17"/>
      <c r="O42" s="17"/>
      <c r="P42" s="17"/>
      <c r="Q42" s="17"/>
      <c r="R42" s="17"/>
    </row>
    <row r="43" spans="1:18" x14ac:dyDescent="0.3">
      <c r="A43" s="144">
        <v>10</v>
      </c>
      <c r="B43" s="17" t="s">
        <v>441</v>
      </c>
      <c r="C43" s="49" t="s">
        <v>1482</v>
      </c>
      <c r="D43" s="18" t="str" cm="1">
        <f t="array" ref="D43">_xlfn.IFNA(_xlfn.IFS(M43&lt;&gt;0,M43,N43&lt;&gt;0,N43,P43&lt;&gt;0,P43,O43&lt;&gt;0,O43,Q43&lt;&gt;0,Q43,R43&lt;&gt;0,R43),"FALTAN DATOS DE ESCENARIO")</f>
        <v>Platja de la Conca - Platja de la Punta de la Tordera (Camí de la Pomereda)</v>
      </c>
      <c r="E43" s="93">
        <v>45171</v>
      </c>
      <c r="F43" s="101">
        <v>0.83333333333333404</v>
      </c>
      <c r="G43" s="93">
        <v>45172</v>
      </c>
      <c r="H43" s="101">
        <v>1.0833333333333299</v>
      </c>
      <c r="I43" s="17" t="s">
        <v>14</v>
      </c>
      <c r="J43" s="17" t="s">
        <v>8</v>
      </c>
      <c r="K43" s="17">
        <v>30</v>
      </c>
      <c r="L43" s="17" t="s">
        <v>9</v>
      </c>
      <c r="M43" s="17" t="s">
        <v>232</v>
      </c>
      <c r="N43" s="17"/>
      <c r="O43" s="17"/>
      <c r="P43" s="17"/>
      <c r="Q43" s="17"/>
      <c r="R43" s="17"/>
    </row>
    <row r="44" spans="1:18" x14ac:dyDescent="0.3">
      <c r="A44" s="144">
        <v>11</v>
      </c>
      <c r="B44" s="17" t="s">
        <v>441</v>
      </c>
      <c r="C44" s="49" t="s">
        <v>1482</v>
      </c>
      <c r="D44" s="18" t="str" cm="1">
        <f t="array" ref="D44">_xlfn.IFNA(_xlfn.IFS(M44&lt;&gt;0,M44,N44&lt;&gt;0,N44,P44&lt;&gt;0,P44,O44&lt;&gt;0,O44,Q44&lt;&gt;0,Q44,R44&lt;&gt;0,R44),"FALTAN DATOS DE ESCENARIO")</f>
        <v>Platja de Llevant de Santa Susanna</v>
      </c>
      <c r="E44" s="93">
        <v>45185</v>
      </c>
      <c r="F44" s="101">
        <v>0.83333333333333404</v>
      </c>
      <c r="G44" s="93">
        <v>45186</v>
      </c>
      <c r="H44" s="101">
        <v>1.0833333333333299</v>
      </c>
      <c r="I44" s="17" t="s">
        <v>14</v>
      </c>
      <c r="J44" s="17" t="s">
        <v>8</v>
      </c>
      <c r="K44" s="17">
        <v>30</v>
      </c>
      <c r="L44" s="17" t="s">
        <v>9</v>
      </c>
      <c r="M44" s="17" t="s">
        <v>284</v>
      </c>
      <c r="N44" s="17"/>
      <c r="O44" s="17"/>
      <c r="P44" s="17"/>
      <c r="Q44" s="17"/>
      <c r="R44" s="17"/>
    </row>
    <row r="45" spans="1:18" x14ac:dyDescent="0.3">
      <c r="A45" s="144">
        <v>12</v>
      </c>
      <c r="B45" s="17" t="s">
        <v>441</v>
      </c>
      <c r="C45" s="49" t="s">
        <v>1482</v>
      </c>
      <c r="D45" s="18" t="str" cm="1">
        <f t="array" ref="D45">_xlfn.IFNA(_xlfn.IFS(M45&lt;&gt;0,M45,N45&lt;&gt;0,N45,P45&lt;&gt;0,P45,O45&lt;&gt;0,O45,Q45&lt;&gt;0,Q45,R45&lt;&gt;0,R45),"FALTAN DATOS DE ESCENARIO")</f>
        <v>Platja de Sant Pere Pescador - Platja de la Gola del Fluvià</v>
      </c>
      <c r="E45" s="120">
        <v>45206</v>
      </c>
      <c r="F45" s="101">
        <v>0.79166666666666696</v>
      </c>
      <c r="G45" s="120">
        <v>45207</v>
      </c>
      <c r="H45" s="101">
        <v>1.0416666666666701</v>
      </c>
      <c r="I45" s="17" t="s">
        <v>14</v>
      </c>
      <c r="J45" s="17" t="s">
        <v>8</v>
      </c>
      <c r="K45" s="17">
        <v>30</v>
      </c>
      <c r="L45" s="17" t="s">
        <v>9</v>
      </c>
      <c r="M45" s="17"/>
      <c r="N45" s="17" t="s">
        <v>306</v>
      </c>
      <c r="O45" s="17"/>
      <c r="P45" s="17"/>
      <c r="Q45" s="17"/>
      <c r="R45" s="17"/>
    </row>
    <row r="46" spans="1:18" x14ac:dyDescent="0.3">
      <c r="A46" s="144">
        <v>13</v>
      </c>
      <c r="B46" s="17" t="s">
        <v>441</v>
      </c>
      <c r="C46" s="49" t="s">
        <v>1482</v>
      </c>
      <c r="D46" s="18" t="str" cm="1">
        <f t="array" ref="D46">_xlfn.IFNA(_xlfn.IFS(M46&lt;&gt;0,M46,N46&lt;&gt;0,N46,P46&lt;&gt;0,P46,O46&lt;&gt;0,O46,Q46&lt;&gt;0,Q46,R46&lt;&gt;0,R46),"FALTAN DATOS DE ESCENARIO")</f>
        <v>Platja del Cavaió d'Arenys de Mar</v>
      </c>
      <c r="E46" s="120">
        <v>45220</v>
      </c>
      <c r="F46" s="101">
        <v>0.79166666666666696</v>
      </c>
      <c r="G46" s="120">
        <v>45221</v>
      </c>
      <c r="H46" s="101">
        <v>1.0416666666666701</v>
      </c>
      <c r="I46" s="17" t="s">
        <v>14</v>
      </c>
      <c r="J46" s="17" t="s">
        <v>8</v>
      </c>
      <c r="K46" s="17">
        <v>30</v>
      </c>
      <c r="L46" s="17" t="s">
        <v>9</v>
      </c>
      <c r="M46" s="17" t="s">
        <v>332</v>
      </c>
      <c r="N46" s="17"/>
      <c r="O46" s="17"/>
      <c r="P46" s="17"/>
      <c r="Q46" s="17"/>
      <c r="R46" s="17"/>
    </row>
    <row r="47" spans="1:18" x14ac:dyDescent="0.3">
      <c r="A47" s="144">
        <v>14</v>
      </c>
      <c r="B47" s="17" t="s">
        <v>441</v>
      </c>
      <c r="C47" s="49" t="s">
        <v>1482</v>
      </c>
      <c r="D47" s="18" t="str" cm="1">
        <f t="array" ref="D47">_xlfn.IFNA(_xlfn.IFS(M47&lt;&gt;0,M47,N47&lt;&gt;0,N47,P47&lt;&gt;0,P47,O47&lt;&gt;0,O47,Q47&lt;&gt;0,Q47,R47&lt;&gt;0,R47),"FALTAN DATOS DE ESCENARIO")</f>
        <v>Platja de la Riera - Platja del Pins (Platja de Pineda de Mar)</v>
      </c>
      <c r="E47" s="120">
        <v>45234</v>
      </c>
      <c r="F47" s="101">
        <v>0.70833333333333404</v>
      </c>
      <c r="G47" s="120">
        <v>45234</v>
      </c>
      <c r="H47" s="101">
        <v>0.95833333333333404</v>
      </c>
      <c r="I47" s="17" t="s">
        <v>14</v>
      </c>
      <c r="J47" s="17" t="s">
        <v>8</v>
      </c>
      <c r="K47" s="17">
        <v>30</v>
      </c>
      <c r="L47" s="17" t="s">
        <v>9</v>
      </c>
      <c r="M47" s="17" t="s">
        <v>258</v>
      </c>
      <c r="N47" s="17"/>
      <c r="O47" s="17"/>
      <c r="P47" s="17"/>
      <c r="Q47" s="17"/>
      <c r="R47" s="17"/>
    </row>
    <row r="48" spans="1:18" s="154" customFormat="1" ht="15" thickBot="1" x14ac:dyDescent="0.35">
      <c r="A48" s="145">
        <v>15</v>
      </c>
      <c r="B48" s="153" t="s">
        <v>441</v>
      </c>
      <c r="C48" s="148" t="s">
        <v>1482</v>
      </c>
      <c r="D48" s="149" t="str" cm="1">
        <f t="array" ref="D48">_xlfn.IFNA(_xlfn.IFS(M48&lt;&gt;0,M48,N48&lt;&gt;0,N48,P48&lt;&gt;0,P48,O48&lt;&gt;0,O48,Q48&lt;&gt;0,Q48,R48&lt;&gt;0,R48),"FALTAN DATOS DE ESCENARIO")</f>
        <v>Platja de la Conca - Platja de la Punta de la Tordera (Camí de la Pomereda)</v>
      </c>
      <c r="E48" s="170">
        <v>45249</v>
      </c>
      <c r="F48" s="171">
        <v>0.29166666666666669</v>
      </c>
      <c r="G48" s="170">
        <v>45249</v>
      </c>
      <c r="H48" s="171">
        <v>0.5</v>
      </c>
      <c r="I48" s="153" t="s">
        <v>14</v>
      </c>
      <c r="J48" s="153" t="s">
        <v>8</v>
      </c>
      <c r="K48" s="153">
        <v>30</v>
      </c>
      <c r="L48" s="153" t="s">
        <v>9</v>
      </c>
      <c r="M48" s="153" t="s">
        <v>232</v>
      </c>
      <c r="N48" s="153"/>
      <c r="O48" s="153"/>
      <c r="P48" s="153"/>
      <c r="Q48" s="153"/>
      <c r="R48" s="153"/>
    </row>
    <row r="49" spans="1:18" s="143" customFormat="1" x14ac:dyDescent="0.3">
      <c r="A49" s="134">
        <v>1</v>
      </c>
      <c r="B49" s="136" t="s">
        <v>520</v>
      </c>
      <c r="C49" s="159" t="s">
        <v>1237</v>
      </c>
      <c r="D49" s="138" t="str" cm="1">
        <f t="array" ref="D49">_xlfn.IFNA(_xlfn.IFS(M49&lt;&gt;0,M49,N49&lt;&gt;0,N49,P49&lt;&gt;0,P49,O49&lt;&gt;0,O49,Q49&lt;&gt;0,Q49,R49&lt;&gt;0,R49),"FALTAN DATOS DE ESCENARIO")</f>
        <v>Platja de Riumar</v>
      </c>
      <c r="E49" s="160">
        <v>45031</v>
      </c>
      <c r="F49" s="177">
        <v>0.83333333333333404</v>
      </c>
      <c r="G49" s="178">
        <v>45032</v>
      </c>
      <c r="H49" s="177">
        <v>1.0416666666666701</v>
      </c>
      <c r="I49" s="163" t="s">
        <v>1016</v>
      </c>
      <c r="J49" s="163" t="s">
        <v>8</v>
      </c>
      <c r="K49" s="163">
        <v>10</v>
      </c>
      <c r="L49" s="163" t="s">
        <v>9</v>
      </c>
      <c r="M49" s="164"/>
      <c r="N49" s="164"/>
      <c r="O49" s="164" t="s">
        <v>296</v>
      </c>
      <c r="P49" s="164"/>
      <c r="Q49" s="164"/>
      <c r="R49" s="164"/>
    </row>
    <row r="50" spans="1:18" x14ac:dyDescent="0.3">
      <c r="A50" s="144">
        <v>2</v>
      </c>
      <c r="B50" s="28" t="s">
        <v>520</v>
      </c>
      <c r="C50" s="30" t="s">
        <v>1238</v>
      </c>
      <c r="D50" s="18" t="str" cm="1">
        <f t="array" ref="D50">_xlfn.IFNA(_xlfn.IFS(M50&lt;&gt;0,M50,N50&lt;&gt;0,N50,P50&lt;&gt;0,P50,O50&lt;&gt;0,O50,Q50&lt;&gt;0,Q50,R50&lt;&gt;0,R50),"FALTAN DATOS DE ESCENARIO")</f>
        <v>Platja de Sant Vicenç</v>
      </c>
      <c r="E50" s="98">
        <v>45052</v>
      </c>
      <c r="F50" s="106">
        <v>0.83333333333333404</v>
      </c>
      <c r="G50" s="107">
        <v>45083</v>
      </c>
      <c r="H50" s="106">
        <v>1.0416666666666701</v>
      </c>
      <c r="I50" s="100" t="s">
        <v>1016</v>
      </c>
      <c r="J50" s="100" t="s">
        <v>8</v>
      </c>
      <c r="K50" s="100">
        <v>10</v>
      </c>
      <c r="L50" s="100" t="s">
        <v>9</v>
      </c>
      <c r="M50" s="31" t="s">
        <v>313</v>
      </c>
      <c r="N50" s="31"/>
      <c r="O50" s="31"/>
      <c r="P50" s="31"/>
      <c r="Q50" s="31"/>
      <c r="R50" s="31"/>
    </row>
    <row r="51" spans="1:18" x14ac:dyDescent="0.3">
      <c r="A51" s="144">
        <v>3</v>
      </c>
      <c r="B51" s="28" t="s">
        <v>520</v>
      </c>
      <c r="C51" s="30" t="s">
        <v>1239</v>
      </c>
      <c r="D51" s="18" t="str" cm="1">
        <f t="array" ref="D51">_xlfn.IFNA(_xlfn.IFS(M51&lt;&gt;0,M51,N51&lt;&gt;0,N51,P51&lt;&gt;0,P51,O51&lt;&gt;0,O51,Q51&lt;&gt;0,Q51,R51&lt;&gt;0,R51),"FALTAN DATOS DE ESCENARIO")</f>
        <v>Platja de Gavà</v>
      </c>
      <c r="E51" s="98">
        <v>45080</v>
      </c>
      <c r="F51" s="106">
        <v>0.83333333333333404</v>
      </c>
      <c r="G51" s="107">
        <v>45081</v>
      </c>
      <c r="H51" s="106">
        <v>1.0416666666666701</v>
      </c>
      <c r="I51" s="100" t="s">
        <v>1016</v>
      </c>
      <c r="J51" s="100" t="s">
        <v>8</v>
      </c>
      <c r="K51" s="100">
        <v>10</v>
      </c>
      <c r="L51" s="100" t="s">
        <v>9</v>
      </c>
      <c r="M51" s="31" t="s">
        <v>226</v>
      </c>
      <c r="N51" s="31"/>
      <c r="O51" s="31"/>
      <c r="P51" s="31"/>
      <c r="Q51" s="31"/>
      <c r="R51" s="31"/>
    </row>
    <row r="52" spans="1:18" x14ac:dyDescent="0.3">
      <c r="A52" s="144">
        <v>4</v>
      </c>
      <c r="B52" s="28" t="s">
        <v>520</v>
      </c>
      <c r="C52" s="30" t="s">
        <v>1240</v>
      </c>
      <c r="D52" s="18" t="str" cm="1">
        <f t="array" ref="D52">_xlfn.IFNA(_xlfn.IFS(M52&lt;&gt;0,M52,N52&lt;&gt;0,N52,P52&lt;&gt;0,P52,O52&lt;&gt;0,O52,Q52&lt;&gt;0,Q52,R52&lt;&gt;0,R52),"FALTAN DATOS DE ESCENARIO")</f>
        <v>Platja de Cristall de Mont-roig (Miami Platja)</v>
      </c>
      <c r="E52" s="98">
        <v>45108</v>
      </c>
      <c r="F52" s="106">
        <v>0.83333333333333404</v>
      </c>
      <c r="G52" s="107">
        <v>45109</v>
      </c>
      <c r="H52" s="106">
        <v>1.0416666666666701</v>
      </c>
      <c r="I52" s="100" t="s">
        <v>1016</v>
      </c>
      <c r="J52" s="100" t="s">
        <v>8</v>
      </c>
      <c r="K52" s="100">
        <v>10</v>
      </c>
      <c r="L52" s="100" t="s">
        <v>9</v>
      </c>
      <c r="M52" s="31"/>
      <c r="N52" s="31"/>
      <c r="O52" s="31" t="s">
        <v>220</v>
      </c>
      <c r="P52" s="31"/>
      <c r="Q52" s="31"/>
      <c r="R52" s="31"/>
    </row>
    <row r="53" spans="1:18" x14ac:dyDescent="0.3">
      <c r="A53" s="144">
        <v>5</v>
      </c>
      <c r="B53" s="28" t="s">
        <v>520</v>
      </c>
      <c r="C53" s="30" t="s">
        <v>1241</v>
      </c>
      <c r="D53" s="18" t="str" cm="1">
        <f t="array" ref="D53">_xlfn.IFNA(_xlfn.IFS(M53&lt;&gt;0,M53,N53&lt;&gt;0,N53,P53&lt;&gt;0,P53,O53&lt;&gt;0,O53,Q53&lt;&gt;0,Q53,R53&lt;&gt;0,R53),"FALTAN DATOS DE ESCENARIO")</f>
        <v>Platja de Canet - Platja del Cavaió d'Arenys de Mar</v>
      </c>
      <c r="E53" s="98">
        <v>45129</v>
      </c>
      <c r="F53" s="106">
        <v>0.83333333333333404</v>
      </c>
      <c r="G53" s="107">
        <v>45130</v>
      </c>
      <c r="H53" s="106">
        <v>1.0416666666666701</v>
      </c>
      <c r="I53" s="100" t="s">
        <v>1016</v>
      </c>
      <c r="J53" s="100" t="s">
        <v>8</v>
      </c>
      <c r="K53" s="100">
        <v>10</v>
      </c>
      <c r="L53" s="100" t="s">
        <v>9</v>
      </c>
      <c r="M53" s="31" t="s">
        <v>214</v>
      </c>
      <c r="N53" s="31"/>
      <c r="O53" s="31"/>
      <c r="P53" s="31"/>
      <c r="Q53" s="31"/>
      <c r="R53" s="31"/>
    </row>
    <row r="54" spans="1:18" x14ac:dyDescent="0.3">
      <c r="A54" s="144">
        <v>6</v>
      </c>
      <c r="B54" s="28" t="s">
        <v>520</v>
      </c>
      <c r="C54" s="30" t="s">
        <v>1242</v>
      </c>
      <c r="D54" s="18" t="str" cm="1">
        <f t="array" ref="D54">_xlfn.IFNA(_xlfn.IFS(M54&lt;&gt;0,M54,N54&lt;&gt;0,N54,P54&lt;&gt;0,P54,O54&lt;&gt;0,O54,Q54&lt;&gt;0,Q54,R54&lt;&gt;0,R54),"FALTAN DATOS DE ESCENARIO")</f>
        <v>Platja de la Marquesa - Platja de la Bassa d'Arena</v>
      </c>
      <c r="E54" s="98">
        <v>45184</v>
      </c>
      <c r="F54" s="106">
        <v>0.83333333333333404</v>
      </c>
      <c r="G54" s="107">
        <v>45185</v>
      </c>
      <c r="H54" s="106">
        <v>1.0416666666666701</v>
      </c>
      <c r="I54" s="100" t="s">
        <v>1016</v>
      </c>
      <c r="J54" s="100" t="s">
        <v>8</v>
      </c>
      <c r="K54" s="100">
        <v>10</v>
      </c>
      <c r="L54" s="100" t="s">
        <v>9</v>
      </c>
      <c r="M54" s="31"/>
      <c r="N54" s="31"/>
      <c r="O54" s="31" t="s">
        <v>243</v>
      </c>
      <c r="P54" s="31"/>
      <c r="Q54" s="31"/>
      <c r="R54" s="31"/>
    </row>
    <row r="55" spans="1:18" x14ac:dyDescent="0.3">
      <c r="A55" s="144">
        <v>7</v>
      </c>
      <c r="B55" s="28" t="s">
        <v>520</v>
      </c>
      <c r="C55" s="30" t="s">
        <v>1243</v>
      </c>
      <c r="D55" s="18" t="str" cm="1">
        <f t="array" ref="D55">_xlfn.IFNA(_xlfn.IFS(M55&lt;&gt;0,M55,N55&lt;&gt;0,N55,P55&lt;&gt;0,P55,O55&lt;&gt;0,O55,Q55&lt;&gt;0,Q55,R55&lt;&gt;0,R55),"FALTAN DATOS DE ESCENARIO")</f>
        <v>Platja de Canet - Platja del Cavaió d'Arenys de Mar</v>
      </c>
      <c r="E55" s="98">
        <v>45191</v>
      </c>
      <c r="F55" s="106">
        <v>0.83333333333333404</v>
      </c>
      <c r="G55" s="107">
        <v>45192</v>
      </c>
      <c r="H55" s="106">
        <v>1.0416666666666701</v>
      </c>
      <c r="I55" s="100" t="s">
        <v>1016</v>
      </c>
      <c r="J55" s="100" t="s">
        <v>8</v>
      </c>
      <c r="K55" s="100">
        <v>10</v>
      </c>
      <c r="L55" s="100" t="s">
        <v>9</v>
      </c>
      <c r="M55" s="31" t="s">
        <v>214</v>
      </c>
      <c r="N55" s="31"/>
      <c r="O55" s="31"/>
      <c r="P55" s="31"/>
      <c r="Q55" s="31"/>
      <c r="R55" s="31"/>
    </row>
    <row r="56" spans="1:18" x14ac:dyDescent="0.3">
      <c r="A56" s="144">
        <v>8</v>
      </c>
      <c r="B56" s="28" t="s">
        <v>520</v>
      </c>
      <c r="C56" s="30" t="s">
        <v>1243</v>
      </c>
      <c r="D56" s="18" t="str" cm="1">
        <f t="array" ref="D56">_xlfn.IFNA(_xlfn.IFS(M56&lt;&gt;0,M56,N56&lt;&gt;0,N56,P56&lt;&gt;0,P56,O56&lt;&gt;0,O56,Q56&lt;&gt;0,Q56,R56&lt;&gt;0,R56),"FALTAN DATOS DE ESCENARIO")</f>
        <v>Platja de Canet - Platja del Cavaió d'Arenys de Mar</v>
      </c>
      <c r="E56" s="98">
        <v>45210</v>
      </c>
      <c r="F56" s="106">
        <v>0.83333333333333404</v>
      </c>
      <c r="G56" s="107">
        <v>45211</v>
      </c>
      <c r="H56" s="106">
        <v>1.0416666666666701</v>
      </c>
      <c r="I56" s="100" t="s">
        <v>1016</v>
      </c>
      <c r="J56" s="100" t="s">
        <v>8</v>
      </c>
      <c r="K56" s="100">
        <v>10</v>
      </c>
      <c r="L56" s="100" t="s">
        <v>9</v>
      </c>
      <c r="M56" s="31" t="s">
        <v>214</v>
      </c>
      <c r="N56" s="31"/>
      <c r="O56" s="31"/>
      <c r="P56" s="31"/>
      <c r="Q56" s="31"/>
      <c r="R56" s="31"/>
    </row>
    <row r="57" spans="1:18" x14ac:dyDescent="0.3">
      <c r="A57" s="144">
        <v>9</v>
      </c>
      <c r="B57" s="28" t="s">
        <v>520</v>
      </c>
      <c r="C57" s="30" t="s">
        <v>1244</v>
      </c>
      <c r="D57" s="18" t="str" cm="1">
        <f t="array" ref="D57">_xlfn.IFNA(_xlfn.IFS(M57&lt;&gt;0,M57,N57&lt;&gt;0,N57,P57&lt;&gt;0,P57,O57&lt;&gt;0,O57,Q57&lt;&gt;0,Q57,R57&lt;&gt;0,R57),"FALTAN DATOS DE ESCENARIO")</f>
        <v>Platja de l'Arenal de Vandellòs i l'Hospitalet de l'Infant</v>
      </c>
      <c r="E57" s="98">
        <v>45213</v>
      </c>
      <c r="F57" s="106">
        <v>0.83333333333333404</v>
      </c>
      <c r="G57" s="107">
        <v>45214</v>
      </c>
      <c r="H57" s="106">
        <v>1.0416666666666701</v>
      </c>
      <c r="I57" s="100" t="s">
        <v>1016</v>
      </c>
      <c r="J57" s="100" t="s">
        <v>8</v>
      </c>
      <c r="K57" s="100">
        <v>10</v>
      </c>
      <c r="L57" s="100" t="s">
        <v>9</v>
      </c>
      <c r="M57" s="31"/>
      <c r="N57" s="31"/>
      <c r="O57" s="31" t="s">
        <v>266</v>
      </c>
      <c r="P57" s="31"/>
      <c r="Q57" s="31"/>
      <c r="R57" s="31"/>
    </row>
    <row r="58" spans="1:18" s="154" customFormat="1" ht="15" thickBot="1" x14ac:dyDescent="0.35">
      <c r="A58" s="145">
        <v>10</v>
      </c>
      <c r="B58" s="147" t="s">
        <v>520</v>
      </c>
      <c r="C58" s="165" t="s">
        <v>1245</v>
      </c>
      <c r="D58" s="149" t="str" cm="1">
        <f t="array" ref="D58">_xlfn.IFNA(_xlfn.IFS(M58&lt;&gt;0,M58,N58&lt;&gt;0,N58,P58&lt;&gt;0,P58,O58&lt;&gt;0,O58,Q58&lt;&gt;0,Q58,R58&lt;&gt;0,R58),"FALTAN DATOS DE ESCENARIO")</f>
        <v>Platja de Sant Vicenç</v>
      </c>
      <c r="E58" s="166">
        <v>45227</v>
      </c>
      <c r="F58" s="179">
        <v>0.83333333333333404</v>
      </c>
      <c r="G58" s="180">
        <v>45228</v>
      </c>
      <c r="H58" s="179">
        <v>1.0416666666666701</v>
      </c>
      <c r="I58" s="167" t="s">
        <v>1016</v>
      </c>
      <c r="J58" s="167" t="s">
        <v>8</v>
      </c>
      <c r="K58" s="167">
        <v>10</v>
      </c>
      <c r="L58" s="167" t="s">
        <v>9</v>
      </c>
      <c r="M58" s="168" t="s">
        <v>313</v>
      </c>
      <c r="N58" s="168"/>
      <c r="O58" s="168"/>
      <c r="P58" s="168"/>
      <c r="Q58" s="168"/>
      <c r="R58" s="168"/>
    </row>
    <row r="59" spans="1:18" s="143" customFormat="1" x14ac:dyDescent="0.3">
      <c r="A59" s="134">
        <v>1</v>
      </c>
      <c r="B59" s="136" t="s">
        <v>456</v>
      </c>
      <c r="C59" s="137" t="s">
        <v>1151</v>
      </c>
      <c r="D59" s="138" t="str" cm="1">
        <f t="array" ref="D59">_xlfn.IFNA(_xlfn.IFS(M59&lt;&gt;0,M59,N59&lt;&gt;0,N59,P59&lt;&gt;0,P59,O59&lt;&gt;0,O59,Q59&lt;&gt;0,Q59,R59&lt;&gt;0,R59),"FALTAN DATOS DE ESCENARIO")</f>
        <v>Platja del Prat</v>
      </c>
      <c r="E59" s="139">
        <v>45018</v>
      </c>
      <c r="F59" s="140">
        <v>0.33333333333333298</v>
      </c>
      <c r="G59" s="141">
        <v>45018</v>
      </c>
      <c r="H59" s="140">
        <v>0.54166666666666696</v>
      </c>
      <c r="I59" s="142" t="s">
        <v>14</v>
      </c>
      <c r="J59" s="142" t="s">
        <v>8</v>
      </c>
      <c r="K59" s="142">
        <v>25</v>
      </c>
      <c r="L59" s="142" t="s">
        <v>11</v>
      </c>
      <c r="M59" s="142" t="s">
        <v>350</v>
      </c>
      <c r="N59" s="142"/>
      <c r="O59" s="142"/>
      <c r="P59" s="142"/>
      <c r="Q59" s="142"/>
      <c r="R59" s="142"/>
    </row>
    <row r="60" spans="1:18" x14ac:dyDescent="0.3">
      <c r="A60" s="144">
        <v>2</v>
      </c>
      <c r="B60" s="28" t="s">
        <v>456</v>
      </c>
      <c r="C60" s="49" t="s">
        <v>1146</v>
      </c>
      <c r="D60" s="18" t="str" cm="1">
        <f t="array" ref="D60">_xlfn.IFNA(_xlfn.IFS(M60&lt;&gt;0,M60,N60&lt;&gt;0,N60,P60&lt;&gt;0,P60,O60&lt;&gt;0,O60,Q60&lt;&gt;0,Q60,R60&lt;&gt;0,R60),"FALTAN DATOS DE ESCENARIO")</f>
        <v>Platja de Gavà</v>
      </c>
      <c r="E60" s="21">
        <v>45046</v>
      </c>
      <c r="F60" s="104">
        <v>0.33333333333333298</v>
      </c>
      <c r="G60" s="93">
        <v>45046</v>
      </c>
      <c r="H60" s="104">
        <v>0.54166666666666696</v>
      </c>
      <c r="I60" s="17" t="s">
        <v>14</v>
      </c>
      <c r="J60" s="17" t="s">
        <v>8</v>
      </c>
      <c r="K60" s="17">
        <v>25</v>
      </c>
      <c r="L60" s="17" t="s">
        <v>11</v>
      </c>
      <c r="M60" s="17" t="s">
        <v>226</v>
      </c>
      <c r="N60" s="17"/>
      <c r="O60" s="17"/>
      <c r="P60" s="17"/>
      <c r="Q60" s="17"/>
      <c r="R60" s="17"/>
    </row>
    <row r="61" spans="1:18" x14ac:dyDescent="0.3">
      <c r="A61" s="144">
        <v>3</v>
      </c>
      <c r="B61" s="28" t="s">
        <v>456</v>
      </c>
      <c r="C61" s="49" t="s">
        <v>1146</v>
      </c>
      <c r="D61" s="18" t="str" cm="1">
        <f t="array" ref="D61">_xlfn.IFNA(_xlfn.IFS(M61&lt;&gt;0,M61,N61&lt;&gt;0,N61,P61&lt;&gt;0,P61,O61&lt;&gt;0,O61,Q61&lt;&gt;0,Q61,R61&lt;&gt;0,R61),"FALTAN DATOS DE ESCENARIO")</f>
        <v>Platja de Gavà - Platja de Castelldefels</v>
      </c>
      <c r="E61" s="21">
        <v>45066</v>
      </c>
      <c r="F61" s="104">
        <v>0.375</v>
      </c>
      <c r="G61" s="93">
        <v>45066</v>
      </c>
      <c r="H61" s="104">
        <v>0.58333333333333304</v>
      </c>
      <c r="I61" s="17" t="s">
        <v>14</v>
      </c>
      <c r="J61" s="17" t="s">
        <v>8</v>
      </c>
      <c r="K61" s="17">
        <v>25</v>
      </c>
      <c r="L61" s="17" t="s">
        <v>9</v>
      </c>
      <c r="M61" s="17" t="s">
        <v>227</v>
      </c>
      <c r="N61" s="17"/>
      <c r="O61" s="17"/>
      <c r="P61" s="17"/>
      <c r="Q61" s="17"/>
      <c r="R61" s="17"/>
    </row>
    <row r="62" spans="1:18" x14ac:dyDescent="0.3">
      <c r="A62" s="144">
        <v>4</v>
      </c>
      <c r="B62" s="28" t="s">
        <v>456</v>
      </c>
      <c r="C62" s="49" t="s">
        <v>1146</v>
      </c>
      <c r="D62" s="18" t="str" cm="1">
        <f t="array" ref="D62">_xlfn.IFNA(_xlfn.IFS(M62&lt;&gt;0,M62,N62&lt;&gt;0,N62,P62&lt;&gt;0,P62,O62&lt;&gt;0,O62,Q62&lt;&gt;0,Q62,R62&lt;&gt;0,R62),"FALTAN DATOS DE ESCENARIO")</f>
        <v>Platja de Gavà</v>
      </c>
      <c r="E62" s="21">
        <v>45102</v>
      </c>
      <c r="F62" s="104">
        <v>0.33333333333333298</v>
      </c>
      <c r="G62" s="93">
        <v>45102</v>
      </c>
      <c r="H62" s="104">
        <v>0.54166666666666696</v>
      </c>
      <c r="I62" s="17" t="s">
        <v>14</v>
      </c>
      <c r="J62" s="17" t="s">
        <v>16</v>
      </c>
      <c r="K62" s="17">
        <v>100</v>
      </c>
      <c r="L62" s="17" t="s">
        <v>11</v>
      </c>
      <c r="M62" s="17" t="s">
        <v>226</v>
      </c>
      <c r="N62" s="17"/>
      <c r="O62" s="17"/>
      <c r="P62" s="17"/>
      <c r="Q62" s="17"/>
      <c r="R62" s="17"/>
    </row>
    <row r="63" spans="1:18" x14ac:dyDescent="0.3">
      <c r="A63" s="144">
        <v>5</v>
      </c>
      <c r="B63" s="28" t="s">
        <v>456</v>
      </c>
      <c r="C63" s="49" t="s">
        <v>1144</v>
      </c>
      <c r="D63" s="18" t="str" cm="1">
        <f t="array" ref="D63">_xlfn.IFNA(_xlfn.IFS(M63&lt;&gt;0,M63,N63&lt;&gt;0,N63,P63&lt;&gt;0,P63,O63&lt;&gt;0,O63,Q63&lt;&gt;0,Q63,R63&lt;&gt;0,R63),"FALTAN DATOS DE ESCENARIO")</f>
        <v>Platja del Baixador - Platja de les Lluminetes - Platja de la Pineda (Platja de Castelldefels)</v>
      </c>
      <c r="E63" s="21">
        <v>45185</v>
      </c>
      <c r="F63" s="104">
        <v>0.875</v>
      </c>
      <c r="G63" s="93">
        <v>45186</v>
      </c>
      <c r="H63" s="104">
        <v>1.0833333333333299</v>
      </c>
      <c r="I63" s="17" t="s">
        <v>14</v>
      </c>
      <c r="J63" s="17" t="s">
        <v>8</v>
      </c>
      <c r="K63" s="17">
        <v>25</v>
      </c>
      <c r="L63" s="17" t="s">
        <v>9</v>
      </c>
      <c r="M63" s="17" t="s">
        <v>328</v>
      </c>
      <c r="N63" s="17"/>
      <c r="O63" s="17"/>
      <c r="P63" s="17"/>
      <c r="Q63" s="17"/>
      <c r="R63" s="17"/>
    </row>
    <row r="64" spans="1:18" x14ac:dyDescent="0.3">
      <c r="A64" s="144">
        <v>6</v>
      </c>
      <c r="B64" s="28" t="s">
        <v>456</v>
      </c>
      <c r="C64" s="49" t="s">
        <v>1152</v>
      </c>
      <c r="D64" s="18" t="str" cm="1">
        <f t="array" ref="D64">_xlfn.IFNA(_xlfn.IFS(M64&lt;&gt;0,M64,N64&lt;&gt;0,N64,P64&lt;&gt;0,P64,O64&lt;&gt;0,O64,Q64&lt;&gt;0,Q64,R64&lt;&gt;0,R64),"FALTAN DATOS DE ESCENARIO")</f>
        <v>Platja de les Madrigueres</v>
      </c>
      <c r="E64" s="21">
        <v>45206</v>
      </c>
      <c r="F64" s="104">
        <v>0.875</v>
      </c>
      <c r="G64" s="93" t="s">
        <v>1153</v>
      </c>
      <c r="H64" s="104">
        <v>1.0833333333333299</v>
      </c>
      <c r="I64" s="17" t="s">
        <v>14</v>
      </c>
      <c r="J64" s="17" t="s">
        <v>8</v>
      </c>
      <c r="K64" s="17">
        <v>25</v>
      </c>
      <c r="L64" s="17" t="s">
        <v>9</v>
      </c>
      <c r="M64" s="17"/>
      <c r="N64" s="17"/>
      <c r="O64" s="17" t="s">
        <v>271</v>
      </c>
      <c r="P64" s="17"/>
      <c r="Q64" s="17"/>
      <c r="R64" s="17"/>
    </row>
    <row r="65" spans="1:18" x14ac:dyDescent="0.3">
      <c r="A65" s="144">
        <v>7</v>
      </c>
      <c r="B65" s="28" t="s">
        <v>456</v>
      </c>
      <c r="C65" s="49" t="s">
        <v>1146</v>
      </c>
      <c r="D65" s="18" t="str" cm="1">
        <f t="array" ref="D65">_xlfn.IFNA(_xlfn.IFS(M65&lt;&gt;0,M65,N65&lt;&gt;0,N65,P65&lt;&gt;0,P65,O65&lt;&gt;0,O65,Q65&lt;&gt;0,Q65,R65&lt;&gt;0,R65),"FALTAN DATOS DE ESCENARIO")</f>
        <v>Platja de Gavà</v>
      </c>
      <c r="E65" s="21">
        <v>45213</v>
      </c>
      <c r="F65" s="104">
        <v>0.70833333333333404</v>
      </c>
      <c r="G65" s="93">
        <v>45213</v>
      </c>
      <c r="H65" s="104">
        <v>0.91666666666666696</v>
      </c>
      <c r="I65" s="17" t="s">
        <v>14</v>
      </c>
      <c r="J65" s="17" t="s">
        <v>8</v>
      </c>
      <c r="K65" s="17">
        <v>50</v>
      </c>
      <c r="L65" s="17" t="s">
        <v>9</v>
      </c>
      <c r="M65" s="17" t="s">
        <v>226</v>
      </c>
      <c r="N65" s="17"/>
      <c r="O65" s="17"/>
      <c r="P65" s="17"/>
      <c r="Q65" s="17"/>
      <c r="R65" s="17"/>
    </row>
    <row r="66" spans="1:18" x14ac:dyDescent="0.3">
      <c r="A66" s="144">
        <v>8</v>
      </c>
      <c r="B66" s="28" t="s">
        <v>456</v>
      </c>
      <c r="C66" s="49" t="s">
        <v>1146</v>
      </c>
      <c r="D66" s="18" t="str" cm="1">
        <f t="array" ref="D66">_xlfn.IFNA(_xlfn.IFS(M66&lt;&gt;0,M66,N66&lt;&gt;0,N66,P66&lt;&gt;0,P66,O66&lt;&gt;0,O66,Q66&lt;&gt;0,Q66,R66&lt;&gt;0,R66),"FALTAN DATOS DE ESCENARIO")</f>
        <v>Platja de Gavà</v>
      </c>
      <c r="E66" s="21">
        <v>45242</v>
      </c>
      <c r="F66" s="104">
        <v>0.33333333333333298</v>
      </c>
      <c r="G66" s="93">
        <v>45242</v>
      </c>
      <c r="H66" s="104">
        <v>0.54166666666666696</v>
      </c>
      <c r="I66" s="17" t="s">
        <v>14</v>
      </c>
      <c r="J66" s="17" t="s">
        <v>10</v>
      </c>
      <c r="K66" s="17">
        <v>100</v>
      </c>
      <c r="L66" s="17" t="s">
        <v>11</v>
      </c>
      <c r="M66" s="17" t="s">
        <v>226</v>
      </c>
      <c r="N66" s="17"/>
      <c r="O66" s="17"/>
      <c r="P66" s="17"/>
      <c r="Q66" s="17"/>
      <c r="R66" s="17"/>
    </row>
    <row r="67" spans="1:18" x14ac:dyDescent="0.3">
      <c r="A67" s="144">
        <v>9</v>
      </c>
      <c r="B67" s="28" t="s">
        <v>456</v>
      </c>
      <c r="C67" s="49" t="s">
        <v>1146</v>
      </c>
      <c r="D67" s="18" t="str" cm="1">
        <f t="array" ref="D67">_xlfn.IFNA(_xlfn.IFS(M67&lt;&gt;0,M67,N67&lt;&gt;0,N67,P67&lt;&gt;0,P67,O67&lt;&gt;0,O67,Q67&lt;&gt;0,Q67,R67&lt;&gt;0,R67),"FALTAN DATOS DE ESCENARIO")</f>
        <v>Platja de Gavà - Platja de Castelldefels</v>
      </c>
      <c r="E67" s="21">
        <v>45256</v>
      </c>
      <c r="F67" s="104">
        <v>0.33333333333333298</v>
      </c>
      <c r="G67" s="93">
        <v>45256</v>
      </c>
      <c r="H67" s="104">
        <v>0.54166666666666696</v>
      </c>
      <c r="I67" s="17" t="s">
        <v>14</v>
      </c>
      <c r="J67" s="17" t="s">
        <v>8</v>
      </c>
      <c r="K67" s="17">
        <v>25</v>
      </c>
      <c r="L67" s="17" t="s">
        <v>11</v>
      </c>
      <c r="M67" s="17" t="s">
        <v>227</v>
      </c>
      <c r="N67" s="17"/>
      <c r="O67" s="17"/>
      <c r="P67" s="17"/>
      <c r="Q67" s="17"/>
      <c r="R67" s="17"/>
    </row>
    <row r="68" spans="1:18" s="154" customFormat="1" ht="15" thickBot="1" x14ac:dyDescent="0.35">
      <c r="A68" s="145">
        <v>10</v>
      </c>
      <c r="B68" s="147" t="s">
        <v>456</v>
      </c>
      <c r="C68" s="148" t="s">
        <v>1146</v>
      </c>
      <c r="D68" s="149" t="str" cm="1">
        <f t="array" ref="D68">_xlfn.IFNA(_xlfn.IFS(M68&lt;&gt;0,M68,N68&lt;&gt;0,N68,P68&lt;&gt;0,P68,O68&lt;&gt;0,O68,Q68&lt;&gt;0,Q68,R68&lt;&gt;0,R68),"FALTAN DATOS DE ESCENARIO")</f>
        <v>Platja de Gavà</v>
      </c>
      <c r="E68" s="181">
        <v>45270</v>
      </c>
      <c r="F68" s="151">
        <v>0.33333333333333298</v>
      </c>
      <c r="G68" s="182">
        <v>45270</v>
      </c>
      <c r="H68" s="151">
        <v>0.54166666666666696</v>
      </c>
      <c r="I68" s="153" t="s">
        <v>14</v>
      </c>
      <c r="J68" s="153" t="s">
        <v>10</v>
      </c>
      <c r="K68" s="153">
        <v>100</v>
      </c>
      <c r="L68" s="153" t="s">
        <v>11</v>
      </c>
      <c r="M68" s="153" t="s">
        <v>226</v>
      </c>
      <c r="N68" s="153"/>
      <c r="O68" s="153"/>
      <c r="P68" s="153"/>
      <c r="Q68" s="153"/>
      <c r="R68" s="153"/>
    </row>
    <row r="69" spans="1:18" s="143" customFormat="1" x14ac:dyDescent="0.3">
      <c r="A69" s="134">
        <v>1</v>
      </c>
      <c r="B69" s="136" t="s">
        <v>480</v>
      </c>
      <c r="C69" s="137" t="s">
        <v>1204</v>
      </c>
      <c r="D69" s="138" t="str" cm="1">
        <f t="array" ref="D69">_xlfn.IFNA(_xlfn.IFS(M69&lt;&gt;0,M69,N69&lt;&gt;0,N69,P69&lt;&gt;0,P69,O69&lt;&gt;0,O69,Q69&lt;&gt;0,Q69,R69&lt;&gt;0,R69),"FALTAN DATOS DE ESCENARIO")</f>
        <v>Platja de Gavà</v>
      </c>
      <c r="E69" s="139">
        <v>45031</v>
      </c>
      <c r="F69" s="140">
        <v>0.66666666666666663</v>
      </c>
      <c r="G69" s="141">
        <v>45031</v>
      </c>
      <c r="H69" s="140">
        <v>0.97916666666666663</v>
      </c>
      <c r="I69" s="142" t="s">
        <v>1202</v>
      </c>
      <c r="J69" s="142" t="s">
        <v>1036</v>
      </c>
      <c r="K69" s="142">
        <v>30</v>
      </c>
      <c r="L69" s="142" t="s">
        <v>1203</v>
      </c>
      <c r="M69" s="184" t="s">
        <v>226</v>
      </c>
      <c r="N69" s="142"/>
      <c r="O69" s="142"/>
      <c r="P69" s="142"/>
      <c r="Q69" s="142"/>
      <c r="R69" s="142"/>
    </row>
    <row r="70" spans="1:18" x14ac:dyDescent="0.3">
      <c r="A70" s="144">
        <v>2</v>
      </c>
      <c r="B70" s="28" t="s">
        <v>480</v>
      </c>
      <c r="C70" s="49" t="s">
        <v>1205</v>
      </c>
      <c r="D70" s="18" t="str" cm="1">
        <f t="array" ref="D70">_xlfn.IFNA(_xlfn.IFS(M70&lt;&gt;0,M70,N70&lt;&gt;0,N70,P70&lt;&gt;0,P70,O70&lt;&gt;0,O70,Q70&lt;&gt;0,Q70,R70&lt;&gt;0,R70),"FALTAN DATOS DE ESCENARIO")</f>
        <v>Platja del Trabucador - Platja de l'Aulet - Platja dels Eucaliptus</v>
      </c>
      <c r="E70" s="21">
        <v>45059</v>
      </c>
      <c r="F70" s="104">
        <v>0.70833333333333337</v>
      </c>
      <c r="G70" s="93">
        <v>45060</v>
      </c>
      <c r="H70" s="104">
        <v>2</v>
      </c>
      <c r="I70" s="17" t="s">
        <v>1202</v>
      </c>
      <c r="J70" s="17" t="s">
        <v>1036</v>
      </c>
      <c r="K70" s="17">
        <v>30</v>
      </c>
      <c r="L70" s="17" t="s">
        <v>1203</v>
      </c>
      <c r="M70" s="29"/>
      <c r="N70" s="17"/>
      <c r="O70" s="29" t="s">
        <v>362</v>
      </c>
      <c r="P70" s="17"/>
      <c r="Q70" s="17"/>
      <c r="R70" s="17"/>
    </row>
    <row r="71" spans="1:18" x14ac:dyDescent="0.3">
      <c r="A71" s="144">
        <v>3</v>
      </c>
      <c r="B71" s="28" t="s">
        <v>480</v>
      </c>
      <c r="C71" s="49" t="s">
        <v>1206</v>
      </c>
      <c r="D71" s="18" t="str" cm="1">
        <f t="array" ref="D71">_xlfn.IFNA(_xlfn.IFS(M71&lt;&gt;0,M71,N71&lt;&gt;0,N71,P71&lt;&gt;0,P71,O71&lt;&gt;0,O71,Q71&lt;&gt;0,Q71,R71&lt;&gt;0,R71),"FALTAN DATOS DE ESCENARIO")</f>
        <v>Platja de Llevant de Santa Susanna</v>
      </c>
      <c r="E71" s="21">
        <v>45087</v>
      </c>
      <c r="F71" s="104">
        <v>0.85416666666666663</v>
      </c>
      <c r="G71" s="93">
        <v>45088</v>
      </c>
      <c r="H71" s="104">
        <v>8.3333333333333329E-2</v>
      </c>
      <c r="I71" s="17" t="s">
        <v>1202</v>
      </c>
      <c r="J71" s="17" t="s">
        <v>1036</v>
      </c>
      <c r="K71" s="17">
        <v>30</v>
      </c>
      <c r="L71" s="17" t="s">
        <v>1203</v>
      </c>
      <c r="M71" s="29" t="s">
        <v>284</v>
      </c>
      <c r="N71" s="17"/>
      <c r="O71" s="17"/>
      <c r="P71" s="17"/>
      <c r="Q71" s="17"/>
      <c r="R71" s="17"/>
    </row>
    <row r="72" spans="1:18" x14ac:dyDescent="0.3">
      <c r="A72" s="144">
        <v>4</v>
      </c>
      <c r="B72" s="28" t="s">
        <v>480</v>
      </c>
      <c r="C72" s="49" t="s">
        <v>1207</v>
      </c>
      <c r="D72" s="18" t="str" cm="1">
        <f t="array" ref="D72">_xlfn.IFNA(_xlfn.IFS(M72&lt;&gt;0,M72,N72&lt;&gt;0,N72,P72&lt;&gt;0,P72,O72&lt;&gt;0,O72,Q72&lt;&gt;0,Q72,R72&lt;&gt;0,R72),"FALTAN DATOS DE ESCENARIO")</f>
        <v>Platja de Sant Pere Pescador - Platja de la Gola del Fluvià</v>
      </c>
      <c r="E72" s="21">
        <v>45122</v>
      </c>
      <c r="F72" s="104">
        <v>0.85416666666666663</v>
      </c>
      <c r="G72" s="93">
        <v>45122</v>
      </c>
      <c r="H72" s="104">
        <v>8.3333333333333329E-2</v>
      </c>
      <c r="I72" s="17" t="s">
        <v>1202</v>
      </c>
      <c r="J72" s="27" t="s">
        <v>8</v>
      </c>
      <c r="K72" s="17">
        <v>30</v>
      </c>
      <c r="L72" s="17" t="s">
        <v>1203</v>
      </c>
      <c r="M72" s="17"/>
      <c r="N72" s="29" t="s">
        <v>306</v>
      </c>
      <c r="O72" s="17"/>
      <c r="P72" s="17"/>
      <c r="Q72" s="17"/>
      <c r="R72" s="17"/>
    </row>
    <row r="73" spans="1:18" x14ac:dyDescent="0.3">
      <c r="A73" s="144">
        <v>5</v>
      </c>
      <c r="B73" s="28" t="s">
        <v>480</v>
      </c>
      <c r="C73" s="49" t="s">
        <v>1208</v>
      </c>
      <c r="D73" s="18" t="str" cm="1">
        <f t="array" ref="D73">_xlfn.IFNA(_xlfn.IFS(M73&lt;&gt;0,M73,N73&lt;&gt;0,N73,P73&lt;&gt;0,P73,O73&lt;&gt;0,O73,Q73&lt;&gt;0,Q73,R73&lt;&gt;0,R73),"FALTAN DATOS DE ESCENARIO")</f>
        <v>Platja de Sant Simó - Platja del Callao</v>
      </c>
      <c r="E73" s="21">
        <v>45185</v>
      </c>
      <c r="F73" s="104">
        <v>0.85416666666666663</v>
      </c>
      <c r="G73" s="93">
        <v>45186</v>
      </c>
      <c r="H73" s="104">
        <v>8.3333333333333329E-2</v>
      </c>
      <c r="I73" s="17" t="s">
        <v>1202</v>
      </c>
      <c r="J73" s="27" t="s">
        <v>8</v>
      </c>
      <c r="K73" s="17">
        <v>30</v>
      </c>
      <c r="L73" s="17" t="s">
        <v>1203</v>
      </c>
      <c r="M73" s="29" t="s">
        <v>312</v>
      </c>
      <c r="N73" s="17"/>
      <c r="O73" s="17"/>
      <c r="P73" s="17"/>
      <c r="Q73" s="17"/>
      <c r="R73" s="17"/>
    </row>
    <row r="74" spans="1:18" x14ac:dyDescent="0.3">
      <c r="A74" s="144">
        <v>6</v>
      </c>
      <c r="B74" s="28" t="s">
        <v>480</v>
      </c>
      <c r="C74" s="49" t="s">
        <v>1209</v>
      </c>
      <c r="D74" s="18" t="str" cm="1">
        <f t="array" ref="D74">_xlfn.IFNA(_xlfn.IFS(M74&lt;&gt;0,M74,N74&lt;&gt;0,N74,P74&lt;&gt;0,P74,O74&lt;&gt;0,O74,Q74&lt;&gt;0,Q74,R74&lt;&gt;0,R74),"FALTAN DATOS DE ESCENARIO")</f>
        <v>Platja de la Fonollera - Platja de la Gola del Ter</v>
      </c>
      <c r="E74" s="21">
        <v>45206</v>
      </c>
      <c r="F74" s="104">
        <v>0.75</v>
      </c>
      <c r="G74" s="93">
        <v>45207</v>
      </c>
      <c r="H74" s="104">
        <v>0</v>
      </c>
      <c r="I74" s="17" t="s">
        <v>1202</v>
      </c>
      <c r="J74" s="17" t="s">
        <v>1036</v>
      </c>
      <c r="K74" s="17">
        <v>30</v>
      </c>
      <c r="L74" s="17" t="s">
        <v>1203</v>
      </c>
      <c r="M74" s="17"/>
      <c r="N74" s="29" t="s">
        <v>236</v>
      </c>
      <c r="O74" s="17"/>
      <c r="P74" s="17"/>
      <c r="Q74" s="17"/>
      <c r="R74" s="17"/>
    </row>
    <row r="75" spans="1:18" x14ac:dyDescent="0.3">
      <c r="A75" s="144">
        <v>7</v>
      </c>
      <c r="B75" s="28" t="s">
        <v>480</v>
      </c>
      <c r="C75" s="49" t="s">
        <v>1210</v>
      </c>
      <c r="D75" s="18" t="str" cm="1">
        <f t="array" ref="D75">_xlfn.IFNA(_xlfn.IFS(M75&lt;&gt;0,M75,N75&lt;&gt;0,N75,P75&lt;&gt;0,P75,O75&lt;&gt;0,O75,Q75&lt;&gt;0,Q75,R75&lt;&gt;0,R75),"FALTAN DATOS DE ESCENARIO")</f>
        <v>Platja de la Platja d'Aro</v>
      </c>
      <c r="E75" s="21">
        <v>45241</v>
      </c>
      <c r="F75" s="104">
        <v>0.70833333333333337</v>
      </c>
      <c r="G75" s="93">
        <v>45241</v>
      </c>
      <c r="H75" s="104">
        <v>0.97916666666666663</v>
      </c>
      <c r="I75" s="17" t="s">
        <v>1202</v>
      </c>
      <c r="J75" s="17" t="s">
        <v>1036</v>
      </c>
      <c r="K75" s="17">
        <v>30</v>
      </c>
      <c r="L75" s="17" t="s">
        <v>1203</v>
      </c>
      <c r="M75" s="17"/>
      <c r="N75" s="29" t="s">
        <v>254</v>
      </c>
      <c r="O75" s="17"/>
      <c r="P75" s="17"/>
      <c r="Q75" s="17"/>
      <c r="R75" s="17"/>
    </row>
    <row r="76" spans="1:18" s="154" customFormat="1" ht="15" thickBot="1" x14ac:dyDescent="0.35">
      <c r="A76" s="145">
        <v>8</v>
      </c>
      <c r="B76" s="147" t="s">
        <v>480</v>
      </c>
      <c r="C76" s="148" t="s">
        <v>1211</v>
      </c>
      <c r="D76" s="149" t="str" cm="1">
        <f t="array" ref="D76">_xlfn.IFNA(_xlfn.IFS(M76&lt;&gt;0,M76,N76&lt;&gt;0,N76,P76&lt;&gt;0,P76,O76&lt;&gt;0,O76,Q76&lt;&gt;0,Q76,R76&lt;&gt;0,R76),"FALTAN DATOS DE ESCENARIO")</f>
        <v>Platja de Garbí - Platja Gran de Calella - Platja de la Riera - Platja dels Pins de Pineda</v>
      </c>
      <c r="E76" s="150">
        <v>45276</v>
      </c>
      <c r="F76" s="151">
        <v>0.66666666666666663</v>
      </c>
      <c r="G76" s="152">
        <v>45277</v>
      </c>
      <c r="H76" s="151">
        <v>0</v>
      </c>
      <c r="I76" s="153" t="s">
        <v>1202</v>
      </c>
      <c r="J76" s="153" t="s">
        <v>1036</v>
      </c>
      <c r="K76" s="153">
        <v>30</v>
      </c>
      <c r="L76" s="153" t="s">
        <v>1203</v>
      </c>
      <c r="M76" s="185" t="s">
        <v>223</v>
      </c>
      <c r="N76" s="153"/>
      <c r="O76" s="153"/>
      <c r="P76" s="153"/>
      <c r="Q76" s="153"/>
      <c r="R76" s="153"/>
    </row>
    <row r="77" spans="1:18" s="143" customFormat="1" x14ac:dyDescent="0.3">
      <c r="A77" s="134">
        <v>1</v>
      </c>
      <c r="B77" s="136" t="s">
        <v>470</v>
      </c>
      <c r="C77" s="187" t="s">
        <v>1129</v>
      </c>
      <c r="D77" s="138" t="str" cm="1">
        <f t="array" ref="D77">_xlfn.IFNA(_xlfn.IFS(M77&lt;&gt;0,M77,N77&lt;&gt;0,N77,P77&lt;&gt;0,P77,O77&lt;&gt;0,O77,Q77&lt;&gt;0,Q77,R77&lt;&gt;0,R77),"FALTAN DATOS DE ESCENARIO")</f>
        <v>Platja del Prat</v>
      </c>
      <c r="E77" s="188">
        <v>45017</v>
      </c>
      <c r="F77" s="189">
        <v>0.33333333333333298</v>
      </c>
      <c r="G77" s="190">
        <v>45017</v>
      </c>
      <c r="H77" s="189">
        <v>0.54166666666666696</v>
      </c>
      <c r="I77" s="157" t="s">
        <v>1031</v>
      </c>
      <c r="J77" s="157" t="s">
        <v>8</v>
      </c>
      <c r="K77" s="157">
        <v>25</v>
      </c>
      <c r="L77" s="157" t="s">
        <v>9</v>
      </c>
      <c r="M77" s="157" t="s">
        <v>350</v>
      </c>
      <c r="N77" s="157"/>
      <c r="O77" s="157"/>
      <c r="P77" s="157"/>
      <c r="Q77" s="157"/>
      <c r="R77" s="157"/>
    </row>
    <row r="78" spans="1:18" x14ac:dyDescent="0.3">
      <c r="A78" s="144">
        <v>2</v>
      </c>
      <c r="B78" s="28" t="s">
        <v>470</v>
      </c>
      <c r="C78" s="109" t="s">
        <v>1130</v>
      </c>
      <c r="D78" s="18" t="str" cm="1">
        <f t="array" ref="D78">_xlfn.IFNA(_xlfn.IFS(M78&lt;&gt;0,M78,N78&lt;&gt;0,N78,P78&lt;&gt;0,P78,O78&lt;&gt;0,O78,Q78&lt;&gt;0,Q78,R78&lt;&gt;0,R78),"FALTAN DATOS DE ESCENARIO")</f>
        <v>Platja del Prat</v>
      </c>
      <c r="E78" s="96">
        <v>45031</v>
      </c>
      <c r="F78" s="110">
        <v>0.33333333333333298</v>
      </c>
      <c r="G78" s="94">
        <v>45031</v>
      </c>
      <c r="H78" s="110">
        <v>0.54166666666666696</v>
      </c>
      <c r="I78" s="27" t="s">
        <v>1031</v>
      </c>
      <c r="J78" s="27" t="s">
        <v>8</v>
      </c>
      <c r="K78" s="27">
        <v>25</v>
      </c>
      <c r="L78" s="27" t="s">
        <v>9</v>
      </c>
      <c r="M78" s="27" t="s">
        <v>350</v>
      </c>
      <c r="N78" s="27"/>
      <c r="O78" s="27"/>
      <c r="P78" s="27"/>
      <c r="Q78" s="27"/>
      <c r="R78" s="27"/>
    </row>
    <row r="79" spans="1:18" x14ac:dyDescent="0.3">
      <c r="A79" s="144">
        <v>3</v>
      </c>
      <c r="B79" s="28" t="s">
        <v>470</v>
      </c>
      <c r="C79" s="16" t="s">
        <v>1131</v>
      </c>
      <c r="D79" s="18" t="str" cm="1">
        <f t="array" ref="D79">_xlfn.IFNA(_xlfn.IFS(M79&lt;&gt;0,M79,N79&lt;&gt;0,N79,P79&lt;&gt;0,P79,O79&lt;&gt;0,O79,Q79&lt;&gt;0,Q79,R79&lt;&gt;0,R79),"FALTAN DATOS DE ESCENARIO")</f>
        <v>Platja del Prat</v>
      </c>
      <c r="E79" s="96">
        <v>45045</v>
      </c>
      <c r="F79" s="110">
        <v>0.33333333333333298</v>
      </c>
      <c r="G79" s="94">
        <v>45045</v>
      </c>
      <c r="H79" s="110">
        <v>0.54166666666666696</v>
      </c>
      <c r="I79" s="27" t="s">
        <v>1031</v>
      </c>
      <c r="J79" s="27" t="s">
        <v>8</v>
      </c>
      <c r="K79" s="27">
        <v>25</v>
      </c>
      <c r="L79" s="27" t="s">
        <v>9</v>
      </c>
      <c r="M79" s="27" t="s">
        <v>350</v>
      </c>
      <c r="N79" s="27"/>
      <c r="O79" s="27"/>
      <c r="P79" s="27"/>
      <c r="Q79" s="27"/>
      <c r="R79" s="27"/>
    </row>
    <row r="80" spans="1:18" x14ac:dyDescent="0.3">
      <c r="A80" s="144">
        <v>4</v>
      </c>
      <c r="B80" s="28" t="s">
        <v>470</v>
      </c>
      <c r="C80" s="109" t="s">
        <v>1132</v>
      </c>
      <c r="D80" s="18" t="str" cm="1">
        <f t="array" ref="D80">_xlfn.IFNA(_xlfn.IFS(M80&lt;&gt;0,M80,N80&lt;&gt;0,N80,P80&lt;&gt;0,P80,O80&lt;&gt;0,O80,Q80&lt;&gt;0,Q80,R80&lt;&gt;0,R80),"FALTAN DATOS DE ESCENARIO")</f>
        <v>Platja del Prat</v>
      </c>
      <c r="E80" s="96">
        <v>45059</v>
      </c>
      <c r="F80" s="110">
        <v>0.83333333333333304</v>
      </c>
      <c r="G80" s="94">
        <v>45060</v>
      </c>
      <c r="H80" s="110">
        <v>1.0416666666666701</v>
      </c>
      <c r="I80" s="27" t="s">
        <v>1031</v>
      </c>
      <c r="J80" s="27" t="s">
        <v>8</v>
      </c>
      <c r="K80" s="27">
        <v>20</v>
      </c>
      <c r="L80" s="27" t="s">
        <v>9</v>
      </c>
      <c r="M80" s="27" t="s">
        <v>350</v>
      </c>
      <c r="N80" s="27"/>
      <c r="O80" s="27"/>
      <c r="P80" s="27"/>
      <c r="Q80" s="27"/>
      <c r="R80" s="27"/>
    </row>
    <row r="81" spans="1:18" x14ac:dyDescent="0.3">
      <c r="A81" s="144">
        <v>5</v>
      </c>
      <c r="B81" s="28" t="s">
        <v>470</v>
      </c>
      <c r="C81" s="16" t="s">
        <v>1133</v>
      </c>
      <c r="D81" s="18" t="str" cm="1">
        <f t="array" ref="D81">_xlfn.IFNA(_xlfn.IFS(M81&lt;&gt;0,M81,N81&lt;&gt;0,N81,P81&lt;&gt;0,P81,O81&lt;&gt;0,O81,Q81&lt;&gt;0,Q81,R81&lt;&gt;0,R81),"FALTAN DATOS DE ESCENARIO")</f>
        <v>Platja del Prat</v>
      </c>
      <c r="E81" s="96">
        <v>45178</v>
      </c>
      <c r="F81" s="110">
        <v>0.83333333333333304</v>
      </c>
      <c r="G81" s="94">
        <v>45179</v>
      </c>
      <c r="H81" s="110">
        <v>1.0416666666666701</v>
      </c>
      <c r="I81" s="27" t="s">
        <v>1031</v>
      </c>
      <c r="J81" s="27" t="s">
        <v>8</v>
      </c>
      <c r="K81" s="27">
        <v>25</v>
      </c>
      <c r="L81" s="27" t="s">
        <v>9</v>
      </c>
      <c r="M81" s="27" t="s">
        <v>350</v>
      </c>
      <c r="N81" s="27"/>
      <c r="O81" s="27"/>
      <c r="P81" s="27"/>
      <c r="Q81" s="27"/>
      <c r="R81" s="27"/>
    </row>
    <row r="82" spans="1:18" x14ac:dyDescent="0.3">
      <c r="A82" s="144">
        <v>6</v>
      </c>
      <c r="B82" s="28" t="s">
        <v>470</v>
      </c>
      <c r="C82" s="109" t="s">
        <v>1134</v>
      </c>
      <c r="D82" s="18" t="str" cm="1">
        <f t="array" ref="D82">_xlfn.IFNA(_xlfn.IFS(M82&lt;&gt;0,M82,N82&lt;&gt;0,N82,P82&lt;&gt;0,P82,O82&lt;&gt;0,O82,Q82&lt;&gt;0,Q82,R82&lt;&gt;0,R82),"FALTAN DATOS DE ESCENARIO")</f>
        <v>Platja del Prat</v>
      </c>
      <c r="E82" s="96">
        <v>45192</v>
      </c>
      <c r="F82" s="110">
        <v>0.45833333333333298</v>
      </c>
      <c r="G82" s="94">
        <v>45192</v>
      </c>
      <c r="H82" s="110">
        <v>0.54166666666666696</v>
      </c>
      <c r="I82" s="27" t="s">
        <v>1031</v>
      </c>
      <c r="J82" s="27" t="s">
        <v>16</v>
      </c>
      <c r="K82" s="27">
        <v>25</v>
      </c>
      <c r="L82" s="27" t="s">
        <v>9</v>
      </c>
      <c r="M82" s="27" t="s">
        <v>350</v>
      </c>
      <c r="N82" s="27"/>
      <c r="O82" s="27"/>
      <c r="P82" s="27"/>
      <c r="Q82" s="27"/>
      <c r="R82" s="27"/>
    </row>
    <row r="83" spans="1:18" x14ac:dyDescent="0.3">
      <c r="A83" s="144">
        <v>7</v>
      </c>
      <c r="B83" s="28" t="s">
        <v>470</v>
      </c>
      <c r="C83" s="109" t="s">
        <v>1135</v>
      </c>
      <c r="D83" s="18" t="str" cm="1">
        <f t="array" ref="D83">_xlfn.IFNA(_xlfn.IFS(M83&lt;&gt;0,M83,N83&lt;&gt;0,N83,P83&lt;&gt;0,P83,O83&lt;&gt;0,O83,Q83&lt;&gt;0,Q83,R83&lt;&gt;0,R83),"FALTAN DATOS DE ESCENARIO")</f>
        <v>Platja del Prat</v>
      </c>
      <c r="E83" s="96">
        <v>45193</v>
      </c>
      <c r="F83" s="110">
        <v>0.29166666666666702</v>
      </c>
      <c r="G83" s="94">
        <v>45193</v>
      </c>
      <c r="H83" s="110">
        <v>0.54166666666666696</v>
      </c>
      <c r="I83" s="27" t="s">
        <v>1031</v>
      </c>
      <c r="J83" s="27" t="s">
        <v>16</v>
      </c>
      <c r="K83" s="27">
        <v>45</v>
      </c>
      <c r="L83" s="27" t="s">
        <v>9</v>
      </c>
      <c r="M83" s="27" t="s">
        <v>350</v>
      </c>
      <c r="N83" s="27"/>
      <c r="O83" s="27"/>
      <c r="P83" s="27"/>
      <c r="Q83" s="27"/>
      <c r="R83" s="27"/>
    </row>
    <row r="84" spans="1:18" x14ac:dyDescent="0.3">
      <c r="A84" s="144">
        <v>8</v>
      </c>
      <c r="B84" s="28" t="s">
        <v>470</v>
      </c>
      <c r="C84" s="109" t="s">
        <v>1136</v>
      </c>
      <c r="D84" s="18" t="str" cm="1">
        <f t="array" ref="D84">_xlfn.IFNA(_xlfn.IFS(M84&lt;&gt;0,M84,N84&lt;&gt;0,N84,P84&lt;&gt;0,P84,O84&lt;&gt;0,O84,Q84&lt;&gt;0,Q84,R84&lt;&gt;0,R84),"FALTAN DATOS DE ESCENARIO")</f>
        <v>Platja del Prat</v>
      </c>
      <c r="E84" s="96">
        <v>45206</v>
      </c>
      <c r="F84" s="110">
        <v>0.33333333333333298</v>
      </c>
      <c r="G84" s="94">
        <v>45206</v>
      </c>
      <c r="H84" s="110">
        <v>0.54166666666666696</v>
      </c>
      <c r="I84" s="27" t="s">
        <v>1031</v>
      </c>
      <c r="J84" s="27" t="s">
        <v>8</v>
      </c>
      <c r="K84" s="27">
        <v>25</v>
      </c>
      <c r="L84" s="27" t="s">
        <v>9</v>
      </c>
      <c r="M84" s="27" t="s">
        <v>350</v>
      </c>
      <c r="N84" s="27"/>
      <c r="O84" s="27"/>
      <c r="P84" s="27"/>
      <c r="Q84" s="27"/>
      <c r="R84" s="27"/>
    </row>
    <row r="85" spans="1:18" x14ac:dyDescent="0.3">
      <c r="A85" s="144">
        <v>9</v>
      </c>
      <c r="B85" s="28" t="s">
        <v>470</v>
      </c>
      <c r="C85" s="109" t="s">
        <v>1137</v>
      </c>
      <c r="D85" s="18" t="str" cm="1">
        <f t="array" ref="D85">_xlfn.IFNA(_xlfn.IFS(M85&lt;&gt;0,M85,N85&lt;&gt;0,N85,P85&lt;&gt;0,P85,O85&lt;&gt;0,O85,Q85&lt;&gt;0,Q85,R85&lt;&gt;0,R85),"FALTAN DATOS DE ESCENARIO")</f>
        <v>Platja del Prat</v>
      </c>
      <c r="E85" s="96">
        <v>45213</v>
      </c>
      <c r="F85" s="110">
        <v>0.33333333333333298</v>
      </c>
      <c r="G85" s="94">
        <v>45213</v>
      </c>
      <c r="H85" s="110">
        <v>0.54166666666666696</v>
      </c>
      <c r="I85" s="27" t="s">
        <v>1031</v>
      </c>
      <c r="J85" s="27" t="s">
        <v>8</v>
      </c>
      <c r="K85" s="27">
        <v>26</v>
      </c>
      <c r="L85" s="27" t="s">
        <v>9</v>
      </c>
      <c r="M85" s="27" t="s">
        <v>350</v>
      </c>
      <c r="N85" s="27"/>
      <c r="O85" s="27"/>
      <c r="P85" s="27"/>
      <c r="Q85" s="27"/>
      <c r="R85" s="27"/>
    </row>
    <row r="86" spans="1:18" s="154" customFormat="1" ht="15" thickBot="1" x14ac:dyDescent="0.35">
      <c r="A86" s="145">
        <v>10</v>
      </c>
      <c r="B86" s="147" t="s">
        <v>470</v>
      </c>
      <c r="C86" s="191" t="s">
        <v>1138</v>
      </c>
      <c r="D86" s="149" t="str" cm="1">
        <f t="array" ref="D86">_xlfn.IFNA(_xlfn.IFS(M86&lt;&gt;0,M86,N86&lt;&gt;0,N86,P86&lt;&gt;0,P86,O86&lt;&gt;0,O86,Q86&lt;&gt;0,Q86,R86&lt;&gt;0,R86),"FALTAN DATOS DE ESCENARIO")</f>
        <v>Platja del Prat</v>
      </c>
      <c r="E86" s="192">
        <v>45241</v>
      </c>
      <c r="F86" s="193">
        <v>0.33333333333333298</v>
      </c>
      <c r="G86" s="194">
        <v>45241</v>
      </c>
      <c r="H86" s="193">
        <v>0.54166666666666696</v>
      </c>
      <c r="I86" s="158" t="s">
        <v>1031</v>
      </c>
      <c r="J86" s="158" t="s">
        <v>10</v>
      </c>
      <c r="K86" s="158">
        <v>30</v>
      </c>
      <c r="L86" s="158" t="s">
        <v>9</v>
      </c>
      <c r="M86" s="158" t="s">
        <v>350</v>
      </c>
      <c r="N86" s="158"/>
      <c r="O86" s="158"/>
      <c r="P86" s="158"/>
      <c r="Q86" s="158"/>
      <c r="R86" s="158"/>
    </row>
    <row r="87" spans="1:18" s="143" customFormat="1" x14ac:dyDescent="0.3">
      <c r="A87" s="134">
        <v>1</v>
      </c>
      <c r="B87" s="136" t="s">
        <v>411</v>
      </c>
      <c r="C87" s="195" t="s">
        <v>1350</v>
      </c>
      <c r="D87" s="138" t="str" cm="1">
        <f t="array" ref="D87">_xlfn.IFNA(_xlfn.IFS(M87&lt;&gt;0,M87,N87&lt;&gt;0,N87,P87&lt;&gt;0,P87,O87&lt;&gt;0,O87,Q87&lt;&gt;0,Q87,R87&lt;&gt;0,R87),"FALTAN DATOS DE ESCENARIO")</f>
        <v>Platja de Gavà</v>
      </c>
      <c r="E87" s="190">
        <v>45031</v>
      </c>
      <c r="F87" s="196">
        <v>0.79166666666666696</v>
      </c>
      <c r="G87" s="190">
        <v>45031</v>
      </c>
      <c r="H87" s="196">
        <v>1</v>
      </c>
      <c r="I87" s="157" t="s">
        <v>1016</v>
      </c>
      <c r="J87" s="157" t="s">
        <v>8</v>
      </c>
      <c r="K87" s="157">
        <v>10</v>
      </c>
      <c r="L87" s="157" t="s">
        <v>9</v>
      </c>
      <c r="M87" s="157" t="s">
        <v>226</v>
      </c>
      <c r="N87" s="157"/>
      <c r="O87" s="157"/>
      <c r="P87" s="157"/>
      <c r="Q87" s="157"/>
      <c r="R87" s="157"/>
    </row>
    <row r="88" spans="1:18" x14ac:dyDescent="0.3">
      <c r="A88" s="144">
        <v>2</v>
      </c>
      <c r="B88" s="28" t="s">
        <v>411</v>
      </c>
      <c r="C88" s="16" t="s">
        <v>1351</v>
      </c>
      <c r="D88" s="18" t="str" cm="1">
        <f t="array" ref="D88">_xlfn.IFNA(_xlfn.IFS(M88&lt;&gt;0,M88,N88&lt;&gt;0,N88,P88&lt;&gt;0,P88,O88&lt;&gt;0,O88,Q88&lt;&gt;0,Q88,R88&lt;&gt;0,R88),"FALTAN DATOS DE ESCENARIO")</f>
        <v>Platja de Ribes Roges</v>
      </c>
      <c r="E88" s="94">
        <v>45087</v>
      </c>
      <c r="F88" s="95">
        <v>0.83333333333333404</v>
      </c>
      <c r="G88" s="94">
        <v>45087</v>
      </c>
      <c r="H88" s="95">
        <v>1.0416666666666701</v>
      </c>
      <c r="I88" s="27" t="s">
        <v>1016</v>
      </c>
      <c r="J88" s="27" t="s">
        <v>8</v>
      </c>
      <c r="K88" s="27">
        <v>10</v>
      </c>
      <c r="L88" s="27" t="s">
        <v>9</v>
      </c>
      <c r="M88" s="27" t="s">
        <v>293</v>
      </c>
      <c r="N88" s="27"/>
      <c r="O88" s="27"/>
      <c r="P88" s="27"/>
      <c r="Q88" s="27"/>
      <c r="R88" s="27"/>
    </row>
    <row r="89" spans="1:18" x14ac:dyDescent="0.3">
      <c r="A89" s="144">
        <v>3</v>
      </c>
      <c r="B89" s="28" t="s">
        <v>411</v>
      </c>
      <c r="C89" s="16" t="s">
        <v>1352</v>
      </c>
      <c r="D89" s="18" t="str" cm="1">
        <f t="array" ref="D89">_xlfn.IFNA(_xlfn.IFS(M89&lt;&gt;0,M89,N89&lt;&gt;0,N89,P89&lt;&gt;0,P89,O89&lt;&gt;0,O89,Q89&lt;&gt;0,Q89,R89&lt;&gt;0,R89),"FALTAN DATOS DE ESCENARIO")</f>
        <v>Platja de Cristall de Mont-roig (Miami Platja)</v>
      </c>
      <c r="E89" s="94">
        <v>45115</v>
      </c>
      <c r="F89" s="95">
        <v>0.875</v>
      </c>
      <c r="G89" s="94">
        <v>45115</v>
      </c>
      <c r="H89" s="95">
        <v>1.0833333333333299</v>
      </c>
      <c r="I89" s="27" t="s">
        <v>1016</v>
      </c>
      <c r="J89" s="27" t="s">
        <v>8</v>
      </c>
      <c r="K89" s="27">
        <v>10</v>
      </c>
      <c r="L89" s="27" t="s">
        <v>9</v>
      </c>
      <c r="M89" s="27"/>
      <c r="N89" s="27"/>
      <c r="O89" s="27" t="s">
        <v>220</v>
      </c>
      <c r="P89" s="27"/>
      <c r="Q89" s="27"/>
      <c r="R89" s="27"/>
    </row>
    <row r="90" spans="1:18" x14ac:dyDescent="0.3">
      <c r="A90" s="144">
        <v>4</v>
      </c>
      <c r="B90" s="28" t="s">
        <v>411</v>
      </c>
      <c r="C90" s="16" t="s">
        <v>1353</v>
      </c>
      <c r="D90" s="18" t="str" cm="1">
        <f t="array" ref="D90">_xlfn.IFNA(_xlfn.IFS(M90&lt;&gt;0,M90,N90&lt;&gt;0,N90,P90&lt;&gt;0,P90,O90&lt;&gt;0,O90,Q90&lt;&gt;0,Q90,R90&lt;&gt;0,R90),"FALTAN DATOS DE ESCENARIO")</f>
        <v>Platja de Coma-ruga - Platja de Sant Salvador</v>
      </c>
      <c r="E90" s="94">
        <v>45185</v>
      </c>
      <c r="F90" s="95">
        <v>0.83333333333333404</v>
      </c>
      <c r="G90" s="94">
        <v>45185</v>
      </c>
      <c r="H90" s="95">
        <v>1.0416666666666701</v>
      </c>
      <c r="I90" s="27" t="s">
        <v>1016</v>
      </c>
      <c r="J90" s="27" t="s">
        <v>8</v>
      </c>
      <c r="K90" s="27">
        <v>10</v>
      </c>
      <c r="L90" s="27" t="s">
        <v>9</v>
      </c>
      <c r="M90" s="27"/>
      <c r="N90" s="27"/>
      <c r="O90" s="27" t="s">
        <v>217</v>
      </c>
      <c r="P90" s="27"/>
      <c r="Q90" s="27"/>
      <c r="R90" s="27"/>
    </row>
    <row r="91" spans="1:18" x14ac:dyDescent="0.3">
      <c r="A91" s="144">
        <v>5</v>
      </c>
      <c r="B91" s="28" t="s">
        <v>411</v>
      </c>
      <c r="C91" s="16" t="s">
        <v>1354</v>
      </c>
      <c r="D91" s="18" t="str" cm="1">
        <f t="array" ref="D91">_xlfn.IFNA(_xlfn.IFS(M91&lt;&gt;0,M91,N91&lt;&gt;0,N91,P91&lt;&gt;0,P91,O91&lt;&gt;0,O91,Q91&lt;&gt;0,Q91,R91&lt;&gt;0,R91),"FALTAN DATOS DE ESCENARIO")</f>
        <v>Platja de Ribes Roges</v>
      </c>
      <c r="E91" s="94">
        <v>45227</v>
      </c>
      <c r="F91" s="95">
        <v>0.83333333333333404</v>
      </c>
      <c r="G91" s="94">
        <v>45227</v>
      </c>
      <c r="H91" s="95">
        <v>1.0416666666666701</v>
      </c>
      <c r="I91" s="27" t="s">
        <v>1016</v>
      </c>
      <c r="J91" s="27" t="s">
        <v>8</v>
      </c>
      <c r="K91" s="27">
        <v>10</v>
      </c>
      <c r="L91" s="27" t="s">
        <v>9</v>
      </c>
      <c r="M91" s="27" t="s">
        <v>293</v>
      </c>
      <c r="N91" s="27"/>
      <c r="O91" s="27"/>
      <c r="P91" s="27"/>
      <c r="Q91" s="27"/>
      <c r="R91" s="27"/>
    </row>
    <row r="92" spans="1:18" x14ac:dyDescent="0.3">
      <c r="A92" s="144">
        <v>6</v>
      </c>
      <c r="B92" s="28" t="s">
        <v>411</v>
      </c>
      <c r="C92" s="16" t="s">
        <v>1355</v>
      </c>
      <c r="D92" s="18" t="str" cm="1">
        <f t="array" ref="D92">_xlfn.IFNA(_xlfn.IFS(M92&lt;&gt;0,M92,N92&lt;&gt;0,N92,P92&lt;&gt;0,P92,O92&lt;&gt;0,O92,Q92&lt;&gt;0,Q92,R92&lt;&gt;0,R92),"FALTAN DATOS DE ESCENARIO")</f>
        <v>Platja de Gavà</v>
      </c>
      <c r="E92" s="94">
        <v>45248</v>
      </c>
      <c r="F92" s="95">
        <v>0.33333333333333298</v>
      </c>
      <c r="G92" s="94">
        <v>45248</v>
      </c>
      <c r="H92" s="95">
        <v>0.54166666666666696</v>
      </c>
      <c r="I92" s="27" t="s">
        <v>1016</v>
      </c>
      <c r="J92" s="27" t="s">
        <v>8</v>
      </c>
      <c r="K92" s="27">
        <v>10</v>
      </c>
      <c r="L92" s="27" t="s">
        <v>9</v>
      </c>
      <c r="M92" s="27" t="s">
        <v>226</v>
      </c>
      <c r="N92" s="27"/>
      <c r="O92" s="27"/>
      <c r="P92" s="27"/>
      <c r="Q92" s="27"/>
      <c r="R92" s="27"/>
    </row>
    <row r="93" spans="1:18" s="154" customFormat="1" ht="15" thickBot="1" x14ac:dyDescent="0.35">
      <c r="A93" s="145">
        <v>7</v>
      </c>
      <c r="B93" s="147" t="s">
        <v>411</v>
      </c>
      <c r="C93" s="197" t="s">
        <v>1356</v>
      </c>
      <c r="D93" s="149" t="str" cm="1">
        <f t="array" ref="D93">_xlfn.IFNA(_xlfn.IFS(M93&lt;&gt;0,M93,N93&lt;&gt;0,N93,P93&lt;&gt;0,P93,O93&lt;&gt;0,O93,Q93&lt;&gt;0,Q93,R93&lt;&gt;0,R93),"FALTAN DATOS DE ESCENARIO")</f>
        <v>Platja de Gavà</v>
      </c>
      <c r="E93" s="194">
        <v>45262</v>
      </c>
      <c r="F93" s="198">
        <v>0.33333333333333298</v>
      </c>
      <c r="G93" s="194">
        <v>45262</v>
      </c>
      <c r="H93" s="198">
        <v>0.54166666666666696</v>
      </c>
      <c r="I93" s="158" t="s">
        <v>1016</v>
      </c>
      <c r="J93" s="158" t="s">
        <v>8</v>
      </c>
      <c r="K93" s="158">
        <v>10</v>
      </c>
      <c r="L93" s="158" t="s">
        <v>9</v>
      </c>
      <c r="M93" s="158" t="s">
        <v>226</v>
      </c>
      <c r="N93" s="158"/>
      <c r="O93" s="158"/>
      <c r="P93" s="158"/>
      <c r="Q93" s="158"/>
      <c r="R93" s="158"/>
    </row>
    <row r="94" spans="1:18" s="143" customFormat="1" x14ac:dyDescent="0.3">
      <c r="A94" s="134">
        <v>1</v>
      </c>
      <c r="B94" s="136" t="s">
        <v>422</v>
      </c>
      <c r="C94" s="137" t="s">
        <v>1381</v>
      </c>
      <c r="D94" s="138" t="str" cm="1">
        <f t="array" ref="D94">_xlfn.IFNA(_xlfn.IFS(M94&lt;&gt;0,M94,N94&lt;&gt;0,N94,P94&lt;&gt;0,P94,O94&lt;&gt;0,O94,Q94&lt;&gt;0,Q94,R94&lt;&gt;0,R94),"FALTAN DATOS DE ESCENARIO")</f>
        <v>Fins a 5 milles del port de Riumar-Deltebre</v>
      </c>
      <c r="E94" s="141">
        <v>45059</v>
      </c>
      <c r="F94" s="169">
        <v>0.33333333333333298</v>
      </c>
      <c r="G94" s="141">
        <v>45059</v>
      </c>
      <c r="H94" s="169">
        <v>0.79166666666666696</v>
      </c>
      <c r="I94" s="142" t="s">
        <v>14</v>
      </c>
      <c r="J94" s="142" t="s">
        <v>21</v>
      </c>
      <c r="K94" s="142">
        <v>50</v>
      </c>
      <c r="L94" s="142" t="s">
        <v>11</v>
      </c>
      <c r="M94" s="142"/>
      <c r="N94" s="142"/>
      <c r="O94" s="142"/>
      <c r="P94" s="142"/>
      <c r="Q94" s="142" t="s">
        <v>179</v>
      </c>
      <c r="R94" s="142"/>
    </row>
    <row r="95" spans="1:18" x14ac:dyDescent="0.3">
      <c r="A95" s="144">
        <v>2</v>
      </c>
      <c r="B95" s="28" t="s">
        <v>422</v>
      </c>
      <c r="C95" s="49" t="s">
        <v>1380</v>
      </c>
      <c r="D95" s="18" t="str" cm="1">
        <f t="array" ref="D95">_xlfn.IFNA(_xlfn.IFS(M95&lt;&gt;0,M95,N95&lt;&gt;0,N95,P95&lt;&gt;0,P95,O95&lt;&gt;0,O95,Q95&lt;&gt;0,Q95,R95&lt;&gt;0,R95),"FALTAN DATOS DE ESCENARIO")</f>
        <v>Fins a 5 milles del port de Riumar-Deltebre</v>
      </c>
      <c r="E95" s="93">
        <v>45150</v>
      </c>
      <c r="F95" s="101">
        <v>0.33333333333333298</v>
      </c>
      <c r="G95" s="93">
        <v>45150</v>
      </c>
      <c r="H95" s="101">
        <v>0.58333333333333304</v>
      </c>
      <c r="I95" s="17" t="s">
        <v>12</v>
      </c>
      <c r="J95" s="17" t="s">
        <v>16</v>
      </c>
      <c r="K95" s="17">
        <v>50</v>
      </c>
      <c r="L95" s="17" t="s">
        <v>11</v>
      </c>
      <c r="M95" s="17"/>
      <c r="N95" s="17"/>
      <c r="O95" s="17"/>
      <c r="P95" s="17"/>
      <c r="Q95" s="17" t="s">
        <v>179</v>
      </c>
      <c r="R95" s="17"/>
    </row>
    <row r="96" spans="1:18" x14ac:dyDescent="0.3">
      <c r="A96" s="144">
        <v>3</v>
      </c>
      <c r="B96" s="28" t="s">
        <v>422</v>
      </c>
      <c r="C96" s="49" t="s">
        <v>1382</v>
      </c>
      <c r="D96" s="18" t="str" cm="1">
        <f t="array" ref="D96">_xlfn.IFNA(_xlfn.IFS(M96&lt;&gt;0,M96,N96&lt;&gt;0,N96,P96&lt;&gt;0,P96,O96&lt;&gt;0,O96,Q96&lt;&gt;0,Q96,R96&lt;&gt;0,R96),"FALTAN DATOS DE ESCENARIO")</f>
        <v>Fins a 5 milles del port de Riumar-Deltebre</v>
      </c>
      <c r="E96" s="93">
        <v>45220</v>
      </c>
      <c r="F96" s="101">
        <v>0.375</v>
      </c>
      <c r="G96" s="93">
        <v>45220</v>
      </c>
      <c r="H96" s="101">
        <v>0.58333333333333304</v>
      </c>
      <c r="I96" s="17" t="s">
        <v>12</v>
      </c>
      <c r="J96" s="17" t="s">
        <v>10</v>
      </c>
      <c r="K96" s="17">
        <v>50</v>
      </c>
      <c r="L96" s="17" t="s">
        <v>11</v>
      </c>
      <c r="M96" s="17"/>
      <c r="N96" s="17"/>
      <c r="O96" s="17"/>
      <c r="P96" s="17"/>
      <c r="Q96" s="17" t="s">
        <v>179</v>
      </c>
      <c r="R96" s="17"/>
    </row>
    <row r="97" spans="1:18" x14ac:dyDescent="0.3">
      <c r="A97" s="144">
        <v>4</v>
      </c>
      <c r="B97" s="28" t="s">
        <v>422</v>
      </c>
      <c r="C97" s="49" t="s">
        <v>1382</v>
      </c>
      <c r="D97" s="18" t="str" cm="1">
        <f t="array" ref="D97">_xlfn.IFNA(_xlfn.IFS(M97&lt;&gt;0,M97,N97&lt;&gt;0,N97,P97&lt;&gt;0,P97,O97&lt;&gt;0,O97,Q97&lt;&gt;0,Q97,R97&lt;&gt;0,R97),"FALTAN DATOS DE ESCENARIO")</f>
        <v>Fins a 5 milles del port de Riumar-Deltebre</v>
      </c>
      <c r="E97" s="93">
        <v>45234</v>
      </c>
      <c r="F97" s="101">
        <v>0.375</v>
      </c>
      <c r="G97" s="93">
        <v>45234</v>
      </c>
      <c r="H97" s="101">
        <v>0.58333333333333304</v>
      </c>
      <c r="I97" s="17" t="s">
        <v>12</v>
      </c>
      <c r="J97" s="17" t="s">
        <v>10</v>
      </c>
      <c r="K97" s="17">
        <v>50</v>
      </c>
      <c r="L97" s="17" t="s">
        <v>11</v>
      </c>
      <c r="M97" s="17"/>
      <c r="N97" s="17"/>
      <c r="O97" s="17"/>
      <c r="P97" s="17"/>
      <c r="Q97" s="17" t="s">
        <v>179</v>
      </c>
      <c r="R97" s="17"/>
    </row>
    <row r="98" spans="1:18" x14ac:dyDescent="0.3">
      <c r="A98" s="144">
        <v>5</v>
      </c>
      <c r="B98" s="28" t="s">
        <v>422</v>
      </c>
      <c r="C98" s="49" t="s">
        <v>1382</v>
      </c>
      <c r="D98" s="18" t="str" cm="1">
        <f t="array" ref="D98">_xlfn.IFNA(_xlfn.IFS(M98&lt;&gt;0,M98,N98&lt;&gt;0,N98,P98&lt;&gt;0,P98,O98&lt;&gt;0,O98,Q98&lt;&gt;0,Q98,R98&lt;&gt;0,R98),"FALTAN DATOS DE ESCENARIO")</f>
        <v>Fins a 5 milles del port de Riumar-Deltebre</v>
      </c>
      <c r="E98" s="93">
        <v>45248</v>
      </c>
      <c r="F98" s="101">
        <v>0.375</v>
      </c>
      <c r="G98" s="93">
        <v>45248</v>
      </c>
      <c r="H98" s="101">
        <v>0.58333333333333304</v>
      </c>
      <c r="I98" s="17" t="s">
        <v>12</v>
      </c>
      <c r="J98" s="17" t="s">
        <v>10</v>
      </c>
      <c r="K98" s="17">
        <v>50</v>
      </c>
      <c r="L98" s="17" t="s">
        <v>11</v>
      </c>
      <c r="M98" s="17"/>
      <c r="N98" s="17"/>
      <c r="O98" s="17"/>
      <c r="P98" s="17"/>
      <c r="Q98" s="17" t="s">
        <v>179</v>
      </c>
      <c r="R98" s="17"/>
    </row>
    <row r="99" spans="1:18" s="154" customFormat="1" ht="15" thickBot="1" x14ac:dyDescent="0.35">
      <c r="A99" s="145">
        <v>6</v>
      </c>
      <c r="B99" s="147" t="s">
        <v>422</v>
      </c>
      <c r="C99" s="148" t="s">
        <v>1382</v>
      </c>
      <c r="D99" s="149" t="str" cm="1">
        <f t="array" ref="D99">_xlfn.IFNA(_xlfn.IFS(M99&lt;&gt;0,M99,N99&lt;&gt;0,N99,P99&lt;&gt;0,P99,O99&lt;&gt;0,O99,Q99&lt;&gt;0,Q99,R99&lt;&gt;0,R99),"FALTAN DATOS DE ESCENARIO")</f>
        <v>Fins a 5 milles del port de Riumar-Deltebre</v>
      </c>
      <c r="E99" s="152">
        <v>45269</v>
      </c>
      <c r="F99" s="171">
        <v>0.41666666666666702</v>
      </c>
      <c r="G99" s="152">
        <v>45269</v>
      </c>
      <c r="H99" s="171">
        <v>0.58333333333333304</v>
      </c>
      <c r="I99" s="153" t="s">
        <v>12</v>
      </c>
      <c r="J99" s="153" t="s">
        <v>10</v>
      </c>
      <c r="K99" s="153">
        <v>50</v>
      </c>
      <c r="L99" s="153" t="s">
        <v>11</v>
      </c>
      <c r="M99" s="153"/>
      <c r="N99" s="153"/>
      <c r="O99" s="153"/>
      <c r="P99" s="153"/>
      <c r="Q99" s="153" t="s">
        <v>179</v>
      </c>
      <c r="R99" s="153"/>
    </row>
    <row r="100" spans="1:18" s="143" customFormat="1" x14ac:dyDescent="0.3">
      <c r="A100" s="134">
        <v>1</v>
      </c>
      <c r="B100" s="136" t="s">
        <v>459</v>
      </c>
      <c r="C100" s="195" t="s">
        <v>1189</v>
      </c>
      <c r="D100" s="138" t="str" cm="1">
        <f t="array" ref="D100">_xlfn.IFNA(_xlfn.IFS(M100&lt;&gt;0,M100,N100&lt;&gt;0,N100,P100&lt;&gt;0,P100,O100&lt;&gt;0,O100,Q100&lt;&gt;0,Q100,R100&lt;&gt;0,R100),"FALTAN DATOS DE ESCENARIO")</f>
        <v>Platja de Calafell</v>
      </c>
      <c r="E100" s="188">
        <v>45017</v>
      </c>
      <c r="F100" s="189">
        <v>0.79166666666666696</v>
      </c>
      <c r="G100" s="190">
        <v>45018</v>
      </c>
      <c r="H100" s="189">
        <v>1</v>
      </c>
      <c r="I100" s="157" t="s">
        <v>1031</v>
      </c>
      <c r="J100" s="157" t="s">
        <v>8</v>
      </c>
      <c r="K100" s="157">
        <v>25</v>
      </c>
      <c r="L100" s="157" t="s">
        <v>9</v>
      </c>
      <c r="M100" s="157"/>
      <c r="N100" s="157"/>
      <c r="O100" s="157" t="s">
        <v>209</v>
      </c>
      <c r="P100" s="157"/>
      <c r="Q100" s="157"/>
      <c r="R100" s="157"/>
    </row>
    <row r="101" spans="1:18" x14ac:dyDescent="0.3">
      <c r="A101" s="144">
        <v>2</v>
      </c>
      <c r="B101" s="28" t="s">
        <v>459</v>
      </c>
      <c r="C101" s="16" t="s">
        <v>1190</v>
      </c>
      <c r="D101" s="18" t="str" cm="1">
        <f t="array" ref="D101">_xlfn.IFNA(_xlfn.IFS(M101&lt;&gt;0,M101,N101&lt;&gt;0,N101,P101&lt;&gt;0,P101,O101&lt;&gt;0,O101,Q101&lt;&gt;0,Q101,R101&lt;&gt;0,R101),"FALTAN DATOS DE ESCENARIO")</f>
        <v>Platja de Baix a Mar o del Barri Martítim</v>
      </c>
      <c r="E101" s="96">
        <v>45031</v>
      </c>
      <c r="F101" s="110">
        <v>0.79166666666666696</v>
      </c>
      <c r="G101" s="94">
        <v>45032</v>
      </c>
      <c r="H101" s="110">
        <v>1</v>
      </c>
      <c r="I101" s="27" t="s">
        <v>1031</v>
      </c>
      <c r="J101" s="27" t="s">
        <v>8</v>
      </c>
      <c r="K101" s="27">
        <v>25</v>
      </c>
      <c r="L101" s="27" t="s">
        <v>9</v>
      </c>
      <c r="M101" s="27"/>
      <c r="N101" s="27"/>
      <c r="O101" s="27" t="s">
        <v>200</v>
      </c>
      <c r="P101" s="27"/>
      <c r="Q101" s="27"/>
      <c r="R101" s="27"/>
    </row>
    <row r="102" spans="1:18" x14ac:dyDescent="0.3">
      <c r="A102" s="144">
        <v>3</v>
      </c>
      <c r="B102" s="28" t="s">
        <v>459</v>
      </c>
      <c r="C102" s="16" t="s">
        <v>1191</v>
      </c>
      <c r="D102" s="18" t="str" cm="1">
        <f t="array" ref="D102">_xlfn.IFNA(_xlfn.IFS(M102&lt;&gt;0,M102,N102&lt;&gt;0,N102,P102&lt;&gt;0,P102,O102&lt;&gt;0,O102,Q102&lt;&gt;0,Q102,R102&lt;&gt;0,R102),"FALTAN DATOS DE ESCENARIO")</f>
        <v>Platja de Coma-ruga - Platja de Sant Salvador</v>
      </c>
      <c r="E102" s="96">
        <v>45045</v>
      </c>
      <c r="F102" s="110">
        <v>0.33333333333333298</v>
      </c>
      <c r="G102" s="94">
        <v>45045</v>
      </c>
      <c r="H102" s="110">
        <v>0.95833333333333404</v>
      </c>
      <c r="I102" s="27" t="s">
        <v>1031</v>
      </c>
      <c r="J102" s="27" t="s">
        <v>21</v>
      </c>
      <c r="K102" s="27">
        <v>25</v>
      </c>
      <c r="L102" s="27" t="s">
        <v>11</v>
      </c>
      <c r="M102" s="27"/>
      <c r="N102" s="27"/>
      <c r="O102" s="27" t="s">
        <v>217</v>
      </c>
      <c r="P102" s="27"/>
      <c r="Q102" s="27"/>
      <c r="R102" s="27"/>
    </row>
    <row r="103" spans="1:18" x14ac:dyDescent="0.3">
      <c r="A103" s="144">
        <v>4</v>
      </c>
      <c r="B103" s="28" t="s">
        <v>459</v>
      </c>
      <c r="C103" s="16" t="s">
        <v>1192</v>
      </c>
      <c r="D103" s="18" t="str" cm="1">
        <f t="array" ref="D103">_xlfn.IFNA(_xlfn.IFS(M103&lt;&gt;0,M103,N103&lt;&gt;0,N103,P103&lt;&gt;0,P103,O103&lt;&gt;0,O103,Q103&lt;&gt;0,Q103,R103&lt;&gt;0,R103),"FALTAN DATOS DE ESCENARIO")</f>
        <v>Platja de Ribes Roges</v>
      </c>
      <c r="E103" s="96">
        <v>45059</v>
      </c>
      <c r="F103" s="110">
        <v>0.875</v>
      </c>
      <c r="G103" s="94">
        <v>45060</v>
      </c>
      <c r="H103" s="110">
        <v>1.0833333333333299</v>
      </c>
      <c r="I103" s="27" t="s">
        <v>1031</v>
      </c>
      <c r="J103" s="27" t="s">
        <v>8</v>
      </c>
      <c r="K103" s="27">
        <v>25</v>
      </c>
      <c r="L103" s="27" t="s">
        <v>9</v>
      </c>
      <c r="M103" s="27" t="s">
        <v>293</v>
      </c>
      <c r="N103" s="27"/>
      <c r="O103" s="27"/>
      <c r="P103" s="27"/>
      <c r="Q103" s="27"/>
      <c r="R103" s="27"/>
    </row>
    <row r="104" spans="1:18" x14ac:dyDescent="0.3">
      <c r="A104" s="144">
        <v>5</v>
      </c>
      <c r="B104" s="28" t="s">
        <v>459</v>
      </c>
      <c r="C104" s="16" t="s">
        <v>1193</v>
      </c>
      <c r="D104" s="18" t="str" cm="1">
        <f t="array" ref="D104">_xlfn.IFNA(_xlfn.IFS(M104&lt;&gt;0,M104,N104&lt;&gt;0,N104,P104&lt;&gt;0,P104,O104&lt;&gt;0,O104,Q104&lt;&gt;0,Q104,R104&lt;&gt;0,R104),"FALTAN DATOS DE ESCENARIO")</f>
        <v>Platja de Coma-ruga - Platja de Sant Salvador</v>
      </c>
      <c r="E104" s="96">
        <v>45080</v>
      </c>
      <c r="F104" s="110">
        <v>0.875</v>
      </c>
      <c r="G104" s="94">
        <v>45081</v>
      </c>
      <c r="H104" s="110">
        <v>1.0833333333333299</v>
      </c>
      <c r="I104" s="27" t="s">
        <v>1031</v>
      </c>
      <c r="J104" s="27" t="s">
        <v>8</v>
      </c>
      <c r="K104" s="27">
        <v>25</v>
      </c>
      <c r="L104" s="27" t="s">
        <v>9</v>
      </c>
      <c r="M104" s="27"/>
      <c r="N104" s="27"/>
      <c r="O104" s="27" t="s">
        <v>217</v>
      </c>
      <c r="P104" s="27"/>
      <c r="Q104" s="27"/>
      <c r="R104" s="27"/>
    </row>
    <row r="105" spans="1:18" x14ac:dyDescent="0.3">
      <c r="A105" s="144">
        <v>6</v>
      </c>
      <c r="B105" s="28" t="s">
        <v>459</v>
      </c>
      <c r="C105" s="16" t="s">
        <v>1194</v>
      </c>
      <c r="D105" s="18" t="str" cm="1">
        <f t="array" ref="D105">_xlfn.IFNA(_xlfn.IFS(M105&lt;&gt;0,M105,N105&lt;&gt;0,N105,P105&lt;&gt;0,P105,O105&lt;&gt;0,O105,Q105&lt;&gt;0,Q105,R105&lt;&gt;0,R105),"FALTAN DATOS DE ESCENARIO")</f>
        <v>Platja de Gavà</v>
      </c>
      <c r="E105" s="96">
        <v>45094</v>
      </c>
      <c r="F105" s="110">
        <v>0.875</v>
      </c>
      <c r="G105" s="94">
        <v>45095</v>
      </c>
      <c r="H105" s="110">
        <v>1.0833333333333299</v>
      </c>
      <c r="I105" s="27" t="s">
        <v>1031</v>
      </c>
      <c r="J105" s="27" t="s">
        <v>8</v>
      </c>
      <c r="K105" s="27">
        <v>25</v>
      </c>
      <c r="L105" s="27" t="s">
        <v>9</v>
      </c>
      <c r="M105" s="27" t="s">
        <v>226</v>
      </c>
      <c r="N105" s="27"/>
      <c r="O105" s="27"/>
      <c r="P105" s="27"/>
      <c r="Q105" s="27"/>
      <c r="R105" s="27"/>
    </row>
    <row r="106" spans="1:18" x14ac:dyDescent="0.3">
      <c r="A106" s="144">
        <v>7</v>
      </c>
      <c r="B106" s="28" t="s">
        <v>459</v>
      </c>
      <c r="C106" s="16" t="s">
        <v>1195</v>
      </c>
      <c r="D106" s="18" t="str" cm="1">
        <f t="array" ref="D106">_xlfn.IFNA(_xlfn.IFS(M106&lt;&gt;0,M106,N106&lt;&gt;0,N106,P106&lt;&gt;0,P106,O106&lt;&gt;0,O106,Q106&lt;&gt;0,Q106,R106&lt;&gt;0,R106),"FALTAN DATOS DE ESCENARIO")</f>
        <v>Platja de Cristall de Mont-roig (Miami Platja)</v>
      </c>
      <c r="E106" s="96">
        <v>45185</v>
      </c>
      <c r="F106" s="110">
        <v>0.875</v>
      </c>
      <c r="G106" s="94">
        <v>45186</v>
      </c>
      <c r="H106" s="110">
        <v>1.0833333333333299</v>
      </c>
      <c r="I106" s="27" t="s">
        <v>1031</v>
      </c>
      <c r="J106" s="27" t="s">
        <v>8</v>
      </c>
      <c r="K106" s="27">
        <v>25</v>
      </c>
      <c r="L106" s="27" t="s">
        <v>9</v>
      </c>
      <c r="M106" s="27"/>
      <c r="N106" s="27"/>
      <c r="O106" s="27" t="s">
        <v>220</v>
      </c>
      <c r="P106" s="27"/>
      <c r="Q106" s="27"/>
      <c r="R106" s="27"/>
    </row>
    <row r="107" spans="1:18" x14ac:dyDescent="0.3">
      <c r="A107" s="144">
        <v>8</v>
      </c>
      <c r="B107" s="28" t="s">
        <v>459</v>
      </c>
      <c r="C107" s="16" t="s">
        <v>1196</v>
      </c>
      <c r="D107" s="18" t="str" cm="1">
        <f t="array" ref="D107">_xlfn.IFNA(_xlfn.IFS(M107&lt;&gt;0,M107,N107&lt;&gt;0,N107,P107&lt;&gt;0,P107,O107&lt;&gt;0,O107,Q107&lt;&gt;0,Q107,R107&lt;&gt;0,R107),"FALTAN DATOS DE ESCENARIO")</f>
        <v>Platja de Coma-ruga - Platja de Sant Salvador</v>
      </c>
      <c r="E107" s="96">
        <v>45206</v>
      </c>
      <c r="F107" s="110">
        <v>0.33333333333333298</v>
      </c>
      <c r="G107" s="94">
        <v>45206</v>
      </c>
      <c r="H107" s="110">
        <v>0.95833333333333404</v>
      </c>
      <c r="I107" s="27" t="s">
        <v>1031</v>
      </c>
      <c r="J107" s="27" t="s">
        <v>21</v>
      </c>
      <c r="K107" s="27">
        <v>25</v>
      </c>
      <c r="L107" s="27" t="s">
        <v>9</v>
      </c>
      <c r="M107" s="27"/>
      <c r="N107" s="27"/>
      <c r="O107" s="27" t="s">
        <v>217</v>
      </c>
      <c r="P107" s="27"/>
      <c r="Q107" s="27"/>
      <c r="R107" s="27"/>
    </row>
    <row r="108" spans="1:18" x14ac:dyDescent="0.3">
      <c r="A108" s="144">
        <v>9</v>
      </c>
      <c r="B108" s="28" t="s">
        <v>459</v>
      </c>
      <c r="C108" s="16" t="s">
        <v>1197</v>
      </c>
      <c r="D108" s="18" t="str" cm="1">
        <f t="array" ref="D108">_xlfn.IFNA(_xlfn.IFS(M108&lt;&gt;0,M108,N108&lt;&gt;0,N108,P108&lt;&gt;0,P108,O108&lt;&gt;0,O108,Q108&lt;&gt;0,Q108,R108&lt;&gt;0,R108),"FALTAN DATOS DE ESCENARIO")</f>
        <v>Platja dels Eucaliptus</v>
      </c>
      <c r="E108" s="96">
        <v>45227</v>
      </c>
      <c r="F108" s="110">
        <v>0.75</v>
      </c>
      <c r="G108" s="94">
        <v>45227</v>
      </c>
      <c r="H108" s="110">
        <v>0.95833333333333404</v>
      </c>
      <c r="I108" s="27" t="s">
        <v>1031</v>
      </c>
      <c r="J108" s="27" t="s">
        <v>8</v>
      </c>
      <c r="K108" s="27">
        <v>25</v>
      </c>
      <c r="L108" s="27" t="s">
        <v>9</v>
      </c>
      <c r="M108" s="27"/>
      <c r="N108" s="27"/>
      <c r="O108" s="27" t="s">
        <v>365</v>
      </c>
      <c r="P108" s="27"/>
      <c r="Q108" s="27"/>
      <c r="R108" s="27"/>
    </row>
    <row r="109" spans="1:18" x14ac:dyDescent="0.3">
      <c r="A109" s="144">
        <v>10</v>
      </c>
      <c r="B109" s="28" t="s">
        <v>459</v>
      </c>
      <c r="C109" s="16" t="s">
        <v>1198</v>
      </c>
      <c r="D109" s="18" t="str" cm="1">
        <f t="array" ref="D109">_xlfn.IFNA(_xlfn.IFS(M109&lt;&gt;0,M109,N109&lt;&gt;0,N109,P109&lt;&gt;0,P109,O109&lt;&gt;0,O109,Q109&lt;&gt;0,Q109,R109&lt;&gt;0,R109),"FALTAN DATOS DE ESCENARIO")</f>
        <v>Platja de Coma-ruga - Platja de Sant Salvador</v>
      </c>
      <c r="E109" s="96">
        <v>45241</v>
      </c>
      <c r="F109" s="110">
        <v>0.33333333333333298</v>
      </c>
      <c r="G109" s="94">
        <v>45242</v>
      </c>
      <c r="H109" s="110">
        <v>1.0833333333333299</v>
      </c>
      <c r="I109" s="27" t="s">
        <v>1031</v>
      </c>
      <c r="J109" s="27" t="s">
        <v>10</v>
      </c>
      <c r="K109" s="27">
        <v>100</v>
      </c>
      <c r="L109" s="27" t="s">
        <v>9</v>
      </c>
      <c r="M109" s="27"/>
      <c r="N109" s="27"/>
      <c r="O109" s="27" t="s">
        <v>217</v>
      </c>
      <c r="P109" s="27"/>
      <c r="Q109" s="27"/>
      <c r="R109" s="27"/>
    </row>
    <row r="110" spans="1:18" s="154" customFormat="1" ht="15" thickBot="1" x14ac:dyDescent="0.35">
      <c r="A110" s="145">
        <v>11</v>
      </c>
      <c r="B110" s="147" t="s">
        <v>459</v>
      </c>
      <c r="C110" s="197" t="s">
        <v>1199</v>
      </c>
      <c r="D110" s="149" t="str" cm="1">
        <f t="array" ref="D110">_xlfn.IFNA(_xlfn.IFS(M110&lt;&gt;0,M110,N110&lt;&gt;0,N110,P110&lt;&gt;0,P110,O110&lt;&gt;0,O110,Q110&lt;&gt;0,Q110,R110&lt;&gt;0,R110),"FALTAN DATOS DE ESCENARIO")</f>
        <v>Platja de Canet</v>
      </c>
      <c r="E110" s="192">
        <v>45262</v>
      </c>
      <c r="F110" s="193">
        <v>0.70833333333333404</v>
      </c>
      <c r="G110" s="194">
        <v>45262</v>
      </c>
      <c r="H110" s="193">
        <v>0.91666666666666696</v>
      </c>
      <c r="I110" s="158" t="s">
        <v>1031</v>
      </c>
      <c r="J110" s="158" t="s">
        <v>8</v>
      </c>
      <c r="K110" s="158">
        <v>25</v>
      </c>
      <c r="L110" s="158" t="s">
        <v>9</v>
      </c>
      <c r="M110" s="158" t="s">
        <v>213</v>
      </c>
      <c r="N110" s="158"/>
      <c r="O110" s="158"/>
      <c r="P110" s="158"/>
      <c r="Q110" s="158"/>
      <c r="R110" s="158"/>
    </row>
    <row r="111" spans="1:18" x14ac:dyDescent="0.3">
      <c r="A111" s="199">
        <v>1</v>
      </c>
      <c r="B111" s="35" t="s">
        <v>528</v>
      </c>
      <c r="C111" s="67" t="s">
        <v>1085</v>
      </c>
      <c r="D111" s="133" t="str" cm="1">
        <f t="array" ref="D111">_xlfn.IFNA(_xlfn.IFS(M111&lt;&gt;0,M111,N111&lt;&gt;0,N111,P111&lt;&gt;0,P111,O111&lt;&gt;0,O111,Q111&lt;&gt;0,Q111,R111&lt;&gt;0,R111),"FALTAN DATOS DE ESCENARIO")</f>
        <v>Platja del Varador - Platja del Callao - Platja de Sant Simó</v>
      </c>
      <c r="E111" s="183">
        <v>45017</v>
      </c>
      <c r="F111" s="186">
        <v>0.75</v>
      </c>
      <c r="G111" s="183">
        <v>45017</v>
      </c>
      <c r="H111" s="186">
        <v>0.95833333333333404</v>
      </c>
      <c r="I111" s="68" t="s">
        <v>1016</v>
      </c>
      <c r="J111" s="68" t="s">
        <v>10</v>
      </c>
      <c r="K111" s="68">
        <v>80</v>
      </c>
      <c r="L111" s="68" t="s">
        <v>9</v>
      </c>
      <c r="M111" s="68" t="s">
        <v>364</v>
      </c>
      <c r="N111" s="35"/>
      <c r="O111" s="35"/>
      <c r="P111" s="35"/>
      <c r="Q111" s="35"/>
      <c r="R111" s="35"/>
    </row>
    <row r="112" spans="1:18" x14ac:dyDescent="0.3">
      <c r="A112" s="144">
        <v>2</v>
      </c>
      <c r="B112" s="17" t="s">
        <v>528</v>
      </c>
      <c r="C112" s="16" t="s">
        <v>1090</v>
      </c>
      <c r="D112" s="18" t="str" cm="1">
        <f t="array" ref="D112">_xlfn.IFNA(_xlfn.IFS(M112&lt;&gt;0,M112,N112&lt;&gt;0,N112,P112&lt;&gt;0,P112,O112&lt;&gt;0,O112,Q112&lt;&gt;0,Q112,R112&lt;&gt;0,R112),"FALTAN DATOS DE ESCENARIO")</f>
        <v>Platja del Cavaió d'Arenys de Mar</v>
      </c>
      <c r="E112" s="94">
        <v>45199</v>
      </c>
      <c r="F112" s="95">
        <v>0.75</v>
      </c>
      <c r="G112" s="94">
        <v>45199</v>
      </c>
      <c r="H112" s="95">
        <v>0.95833333333333404</v>
      </c>
      <c r="I112" s="27" t="s">
        <v>1016</v>
      </c>
      <c r="J112" s="27" t="s">
        <v>10</v>
      </c>
      <c r="K112" s="27">
        <v>80</v>
      </c>
      <c r="L112" s="27" t="s">
        <v>9</v>
      </c>
      <c r="M112" s="27" t="s">
        <v>332</v>
      </c>
      <c r="N112" s="17"/>
      <c r="O112" s="17"/>
      <c r="P112" s="17"/>
      <c r="Q112" s="17"/>
      <c r="R112" s="17"/>
    </row>
    <row r="113" spans="1:18" s="154" customFormat="1" ht="15" thickBot="1" x14ac:dyDescent="0.35">
      <c r="A113" s="145">
        <v>3</v>
      </c>
      <c r="B113" s="153" t="s">
        <v>528</v>
      </c>
      <c r="C113" s="197" t="s">
        <v>1093</v>
      </c>
      <c r="D113" s="149" t="str" cm="1">
        <f t="array" ref="D113">_xlfn.IFNA(_xlfn.IFS(M113&lt;&gt;0,M113,N113&lt;&gt;0,N113,P113&lt;&gt;0,P113,O113&lt;&gt;0,O113,Q113&lt;&gt;0,Q113,R113&lt;&gt;0,R113),"FALTAN DATOS DE ESCENARIO")</f>
        <v>Platja del Prat</v>
      </c>
      <c r="E113" s="194">
        <v>45263</v>
      </c>
      <c r="F113" s="198">
        <v>0.33333333333333298</v>
      </c>
      <c r="G113" s="194">
        <v>45263</v>
      </c>
      <c r="H113" s="198">
        <v>0.54166666666666696</v>
      </c>
      <c r="I113" s="158" t="s">
        <v>1016</v>
      </c>
      <c r="J113" s="158" t="s">
        <v>10</v>
      </c>
      <c r="K113" s="158">
        <v>80</v>
      </c>
      <c r="L113" s="158" t="s">
        <v>9</v>
      </c>
      <c r="M113" s="158" t="s">
        <v>350</v>
      </c>
      <c r="N113" s="153"/>
      <c r="O113" s="153"/>
      <c r="P113" s="153"/>
      <c r="Q113" s="153"/>
      <c r="R113" s="153"/>
    </row>
    <row r="114" spans="1:18" s="143" customFormat="1" x14ac:dyDescent="0.3">
      <c r="A114" s="134">
        <v>1</v>
      </c>
      <c r="B114" s="136" t="s">
        <v>506</v>
      </c>
      <c r="C114" s="200" t="s">
        <v>1095</v>
      </c>
      <c r="D114" s="138" t="str" cm="1">
        <f t="array" ref="D114">_xlfn.IFNA(_xlfn.IFS(M114&lt;&gt;0,M114,N114&lt;&gt;0,N114,P114&lt;&gt;0,P114,O114&lt;&gt;0,O114,Q114&lt;&gt;0,Q114,R114&lt;&gt;0,R114),"FALTAN DATOS DE ESCENARIO")</f>
        <v>Platja de Sant Sebastià</v>
      </c>
      <c r="E114" s="201">
        <v>45017</v>
      </c>
      <c r="F114" s="202">
        <v>0.875</v>
      </c>
      <c r="G114" s="203">
        <v>45018</v>
      </c>
      <c r="H114" s="202">
        <v>0.25</v>
      </c>
      <c r="I114" s="204" t="s">
        <v>14</v>
      </c>
      <c r="J114" s="204" t="s">
        <v>8</v>
      </c>
      <c r="K114" s="163">
        <v>32</v>
      </c>
      <c r="L114" s="204" t="s">
        <v>9</v>
      </c>
      <c r="M114" s="204" t="s">
        <v>310</v>
      </c>
      <c r="N114" s="204"/>
      <c r="O114" s="204"/>
      <c r="P114" s="204"/>
      <c r="Q114" s="204"/>
      <c r="R114" s="204"/>
    </row>
    <row r="115" spans="1:18" x14ac:dyDescent="0.3">
      <c r="A115" s="144">
        <v>2</v>
      </c>
      <c r="B115" s="28" t="s">
        <v>506</v>
      </c>
      <c r="C115" s="111" t="s">
        <v>1094</v>
      </c>
      <c r="D115" s="18" t="str" cm="1">
        <f t="array" ref="D115">_xlfn.IFNA(_xlfn.IFS(M115&lt;&gt;0,M115,N115&lt;&gt;0,N115,P115&lt;&gt;0,P115,O115&lt;&gt;0,O115,Q115&lt;&gt;0,Q115,R115&lt;&gt;0,R115),"FALTAN DATOS DE ESCENARIO")</f>
        <v>Fins a 5 milles del port de Mataró</v>
      </c>
      <c r="E115" s="112">
        <v>45045</v>
      </c>
      <c r="F115" s="113">
        <v>0.33333333333333331</v>
      </c>
      <c r="G115" s="114">
        <v>45045</v>
      </c>
      <c r="H115" s="113">
        <v>0.5</v>
      </c>
      <c r="I115" s="115" t="s">
        <v>7</v>
      </c>
      <c r="J115" s="115" t="s">
        <v>8</v>
      </c>
      <c r="K115" s="100">
        <v>16</v>
      </c>
      <c r="L115" s="115" t="s">
        <v>9</v>
      </c>
      <c r="M115" s="115"/>
      <c r="N115" s="115"/>
      <c r="O115" s="115"/>
      <c r="P115" s="115"/>
      <c r="Q115" s="115" t="s">
        <v>176</v>
      </c>
      <c r="R115" s="115"/>
    </row>
    <row r="116" spans="1:18" x14ac:dyDescent="0.3">
      <c r="A116" s="144">
        <v>3</v>
      </c>
      <c r="B116" s="28" t="s">
        <v>506</v>
      </c>
      <c r="C116" s="111" t="s">
        <v>1096</v>
      </c>
      <c r="D116" s="18" t="str" cm="1">
        <f t="array" ref="D116">_xlfn.IFNA(_xlfn.IFS(M116&lt;&gt;0,M116,N116&lt;&gt;0,N116,P116&lt;&gt;0,P116,O116&lt;&gt;0,O116,Q116&lt;&gt;0,Q116,R116&lt;&gt;0,R116),"FALTAN DATOS DE ESCENARIO")</f>
        <v>Port de Barcelona</v>
      </c>
      <c r="E116" s="112">
        <v>45046</v>
      </c>
      <c r="F116" s="113">
        <v>0.33333333333333331</v>
      </c>
      <c r="G116" s="114">
        <v>45046</v>
      </c>
      <c r="H116" s="113">
        <v>0.54166666666666663</v>
      </c>
      <c r="I116" s="115" t="s">
        <v>14</v>
      </c>
      <c r="J116" s="115" t="s">
        <v>8</v>
      </c>
      <c r="K116" s="100">
        <v>45</v>
      </c>
      <c r="L116" s="115" t="s">
        <v>11</v>
      </c>
      <c r="M116" s="115"/>
      <c r="N116" s="115"/>
      <c r="O116" s="115"/>
      <c r="P116" s="115" t="s">
        <v>382</v>
      </c>
      <c r="Q116" s="115"/>
      <c r="R116" s="115"/>
    </row>
    <row r="117" spans="1:18" x14ac:dyDescent="0.3">
      <c r="A117" s="144">
        <v>4</v>
      </c>
      <c r="B117" s="28" t="s">
        <v>506</v>
      </c>
      <c r="C117" s="111" t="s">
        <v>1097</v>
      </c>
      <c r="D117" s="18" t="str" cm="1">
        <f t="array" ref="D117">_xlfn.IFNA(_xlfn.IFS(M117&lt;&gt;0,M117,N117&lt;&gt;0,N117,P117&lt;&gt;0,P117,O117&lt;&gt;0,O117,Q117&lt;&gt;0,Q117,R117&lt;&gt;0,R117),"FALTAN DATOS DE ESCENARIO")</f>
        <v>Port de Barcelona</v>
      </c>
      <c r="E117" s="112">
        <v>45052</v>
      </c>
      <c r="F117" s="113">
        <v>0.375</v>
      </c>
      <c r="G117" s="114">
        <v>45052</v>
      </c>
      <c r="H117" s="113">
        <v>0.5</v>
      </c>
      <c r="I117" s="115" t="s">
        <v>14</v>
      </c>
      <c r="J117" s="115" t="s">
        <v>15</v>
      </c>
      <c r="K117" s="100">
        <v>20</v>
      </c>
      <c r="L117" s="115" t="s">
        <v>11</v>
      </c>
      <c r="M117" s="115"/>
      <c r="N117" s="115"/>
      <c r="O117" s="115"/>
      <c r="P117" s="115" t="s">
        <v>382</v>
      </c>
      <c r="Q117" s="115"/>
      <c r="R117" s="115"/>
    </row>
    <row r="118" spans="1:18" x14ac:dyDescent="0.3">
      <c r="A118" s="144">
        <v>5</v>
      </c>
      <c r="B118" s="28" t="s">
        <v>506</v>
      </c>
      <c r="C118" s="111" t="s">
        <v>1098</v>
      </c>
      <c r="D118" s="18" t="str" cm="1">
        <f t="array" ref="D118">_xlfn.IFNA(_xlfn.IFS(M118&lt;&gt;0,M118,N118&lt;&gt;0,N118,P118&lt;&gt;0,P118,O118&lt;&gt;0,O118,Q118&lt;&gt;0,Q118,R118&lt;&gt;0,R118),"FALTAN DATOS DE ESCENARIO")</f>
        <v>Port de Barcelona</v>
      </c>
      <c r="E118" s="112">
        <v>45067</v>
      </c>
      <c r="F118" s="113">
        <v>0.33333333333333331</v>
      </c>
      <c r="G118" s="114">
        <v>45067</v>
      </c>
      <c r="H118" s="113">
        <v>0.54166666666666663</v>
      </c>
      <c r="I118" s="115" t="s">
        <v>14</v>
      </c>
      <c r="J118" s="115" t="s">
        <v>8</v>
      </c>
      <c r="K118" s="100">
        <v>45</v>
      </c>
      <c r="L118" s="115" t="s">
        <v>11</v>
      </c>
      <c r="M118" s="115"/>
      <c r="N118" s="115"/>
      <c r="O118" s="115"/>
      <c r="P118" s="115" t="s">
        <v>382</v>
      </c>
      <c r="Q118" s="115"/>
      <c r="R118" s="115"/>
    </row>
    <row r="119" spans="1:18" x14ac:dyDescent="0.3">
      <c r="A119" s="144">
        <v>6</v>
      </c>
      <c r="B119" s="28" t="s">
        <v>506</v>
      </c>
      <c r="C119" s="111" t="s">
        <v>1099</v>
      </c>
      <c r="D119" s="18" t="str" cm="1">
        <f t="array" ref="D119">_xlfn.IFNA(_xlfn.IFS(M119&lt;&gt;0,M119,N119&lt;&gt;0,N119,P119&lt;&gt;0,P119,O119&lt;&gt;0,O119,Q119&lt;&gt;0,Q119,R119&lt;&gt;0,R119),"FALTAN DATOS DE ESCENARIO")</f>
        <v>Port de Barcelona</v>
      </c>
      <c r="E119" s="116">
        <v>45088</v>
      </c>
      <c r="F119" s="113">
        <v>0.33333333333333331</v>
      </c>
      <c r="G119" s="117">
        <v>45088</v>
      </c>
      <c r="H119" s="113">
        <v>0.54166666666666663</v>
      </c>
      <c r="I119" s="115" t="s">
        <v>14</v>
      </c>
      <c r="J119" s="115" t="s">
        <v>8</v>
      </c>
      <c r="K119" s="100">
        <v>45</v>
      </c>
      <c r="L119" s="115" t="s">
        <v>11</v>
      </c>
      <c r="M119" s="115"/>
      <c r="N119" s="115"/>
      <c r="O119" s="115"/>
      <c r="P119" s="115" t="s">
        <v>382</v>
      </c>
      <c r="Q119" s="115"/>
      <c r="R119" s="115"/>
    </row>
    <row r="120" spans="1:18" x14ac:dyDescent="0.3">
      <c r="A120" s="144">
        <v>7</v>
      </c>
      <c r="B120" s="28" t="s">
        <v>506</v>
      </c>
      <c r="C120" s="111" t="s">
        <v>1100</v>
      </c>
      <c r="D120" s="18" t="str" cm="1">
        <f t="array" ref="D120">_xlfn.IFNA(_xlfn.IFS(M120&lt;&gt;0,M120,N120&lt;&gt;0,N120,P120&lt;&gt;0,P120,O120&lt;&gt;0,O120,Q120&lt;&gt;0,Q120,R120&lt;&gt;0,R120),"FALTAN DATOS DE ESCENARIO")</f>
        <v>Port de Barcelona</v>
      </c>
      <c r="E120" s="116">
        <v>45122</v>
      </c>
      <c r="F120" s="113">
        <v>0.375</v>
      </c>
      <c r="G120" s="117">
        <v>45122</v>
      </c>
      <c r="H120" s="113">
        <v>0.5</v>
      </c>
      <c r="I120" s="115" t="s">
        <v>14</v>
      </c>
      <c r="J120" s="115" t="s">
        <v>15</v>
      </c>
      <c r="K120" s="100">
        <v>20</v>
      </c>
      <c r="L120" s="115" t="s">
        <v>11</v>
      </c>
      <c r="M120" s="115"/>
      <c r="N120" s="115"/>
      <c r="O120" s="115"/>
      <c r="P120" s="115" t="s">
        <v>382</v>
      </c>
      <c r="Q120" s="115"/>
      <c r="R120" s="115"/>
    </row>
    <row r="121" spans="1:18" x14ac:dyDescent="0.3">
      <c r="A121" s="144">
        <v>8</v>
      </c>
      <c r="B121" s="28" t="s">
        <v>506</v>
      </c>
      <c r="C121" s="111" t="s">
        <v>1101</v>
      </c>
      <c r="D121" s="18" t="str" cm="1">
        <f t="array" ref="D121">_xlfn.IFNA(_xlfn.IFS(M121&lt;&gt;0,M121,N121&lt;&gt;0,N121,P121&lt;&gt;0,P121,O121&lt;&gt;0,O121,Q121&lt;&gt;0,Q121,R121&lt;&gt;0,R121),"FALTAN DATOS DE ESCENARIO")</f>
        <v>Port de Barcelona</v>
      </c>
      <c r="E121" s="116">
        <v>45130</v>
      </c>
      <c r="F121" s="113">
        <v>0.33333333333333331</v>
      </c>
      <c r="G121" s="117">
        <v>45130</v>
      </c>
      <c r="H121" s="113">
        <v>0.54166666666666663</v>
      </c>
      <c r="I121" s="115" t="s">
        <v>14</v>
      </c>
      <c r="J121" s="115" t="s">
        <v>8</v>
      </c>
      <c r="K121" s="100">
        <v>45</v>
      </c>
      <c r="L121" s="115" t="s">
        <v>11</v>
      </c>
      <c r="M121" s="115"/>
      <c r="N121" s="115"/>
      <c r="O121" s="115"/>
      <c r="P121" s="115" t="s">
        <v>382</v>
      </c>
      <c r="Q121" s="115"/>
      <c r="R121" s="115"/>
    </row>
    <row r="122" spans="1:18" x14ac:dyDescent="0.3">
      <c r="A122" s="144">
        <v>9</v>
      </c>
      <c r="B122" s="28" t="s">
        <v>506</v>
      </c>
      <c r="C122" s="111" t="s">
        <v>1102</v>
      </c>
      <c r="D122" s="18" t="str" cm="1">
        <f t="array" ref="D122">_xlfn.IFNA(_xlfn.IFS(M122&lt;&gt;0,M122,N122&lt;&gt;0,N122,P122&lt;&gt;0,P122,O122&lt;&gt;0,O122,Q122&lt;&gt;0,Q122,R122&lt;&gt;0,R122),"FALTAN DATOS DE ESCENARIO")</f>
        <v>Port de Barcelona</v>
      </c>
      <c r="E122" s="116">
        <v>45186</v>
      </c>
      <c r="F122" s="113">
        <v>0.375</v>
      </c>
      <c r="G122" s="117">
        <v>45186</v>
      </c>
      <c r="H122" s="113">
        <v>0.5</v>
      </c>
      <c r="I122" s="115" t="s">
        <v>14</v>
      </c>
      <c r="J122" s="115" t="s">
        <v>15</v>
      </c>
      <c r="K122" s="100">
        <v>35</v>
      </c>
      <c r="L122" s="115" t="s">
        <v>11</v>
      </c>
      <c r="M122" s="115"/>
      <c r="N122" s="115"/>
      <c r="O122" s="115"/>
      <c r="P122" s="115" t="s">
        <v>382</v>
      </c>
      <c r="Q122" s="115"/>
      <c r="R122" s="115"/>
    </row>
    <row r="123" spans="1:18" x14ac:dyDescent="0.3">
      <c r="A123" s="144">
        <v>0</v>
      </c>
      <c r="B123" s="28" t="s">
        <v>506</v>
      </c>
      <c r="C123" s="111" t="s">
        <v>1103</v>
      </c>
      <c r="D123" s="18" t="str" cm="1">
        <f t="array" ref="D123">_xlfn.IFNA(_xlfn.IFS(M123&lt;&gt;0,M123,N123&lt;&gt;0,N123,P123&lt;&gt;0,P123,O123&lt;&gt;0,O123,Q123&lt;&gt;0,Q123,R123&lt;&gt;0,R123),"FALTAN DATOS DE ESCENARIO")</f>
        <v>Platja de Sant Sebastià</v>
      </c>
      <c r="E123" s="116">
        <v>45219</v>
      </c>
      <c r="F123" s="113">
        <v>0.875</v>
      </c>
      <c r="G123" s="117">
        <v>45220</v>
      </c>
      <c r="H123" s="113">
        <v>0.25</v>
      </c>
      <c r="I123" s="115" t="s">
        <v>14</v>
      </c>
      <c r="J123" s="115" t="s">
        <v>8</v>
      </c>
      <c r="K123" s="100">
        <v>32</v>
      </c>
      <c r="L123" s="115" t="s">
        <v>9</v>
      </c>
      <c r="M123" s="115" t="s">
        <v>310</v>
      </c>
      <c r="N123" s="115"/>
      <c r="O123" s="115"/>
      <c r="P123" s="115"/>
      <c r="Q123" s="115"/>
      <c r="R123" s="115"/>
    </row>
    <row r="124" spans="1:18" x14ac:dyDescent="0.3">
      <c r="A124" s="144">
        <v>11</v>
      </c>
      <c r="B124" s="28" t="s">
        <v>506</v>
      </c>
      <c r="C124" s="111" t="s">
        <v>1104</v>
      </c>
      <c r="D124" s="18" t="str" cm="1">
        <f t="array" ref="D124">_xlfn.IFNA(_xlfn.IFS(M124&lt;&gt;0,M124,N124&lt;&gt;0,N124,P124&lt;&gt;0,P124,O124&lt;&gt;0,O124,Q124&lt;&gt;0,Q124,R124&lt;&gt;0,R124),"FALTAN DATOS DE ESCENARIO")</f>
        <v>Port de Barcelona</v>
      </c>
      <c r="E124" s="116">
        <v>45242</v>
      </c>
      <c r="F124" s="113">
        <v>0.33333333333333331</v>
      </c>
      <c r="G124" s="117">
        <v>45242</v>
      </c>
      <c r="H124" s="113">
        <v>0.54166666666666663</v>
      </c>
      <c r="I124" s="115" t="s">
        <v>14</v>
      </c>
      <c r="J124" s="115" t="s">
        <v>8</v>
      </c>
      <c r="K124" s="100">
        <v>50</v>
      </c>
      <c r="L124" s="115" t="s">
        <v>11</v>
      </c>
      <c r="M124" s="115"/>
      <c r="N124" s="115"/>
      <c r="O124" s="115"/>
      <c r="P124" s="115" t="s">
        <v>382</v>
      </c>
      <c r="Q124" s="115"/>
      <c r="R124" s="115"/>
    </row>
    <row r="125" spans="1:18" s="154" customFormat="1" ht="15" thickBot="1" x14ac:dyDescent="0.35">
      <c r="A125" s="145">
        <v>12</v>
      </c>
      <c r="B125" s="147" t="s">
        <v>506</v>
      </c>
      <c r="C125" s="205" t="s">
        <v>1105</v>
      </c>
      <c r="D125" s="149" t="str" cm="1">
        <f t="array" ref="D125">_xlfn.IFNA(_xlfn.IFS(M125&lt;&gt;0,M125,N125&lt;&gt;0,N125,P125&lt;&gt;0,P125,O125&lt;&gt;0,O125,Q125&lt;&gt;0,Q125,R125&lt;&gt;0,R125),"FALTAN DATOS DE ESCENARIO")</f>
        <v>Port de Barcelona</v>
      </c>
      <c r="E125" s="206">
        <v>45256</v>
      </c>
      <c r="F125" s="207">
        <v>0.33333333333333331</v>
      </c>
      <c r="G125" s="208">
        <v>45256</v>
      </c>
      <c r="H125" s="207">
        <v>0.54166666666666663</v>
      </c>
      <c r="I125" s="209" t="s">
        <v>14</v>
      </c>
      <c r="J125" s="209" t="s">
        <v>8</v>
      </c>
      <c r="K125" s="167">
        <v>45</v>
      </c>
      <c r="L125" s="209" t="s">
        <v>11</v>
      </c>
      <c r="M125" s="209"/>
      <c r="N125" s="209"/>
      <c r="O125" s="209"/>
      <c r="P125" s="209" t="s">
        <v>382</v>
      </c>
      <c r="Q125" s="209"/>
      <c r="R125" s="209"/>
    </row>
    <row r="126" spans="1:18" s="143" customFormat="1" x14ac:dyDescent="0.3">
      <c r="A126" s="134">
        <v>1</v>
      </c>
      <c r="B126" s="136" t="s">
        <v>465</v>
      </c>
      <c r="C126" s="137" t="s">
        <v>1246</v>
      </c>
      <c r="D126" s="138" t="str" cm="1">
        <f t="array" ref="D126">_xlfn.IFNA(_xlfn.IFS(M126&lt;&gt;0,M126,N126&lt;&gt;0,N126,P126&lt;&gt;0,P126,O126&lt;&gt;0,O126,Q126&lt;&gt;0,Q126,R126&lt;&gt;0,R126),"FALTAN DATOS DE ESCENARIO")</f>
        <v>Fins a 5 milles del port d'Arenys</v>
      </c>
      <c r="E126" s="139">
        <v>45017</v>
      </c>
      <c r="F126" s="210">
        <v>0.33333333333333298</v>
      </c>
      <c r="G126" s="141">
        <v>45017</v>
      </c>
      <c r="H126" s="210">
        <v>0.54166666666666696</v>
      </c>
      <c r="I126" s="142" t="s">
        <v>7</v>
      </c>
      <c r="J126" s="142" t="s">
        <v>10</v>
      </c>
      <c r="K126" s="142">
        <v>25</v>
      </c>
      <c r="L126" s="142" t="s">
        <v>9</v>
      </c>
      <c r="M126" s="142"/>
      <c r="N126" s="142"/>
      <c r="O126" s="142"/>
      <c r="P126" s="142"/>
      <c r="Q126" s="142" t="s">
        <v>168</v>
      </c>
      <c r="R126" s="157"/>
    </row>
    <row r="127" spans="1:18" x14ac:dyDescent="0.3">
      <c r="A127" s="144">
        <v>2</v>
      </c>
      <c r="B127" s="28" t="s">
        <v>465</v>
      </c>
      <c r="C127" s="49" t="s">
        <v>1248</v>
      </c>
      <c r="D127" s="18" t="str" cm="1">
        <f t="array" ref="D127">_xlfn.IFNA(_xlfn.IFS(M127&lt;&gt;0,M127,N127&lt;&gt;0,N127,P127&lt;&gt;0,P127,O127&lt;&gt;0,O127,Q127&lt;&gt;0,Q127,R127&lt;&gt;0,R127),"FALTAN DATOS DE ESCENARIO")</f>
        <v>Fins a 5 milles del port d'Arenys</v>
      </c>
      <c r="E127" s="21">
        <v>45052</v>
      </c>
      <c r="F127" s="118">
        <v>0.33333333333333298</v>
      </c>
      <c r="G127" s="93">
        <v>45052</v>
      </c>
      <c r="H127" s="118">
        <v>0.54166666666666696</v>
      </c>
      <c r="I127" s="17" t="s">
        <v>7</v>
      </c>
      <c r="J127" s="17" t="s">
        <v>10</v>
      </c>
      <c r="K127" s="17">
        <v>25</v>
      </c>
      <c r="L127" s="17" t="s">
        <v>9</v>
      </c>
      <c r="M127" s="17"/>
      <c r="N127" s="17"/>
      <c r="O127" s="17"/>
      <c r="P127" s="17"/>
      <c r="Q127" s="17" t="s">
        <v>168</v>
      </c>
      <c r="R127" s="27"/>
    </row>
    <row r="128" spans="1:18" x14ac:dyDescent="0.3">
      <c r="A128" s="144">
        <v>3</v>
      </c>
      <c r="B128" s="28" t="s">
        <v>465</v>
      </c>
      <c r="C128" s="49" t="s">
        <v>1247</v>
      </c>
      <c r="D128" s="18" t="str" cm="1">
        <f t="array" ref="D128">_xlfn.IFNA(_xlfn.IFS(M128&lt;&gt;0,M128,N128&lt;&gt;0,N128,P128&lt;&gt;0,P128,O128&lt;&gt;0,O128,Q128&lt;&gt;0,Q128,R128&lt;&gt;0,R128),"FALTAN DATOS DE ESCENARIO")</f>
        <v>Passeig marítim de Sant Andreu de Llavaneres</v>
      </c>
      <c r="E128" s="21">
        <v>45067</v>
      </c>
      <c r="F128" s="118">
        <v>0.33333333333333298</v>
      </c>
      <c r="G128" s="93">
        <v>45067</v>
      </c>
      <c r="H128" s="118">
        <v>0.54166666666666696</v>
      </c>
      <c r="I128" s="17" t="s">
        <v>14</v>
      </c>
      <c r="J128" s="17" t="s">
        <v>8</v>
      </c>
      <c r="K128" s="17">
        <v>20</v>
      </c>
      <c r="L128" s="17" t="s">
        <v>11</v>
      </c>
      <c r="M128" s="17" t="s">
        <v>189</v>
      </c>
      <c r="N128" s="17"/>
      <c r="O128" s="17"/>
      <c r="P128" s="17"/>
      <c r="Q128" s="17"/>
      <c r="R128" s="27"/>
    </row>
    <row r="129" spans="1:18" x14ac:dyDescent="0.3">
      <c r="A129" s="144">
        <v>4</v>
      </c>
      <c r="B129" s="28" t="s">
        <v>465</v>
      </c>
      <c r="C129" s="49" t="s">
        <v>1249</v>
      </c>
      <c r="D129" s="18" t="str" cm="1">
        <f t="array" ref="D129">_xlfn.IFNA(_xlfn.IFS(M129&lt;&gt;0,M129,N129&lt;&gt;0,N129,P129&lt;&gt;0,P129,O129&lt;&gt;0,O129,Q129&lt;&gt;0,Q129,R129&lt;&gt;0,R129),"FALTAN DATOS DE ESCENARIO")</f>
        <v>Fins a 5 milles del port d'Arenys</v>
      </c>
      <c r="E129" s="21">
        <v>45087</v>
      </c>
      <c r="F129" s="118">
        <v>0.33333333333333298</v>
      </c>
      <c r="G129" s="93">
        <v>45087</v>
      </c>
      <c r="H129" s="118">
        <v>0.5</v>
      </c>
      <c r="I129" s="17" t="s">
        <v>7</v>
      </c>
      <c r="J129" s="17" t="s">
        <v>8</v>
      </c>
      <c r="K129" s="17">
        <v>25</v>
      </c>
      <c r="L129" s="17" t="s">
        <v>9</v>
      </c>
      <c r="M129" s="17"/>
      <c r="N129" s="17"/>
      <c r="O129" s="17"/>
      <c r="P129" s="17"/>
      <c r="Q129" s="17" t="s">
        <v>168</v>
      </c>
      <c r="R129" s="27"/>
    </row>
    <row r="130" spans="1:18" x14ac:dyDescent="0.3">
      <c r="A130" s="144">
        <v>5</v>
      </c>
      <c r="B130" s="28" t="s">
        <v>465</v>
      </c>
      <c r="C130" s="49" t="s">
        <v>1247</v>
      </c>
      <c r="D130" s="18" t="str" cm="1">
        <f t="array" ref="D130">_xlfn.IFNA(_xlfn.IFS(M130&lt;&gt;0,M130,N130&lt;&gt;0,N130,P130&lt;&gt;0,P130,O130&lt;&gt;0,O130,Q130&lt;&gt;0,Q130,R130&lt;&gt;0,R130),"FALTAN DATOS DE ESCENARIO")</f>
        <v>Platja de la Riera - Platja del Pins (Platja de Pineda de Mar)</v>
      </c>
      <c r="E130" s="21">
        <v>45094</v>
      </c>
      <c r="F130" s="118">
        <v>0.83333333333333404</v>
      </c>
      <c r="G130" s="93">
        <v>45094</v>
      </c>
      <c r="H130" s="118">
        <v>1.0416666666666701</v>
      </c>
      <c r="I130" s="17" t="s">
        <v>14</v>
      </c>
      <c r="J130" s="17" t="s">
        <v>8</v>
      </c>
      <c r="K130" s="17">
        <v>20</v>
      </c>
      <c r="L130" s="17" t="s">
        <v>11</v>
      </c>
      <c r="M130" s="17" t="s">
        <v>258</v>
      </c>
      <c r="N130" s="17"/>
      <c r="O130" s="17"/>
      <c r="P130" s="17"/>
      <c r="Q130" s="17"/>
      <c r="R130" s="27"/>
    </row>
    <row r="131" spans="1:18" x14ac:dyDescent="0.3">
      <c r="A131" s="144">
        <v>6</v>
      </c>
      <c r="B131" s="28" t="s">
        <v>465</v>
      </c>
      <c r="C131" s="49" t="s">
        <v>1250</v>
      </c>
      <c r="D131" s="18" t="str" cm="1">
        <f t="array" ref="D131">_xlfn.IFNA(_xlfn.IFS(M131&lt;&gt;0,M131,N131&lt;&gt;0,N131,P131&lt;&gt;0,P131,O131&lt;&gt;0,O131,Q131&lt;&gt;0,Q131,R131&lt;&gt;0,R131),"FALTAN DATOS DE ESCENARIO")</f>
        <v>PORT D'ARENYS</v>
      </c>
      <c r="E131" s="21">
        <v>45122</v>
      </c>
      <c r="F131" s="118">
        <v>0.375</v>
      </c>
      <c r="G131" s="93">
        <v>45122</v>
      </c>
      <c r="H131" s="118">
        <v>0.54166666666666696</v>
      </c>
      <c r="I131" s="17" t="s">
        <v>14</v>
      </c>
      <c r="J131" s="17" t="s">
        <v>10</v>
      </c>
      <c r="K131" s="17">
        <v>50</v>
      </c>
      <c r="L131" s="17" t="s">
        <v>11</v>
      </c>
      <c r="M131" s="17"/>
      <c r="N131" s="17"/>
      <c r="O131" s="17"/>
      <c r="P131" s="17" t="s">
        <v>1255</v>
      </c>
      <c r="Q131" s="17"/>
      <c r="R131" s="27"/>
    </row>
    <row r="132" spans="1:18" x14ac:dyDescent="0.3">
      <c r="A132" s="144">
        <v>7</v>
      </c>
      <c r="B132" s="28" t="s">
        <v>465</v>
      </c>
      <c r="C132" s="49" t="s">
        <v>1247</v>
      </c>
      <c r="D132" s="18" t="str" cm="1">
        <f t="array" ref="D132">_xlfn.IFNA(_xlfn.IFS(M132&lt;&gt;0,M132,N132&lt;&gt;0,N132,P132&lt;&gt;0,P132,O132&lt;&gt;0,O132,Q132&lt;&gt;0,Q132,R132&lt;&gt;0,R132),"FALTAN DATOS DE ESCENARIO")</f>
        <v>Platja de Cabrera</v>
      </c>
      <c r="E132" s="21">
        <v>45130</v>
      </c>
      <c r="F132" s="118">
        <v>0.33333333333333298</v>
      </c>
      <c r="G132" s="93">
        <v>45130</v>
      </c>
      <c r="H132" s="118">
        <v>0.54166666666666696</v>
      </c>
      <c r="I132" s="17" t="s">
        <v>14</v>
      </c>
      <c r="J132" s="17" t="s">
        <v>8</v>
      </c>
      <c r="K132" s="17">
        <v>20</v>
      </c>
      <c r="L132" s="17" t="s">
        <v>11</v>
      </c>
      <c r="M132" s="17" t="s">
        <v>206</v>
      </c>
      <c r="N132" s="17"/>
      <c r="O132" s="17"/>
      <c r="P132" s="17"/>
      <c r="Q132" s="17"/>
      <c r="R132" s="27"/>
    </row>
    <row r="133" spans="1:18" x14ac:dyDescent="0.3">
      <c r="A133" s="144">
        <v>8</v>
      </c>
      <c r="B133" s="28" t="s">
        <v>465</v>
      </c>
      <c r="C133" s="49" t="s">
        <v>1251</v>
      </c>
      <c r="D133" s="18" t="str" cm="1">
        <f t="array" ref="D133">_xlfn.IFNA(_xlfn.IFS(M133&lt;&gt;0,M133,N133&lt;&gt;0,N133,P133&lt;&gt;0,P133,O133&lt;&gt;0,O133,Q133&lt;&gt;0,Q133,R133&lt;&gt;0,R133),"FALTAN DATOS DE ESCENARIO")</f>
        <v>PORT D'ARENYS</v>
      </c>
      <c r="E133" s="21">
        <v>45136</v>
      </c>
      <c r="F133" s="118">
        <v>0.75</v>
      </c>
      <c r="G133" s="93">
        <v>45136</v>
      </c>
      <c r="H133" s="118">
        <v>0.95833333333333404</v>
      </c>
      <c r="I133" s="17" t="s">
        <v>14</v>
      </c>
      <c r="J133" s="17" t="s">
        <v>8</v>
      </c>
      <c r="K133" s="17">
        <v>20</v>
      </c>
      <c r="L133" s="17" t="s">
        <v>11</v>
      </c>
      <c r="M133" s="17"/>
      <c r="N133" s="17"/>
      <c r="O133" s="17"/>
      <c r="P133" s="17" t="s">
        <v>1255</v>
      </c>
      <c r="Q133" s="17"/>
      <c r="R133" s="27"/>
    </row>
    <row r="134" spans="1:18" x14ac:dyDescent="0.3">
      <c r="A134" s="144">
        <v>9</v>
      </c>
      <c r="B134" s="28" t="s">
        <v>465</v>
      </c>
      <c r="C134" s="49" t="s">
        <v>1251</v>
      </c>
      <c r="D134" s="18" t="str" cm="1">
        <f t="array" ref="D134">_xlfn.IFNA(_xlfn.IFS(M134&lt;&gt;0,M134,N134&lt;&gt;0,N134,P134&lt;&gt;0,P134,O134&lt;&gt;0,O134,Q134&lt;&gt;0,Q134,R134&lt;&gt;0,R134),"FALTAN DATOS DE ESCENARIO")</f>
        <v>PORT D'ARENYS</v>
      </c>
      <c r="E134" s="21">
        <v>45164</v>
      </c>
      <c r="F134" s="118">
        <v>0.75</v>
      </c>
      <c r="G134" s="93">
        <v>45164</v>
      </c>
      <c r="H134" s="118">
        <v>0.95833333333333404</v>
      </c>
      <c r="I134" s="17" t="s">
        <v>14</v>
      </c>
      <c r="J134" s="17" t="s">
        <v>8</v>
      </c>
      <c r="K134" s="17">
        <v>20</v>
      </c>
      <c r="L134" s="17" t="s">
        <v>11</v>
      </c>
      <c r="M134" s="17"/>
      <c r="N134" s="17"/>
      <c r="O134" s="17"/>
      <c r="P134" s="17" t="s">
        <v>1255</v>
      </c>
      <c r="Q134" s="17"/>
      <c r="R134" s="27"/>
    </row>
    <row r="135" spans="1:18" x14ac:dyDescent="0.3">
      <c r="A135" s="144">
        <v>10</v>
      </c>
      <c r="B135" s="28" t="s">
        <v>465</v>
      </c>
      <c r="C135" s="49" t="s">
        <v>1251</v>
      </c>
      <c r="D135" s="18" t="str" cm="1">
        <f t="array" ref="D135">_xlfn.IFNA(_xlfn.IFS(M135&lt;&gt;0,M135,N135&lt;&gt;0,N135,P135&lt;&gt;0,P135,O135&lt;&gt;0,O135,Q135&lt;&gt;0,Q135,R135&lt;&gt;0,R135),"FALTAN DATOS DE ESCENARIO")</f>
        <v>PORT D'ARENYS</v>
      </c>
      <c r="E135" s="21">
        <v>45171</v>
      </c>
      <c r="F135" s="118">
        <v>0.75</v>
      </c>
      <c r="G135" s="93">
        <v>45171</v>
      </c>
      <c r="H135" s="118">
        <v>0.95833333333333404</v>
      </c>
      <c r="I135" s="17" t="s">
        <v>14</v>
      </c>
      <c r="J135" s="17" t="s">
        <v>8</v>
      </c>
      <c r="K135" s="17">
        <v>20</v>
      </c>
      <c r="L135" s="17" t="s">
        <v>11</v>
      </c>
      <c r="M135" s="17"/>
      <c r="N135" s="17"/>
      <c r="O135" s="17"/>
      <c r="P135" s="17" t="s">
        <v>1255</v>
      </c>
      <c r="Q135" s="17"/>
      <c r="R135" s="27"/>
    </row>
    <row r="136" spans="1:18" x14ac:dyDescent="0.3">
      <c r="A136" s="144">
        <v>11</v>
      </c>
      <c r="B136" s="28" t="s">
        <v>465</v>
      </c>
      <c r="C136" s="49" t="s">
        <v>1252</v>
      </c>
      <c r="D136" s="18" t="str" cm="1">
        <f t="array" ref="D136">_xlfn.IFNA(_xlfn.IFS(M136&lt;&gt;0,M136,N136&lt;&gt;0,N136,P136&lt;&gt;0,P136,O136&lt;&gt;0,O136,Q136&lt;&gt;0,Q136,R136&lt;&gt;0,R136),"FALTAN DATOS DE ESCENARIO")</f>
        <v>Fins a 5 milles del port d'Arenys</v>
      </c>
      <c r="E136" s="21">
        <v>45185</v>
      </c>
      <c r="F136" s="118">
        <v>0.29166666666666669</v>
      </c>
      <c r="G136" s="93">
        <v>45185</v>
      </c>
      <c r="H136" s="118">
        <v>0.54166666666666696</v>
      </c>
      <c r="I136" s="17" t="s">
        <v>7</v>
      </c>
      <c r="J136" s="17" t="s">
        <v>10</v>
      </c>
      <c r="K136" s="17">
        <v>25</v>
      </c>
      <c r="L136" s="17" t="s">
        <v>9</v>
      </c>
      <c r="M136" s="17"/>
      <c r="N136" s="17"/>
      <c r="O136" s="17"/>
      <c r="P136" s="17"/>
      <c r="Q136" s="17" t="s">
        <v>168</v>
      </c>
      <c r="R136" s="27"/>
    </row>
    <row r="137" spans="1:18" x14ac:dyDescent="0.3">
      <c r="A137" s="144">
        <v>12</v>
      </c>
      <c r="B137" s="28" t="s">
        <v>465</v>
      </c>
      <c r="C137" s="49" t="s">
        <v>1251</v>
      </c>
      <c r="D137" s="18" t="str" cm="1">
        <f t="array" ref="D137">_xlfn.IFNA(_xlfn.IFS(M137&lt;&gt;0,M137,N137&lt;&gt;0,N137,P137&lt;&gt;0,P137,O137&lt;&gt;0,O137,Q137&lt;&gt;0,Q137,R137&lt;&gt;0,R137),"FALTAN DATOS DE ESCENARIO")</f>
        <v>PORT D'ARENYS</v>
      </c>
      <c r="E137" s="32">
        <v>45207</v>
      </c>
      <c r="F137" s="118">
        <v>0.33333333333333298</v>
      </c>
      <c r="G137" s="108">
        <v>45207</v>
      </c>
      <c r="H137" s="118">
        <v>0.54166666666666696</v>
      </c>
      <c r="I137" s="17" t="s">
        <v>14</v>
      </c>
      <c r="J137" s="17" t="s">
        <v>8</v>
      </c>
      <c r="K137" s="17">
        <v>20</v>
      </c>
      <c r="L137" s="17" t="s">
        <v>11</v>
      </c>
      <c r="M137" s="17"/>
      <c r="N137" s="17"/>
      <c r="O137" s="17"/>
      <c r="P137" s="17" t="s">
        <v>1255</v>
      </c>
      <c r="Q137" s="17"/>
      <c r="R137" s="27"/>
    </row>
    <row r="138" spans="1:18" x14ac:dyDescent="0.3">
      <c r="A138" s="144">
        <v>13</v>
      </c>
      <c r="B138" s="28" t="s">
        <v>465</v>
      </c>
      <c r="C138" s="49" t="s">
        <v>1253</v>
      </c>
      <c r="D138" s="18" t="str" cm="1">
        <f t="array" ref="D138">_xlfn.IFNA(_xlfn.IFS(M138&lt;&gt;0,M138,N138&lt;&gt;0,N138,P138&lt;&gt;0,P138,O138&lt;&gt;0,O138,Q138&lt;&gt;0,Q138,R138&lt;&gt;0,R138),"FALTAN DATOS DE ESCENARIO")</f>
        <v>Fins a 5 milles del port d'Arenys</v>
      </c>
      <c r="E138" s="32">
        <v>45213</v>
      </c>
      <c r="F138" s="118">
        <v>0.33333333333333298</v>
      </c>
      <c r="G138" s="108">
        <v>45213</v>
      </c>
      <c r="H138" s="118">
        <v>0.54166666666666696</v>
      </c>
      <c r="I138" s="17" t="s">
        <v>7</v>
      </c>
      <c r="J138" s="17" t="s">
        <v>10</v>
      </c>
      <c r="K138" s="17">
        <v>25</v>
      </c>
      <c r="L138" s="17" t="s">
        <v>9</v>
      </c>
      <c r="M138" s="17"/>
      <c r="N138" s="17"/>
      <c r="O138" s="17"/>
      <c r="P138" s="17"/>
      <c r="Q138" s="17" t="s">
        <v>168</v>
      </c>
      <c r="R138" s="27"/>
    </row>
    <row r="139" spans="1:18" x14ac:dyDescent="0.3">
      <c r="A139" s="144">
        <v>14</v>
      </c>
      <c r="B139" s="28" t="s">
        <v>465</v>
      </c>
      <c r="C139" s="49" t="s">
        <v>1247</v>
      </c>
      <c r="D139" s="18" t="str" cm="1">
        <f t="array" ref="D139">_xlfn.IFNA(_xlfn.IFS(M139&lt;&gt;0,M139,N139&lt;&gt;0,N139,P139&lt;&gt;0,P139,O139&lt;&gt;0,O139,Q139&lt;&gt;0,Q139,R139&lt;&gt;0,R139),"FALTAN DATOS DE ESCENARIO")</f>
        <v>Platja de Canet</v>
      </c>
      <c r="E139" s="32">
        <v>45220</v>
      </c>
      <c r="F139" s="118">
        <v>0.79166666666666696</v>
      </c>
      <c r="G139" s="108">
        <v>45220</v>
      </c>
      <c r="H139" s="118">
        <v>1</v>
      </c>
      <c r="I139" s="17" t="s">
        <v>14</v>
      </c>
      <c r="J139" s="17" t="s">
        <v>8</v>
      </c>
      <c r="K139" s="17">
        <v>20</v>
      </c>
      <c r="L139" s="17" t="s">
        <v>11</v>
      </c>
      <c r="M139" s="17" t="s">
        <v>213</v>
      </c>
      <c r="N139" s="17"/>
      <c r="O139" s="17"/>
      <c r="P139" s="17"/>
      <c r="Q139" s="17"/>
      <c r="R139" s="27"/>
    </row>
    <row r="140" spans="1:18" x14ac:dyDescent="0.3">
      <c r="A140" s="144">
        <v>15</v>
      </c>
      <c r="B140" s="28" t="s">
        <v>465</v>
      </c>
      <c r="C140" s="49" t="s">
        <v>1251</v>
      </c>
      <c r="D140" s="18" t="str" cm="1">
        <f t="array" ref="D140">_xlfn.IFNA(_xlfn.IFS(M140&lt;&gt;0,M140,N140&lt;&gt;0,N140,P140&lt;&gt;0,P140,O140&lt;&gt;0,O140,Q140&lt;&gt;0,Q140,R140&lt;&gt;0,R140),"FALTAN DATOS DE ESCENARIO")</f>
        <v>PORT D'ARENYS</v>
      </c>
      <c r="E140" s="32">
        <v>45228</v>
      </c>
      <c r="F140" s="118">
        <v>0.33333333333333298</v>
      </c>
      <c r="G140" s="108">
        <v>45228</v>
      </c>
      <c r="H140" s="118">
        <v>0.54166666666666696</v>
      </c>
      <c r="I140" s="17" t="s">
        <v>14</v>
      </c>
      <c r="J140" s="17" t="s">
        <v>8</v>
      </c>
      <c r="K140" s="17">
        <v>20</v>
      </c>
      <c r="L140" s="17" t="s">
        <v>11</v>
      </c>
      <c r="M140" s="17"/>
      <c r="N140" s="17"/>
      <c r="O140" s="17"/>
      <c r="P140" s="17" t="s">
        <v>1255</v>
      </c>
      <c r="Q140" s="17"/>
      <c r="R140" s="27"/>
    </row>
    <row r="141" spans="1:18" x14ac:dyDescent="0.3">
      <c r="A141" s="144">
        <v>16</v>
      </c>
      <c r="B141" s="28" t="s">
        <v>465</v>
      </c>
      <c r="C141" s="49" t="s">
        <v>1254</v>
      </c>
      <c r="D141" s="18" t="str" cm="1">
        <f t="array" ref="D141">_xlfn.IFNA(_xlfn.IFS(M141&lt;&gt;0,M141,N141&lt;&gt;0,N141,P141&lt;&gt;0,P141,O141&lt;&gt;0,O141,Q141&lt;&gt;0,Q141,R141&lt;&gt;0,R141),"FALTAN DATOS DE ESCENARIO")</f>
        <v>Fins a 5 milles del port d'Arenys</v>
      </c>
      <c r="E141" s="32">
        <v>45248</v>
      </c>
      <c r="F141" s="118">
        <v>0.29166666666666669</v>
      </c>
      <c r="G141" s="108">
        <v>45248</v>
      </c>
      <c r="H141" s="118">
        <v>0.5</v>
      </c>
      <c r="I141" s="17" t="s">
        <v>7</v>
      </c>
      <c r="J141" s="17" t="s">
        <v>10</v>
      </c>
      <c r="K141" s="17">
        <v>25</v>
      </c>
      <c r="L141" s="17" t="s">
        <v>9</v>
      </c>
      <c r="M141" s="17"/>
      <c r="N141" s="17"/>
      <c r="O141" s="17"/>
      <c r="P141" s="17"/>
      <c r="Q141" s="17" t="s">
        <v>168</v>
      </c>
      <c r="R141" s="27"/>
    </row>
    <row r="142" spans="1:18" x14ac:dyDescent="0.3">
      <c r="A142" s="144">
        <v>17</v>
      </c>
      <c r="B142" s="28" t="s">
        <v>465</v>
      </c>
      <c r="C142" s="49" t="s">
        <v>1247</v>
      </c>
      <c r="D142" s="18" t="str" cm="1">
        <f t="array" ref="D142">_xlfn.IFNA(_xlfn.IFS(M142&lt;&gt;0,M142,N142&lt;&gt;0,N142,P142&lt;&gt;0,P142,O142&lt;&gt;0,O142,Q142&lt;&gt;0,Q142,R142&lt;&gt;0,R142),"FALTAN DATOS DE ESCENARIO")</f>
        <v>Platja de Canet</v>
      </c>
      <c r="E142" s="32">
        <v>45248</v>
      </c>
      <c r="F142" s="118">
        <v>0.70833333333333404</v>
      </c>
      <c r="G142" s="108">
        <v>45248</v>
      </c>
      <c r="H142" s="118">
        <v>0.91666666666666696</v>
      </c>
      <c r="I142" s="17" t="s">
        <v>14</v>
      </c>
      <c r="J142" s="17" t="s">
        <v>8</v>
      </c>
      <c r="K142" s="17">
        <v>20</v>
      </c>
      <c r="L142" s="17" t="s">
        <v>11</v>
      </c>
      <c r="M142" s="17" t="s">
        <v>213</v>
      </c>
      <c r="N142" s="17"/>
      <c r="O142" s="17"/>
      <c r="P142" s="17"/>
      <c r="Q142" s="17"/>
      <c r="R142" s="27"/>
    </row>
    <row r="143" spans="1:18" s="154" customFormat="1" ht="15" thickBot="1" x14ac:dyDescent="0.35">
      <c r="A143" s="145">
        <v>18</v>
      </c>
      <c r="B143" s="147" t="s">
        <v>465</v>
      </c>
      <c r="C143" s="148" t="s">
        <v>1251</v>
      </c>
      <c r="D143" s="149" t="str" cm="1">
        <f t="array" ref="D143">_xlfn.IFNA(_xlfn.IFS(M143&lt;&gt;0,M143,N143&lt;&gt;0,N143,P143&lt;&gt;0,P143,O143&lt;&gt;0,O143,Q143&lt;&gt;0,Q143,R143&lt;&gt;0,R143),"FALTAN DATOS DE ESCENARIO")</f>
        <v>PORT D'ARENYS</v>
      </c>
      <c r="E143" s="181">
        <v>45277</v>
      </c>
      <c r="F143" s="211">
        <v>0.33333333333333298</v>
      </c>
      <c r="G143" s="182">
        <v>45277</v>
      </c>
      <c r="H143" s="211">
        <v>0.54166666666666696</v>
      </c>
      <c r="I143" s="153" t="s">
        <v>14</v>
      </c>
      <c r="J143" s="153" t="s">
        <v>8</v>
      </c>
      <c r="K143" s="153">
        <v>20</v>
      </c>
      <c r="L143" s="153" t="s">
        <v>11</v>
      </c>
      <c r="M143" s="153"/>
      <c r="N143" s="153"/>
      <c r="O143" s="153"/>
      <c r="P143" s="153" t="s">
        <v>1255</v>
      </c>
      <c r="Q143" s="153"/>
      <c r="R143" s="158"/>
    </row>
    <row r="144" spans="1:18" s="143" customFormat="1" x14ac:dyDescent="0.3">
      <c r="A144" s="134">
        <v>1</v>
      </c>
      <c r="B144" s="136" t="s">
        <v>484</v>
      </c>
      <c r="C144" s="137" t="s">
        <v>1212</v>
      </c>
      <c r="D144" s="138" t="str" cm="1">
        <f t="array" ref="D144">_xlfn.IFNA(_xlfn.IFS(M144&lt;&gt;0,M144,N144&lt;&gt;0,N144,P144&lt;&gt;0,P144,O144&lt;&gt;0,O144,Q144&lt;&gt;0,Q144,R144&lt;&gt;0,R144),"FALTAN DATOS DE ESCENARIO")</f>
        <v>Platja de Gavà</v>
      </c>
      <c r="E144" s="139">
        <v>45032</v>
      </c>
      <c r="F144" s="140">
        <v>0.29166666666666669</v>
      </c>
      <c r="G144" s="141">
        <v>45032</v>
      </c>
      <c r="H144" s="140">
        <v>0.54166666666666696</v>
      </c>
      <c r="I144" s="142" t="s">
        <v>14</v>
      </c>
      <c r="J144" s="142" t="s">
        <v>8</v>
      </c>
      <c r="K144" s="142">
        <v>20</v>
      </c>
      <c r="L144" s="142" t="s">
        <v>9</v>
      </c>
      <c r="M144" s="142" t="s">
        <v>226</v>
      </c>
      <c r="N144" s="142"/>
      <c r="O144" s="142"/>
      <c r="P144" s="142"/>
      <c r="Q144" s="142"/>
      <c r="R144" s="142"/>
    </row>
    <row r="145" spans="1:18" x14ac:dyDescent="0.3">
      <c r="A145" s="144">
        <v>2</v>
      </c>
      <c r="B145" s="28" t="s">
        <v>484</v>
      </c>
      <c r="C145" s="49" t="s">
        <v>1213</v>
      </c>
      <c r="D145" s="18" t="str" cm="1">
        <f t="array" ref="D145">_xlfn.IFNA(_xlfn.IFS(M145&lt;&gt;0,M145,N145&lt;&gt;0,N145,P145&lt;&gt;0,P145,O145&lt;&gt;0,O145,Q145&lt;&gt;0,Q145,R145&lt;&gt;0,R145),"FALTAN DATOS DE ESCENARIO")</f>
        <v>Platja del Varador - Platja del Callao - Platja de Sant Simó</v>
      </c>
      <c r="E145" s="21">
        <v>45052</v>
      </c>
      <c r="F145" s="104">
        <v>0.79166666666666696</v>
      </c>
      <c r="G145" s="93">
        <v>45053</v>
      </c>
      <c r="H145" s="104">
        <v>1.0416666666666701</v>
      </c>
      <c r="I145" s="17" t="s">
        <v>14</v>
      </c>
      <c r="J145" s="17" t="s">
        <v>8</v>
      </c>
      <c r="K145" s="17">
        <v>20</v>
      </c>
      <c r="L145" s="17" t="s">
        <v>9</v>
      </c>
      <c r="M145" s="17" t="s">
        <v>364</v>
      </c>
      <c r="N145" s="17"/>
      <c r="O145" s="17"/>
      <c r="P145" s="17"/>
      <c r="Q145" s="17"/>
      <c r="R145" s="17"/>
    </row>
    <row r="146" spans="1:18" x14ac:dyDescent="0.3">
      <c r="A146" s="144">
        <v>3</v>
      </c>
      <c r="B146" s="28" t="s">
        <v>484</v>
      </c>
      <c r="C146" s="49" t="s">
        <v>1214</v>
      </c>
      <c r="D146" s="18" t="str" cm="1">
        <f t="array" ref="D146">_xlfn.IFNA(_xlfn.IFS(M146&lt;&gt;0,M146,N146&lt;&gt;0,N146,P146&lt;&gt;0,P146,O146&lt;&gt;0,O146,Q146&lt;&gt;0,Q146,R146&lt;&gt;0,R146),"FALTAN DATOS DE ESCENARIO")</f>
        <v>Platja de la Conca - Platja de la Punta de la Tordera (Camí de la Pomereda)</v>
      </c>
      <c r="E146" s="21">
        <v>45073</v>
      </c>
      <c r="F146" s="104">
        <v>0.79166666666666696</v>
      </c>
      <c r="G146" s="93">
        <v>45074</v>
      </c>
      <c r="H146" s="104">
        <v>1.0416666666666701</v>
      </c>
      <c r="I146" s="17" t="s">
        <v>14</v>
      </c>
      <c r="J146" s="17" t="s">
        <v>8</v>
      </c>
      <c r="K146" s="17">
        <v>20</v>
      </c>
      <c r="L146" s="17" t="s">
        <v>9</v>
      </c>
      <c r="M146" s="17" t="s">
        <v>232</v>
      </c>
      <c r="N146" s="17"/>
      <c r="O146" s="17"/>
      <c r="P146" s="17"/>
      <c r="Q146" s="17"/>
      <c r="R146" s="17"/>
    </row>
    <row r="147" spans="1:18" x14ac:dyDescent="0.3">
      <c r="A147" s="144">
        <v>4</v>
      </c>
      <c r="B147" s="28" t="s">
        <v>484</v>
      </c>
      <c r="C147" s="49" t="s">
        <v>1215</v>
      </c>
      <c r="D147" s="18" t="str" cm="1">
        <f t="array" ref="D147">_xlfn.IFNA(_xlfn.IFS(M147&lt;&gt;0,M147,N147&lt;&gt;0,N147,P147&lt;&gt;0,P147,O147&lt;&gt;0,O147,Q147&lt;&gt;0,Q147,R147&lt;&gt;0,R147),"FALTAN DATOS DE ESCENARIO")</f>
        <v>Platja del Prat</v>
      </c>
      <c r="E147" s="21">
        <v>45087</v>
      </c>
      <c r="F147" s="104">
        <v>0.83333333333333404</v>
      </c>
      <c r="G147" s="93">
        <v>45088</v>
      </c>
      <c r="H147" s="104">
        <v>1.0833333333333299</v>
      </c>
      <c r="I147" s="17" t="s">
        <v>14</v>
      </c>
      <c r="J147" s="17" t="s">
        <v>8</v>
      </c>
      <c r="K147" s="17">
        <v>20</v>
      </c>
      <c r="L147" s="17" t="s">
        <v>9</v>
      </c>
      <c r="M147" s="17" t="s">
        <v>350</v>
      </c>
      <c r="N147" s="17"/>
      <c r="O147" s="17"/>
      <c r="P147" s="17"/>
      <c r="Q147" s="17"/>
      <c r="R147" s="17"/>
    </row>
    <row r="148" spans="1:18" x14ac:dyDescent="0.3">
      <c r="A148" s="144">
        <v>5</v>
      </c>
      <c r="B148" s="28" t="s">
        <v>484</v>
      </c>
      <c r="C148" s="49" t="s">
        <v>1216</v>
      </c>
      <c r="D148" s="18" t="str" cm="1">
        <f t="array" ref="D148">_xlfn.IFNA(_xlfn.IFS(M148&lt;&gt;0,M148,N148&lt;&gt;0,N148,P148&lt;&gt;0,P148,O148&lt;&gt;0,O148,Q148&lt;&gt;0,Q148,R148&lt;&gt;0,R148),"FALTAN DATOS DE ESCENARIO")</f>
        <v>Platja de Canet</v>
      </c>
      <c r="E148" s="21">
        <v>45108</v>
      </c>
      <c r="F148" s="104">
        <v>0.83333333333333404</v>
      </c>
      <c r="G148" s="93">
        <v>45109</v>
      </c>
      <c r="H148" s="104">
        <v>1.0833333333333299</v>
      </c>
      <c r="I148" s="17" t="s">
        <v>14</v>
      </c>
      <c r="J148" s="17" t="s">
        <v>8</v>
      </c>
      <c r="K148" s="17">
        <v>20</v>
      </c>
      <c r="L148" s="17" t="s">
        <v>9</v>
      </c>
      <c r="M148" s="17" t="s">
        <v>213</v>
      </c>
      <c r="N148" s="17"/>
      <c r="O148" s="17"/>
      <c r="P148" s="17"/>
      <c r="Q148" s="17"/>
      <c r="R148" s="17"/>
    </row>
    <row r="149" spans="1:18" x14ac:dyDescent="0.3">
      <c r="A149" s="144">
        <v>6</v>
      </c>
      <c r="B149" s="28" t="s">
        <v>484</v>
      </c>
      <c r="C149" s="49" t="s">
        <v>1217</v>
      </c>
      <c r="D149" s="18" t="str" cm="1">
        <f t="array" ref="D149">_xlfn.IFNA(_xlfn.IFS(M149&lt;&gt;0,M149,N149&lt;&gt;0,N149,P149&lt;&gt;0,P149,O149&lt;&gt;0,O149,Q149&lt;&gt;0,Q149,R149&lt;&gt;0,R149),"FALTAN DATOS DE ESCENARIO")</f>
        <v>Platja de Canet</v>
      </c>
      <c r="E149" s="21">
        <v>45171</v>
      </c>
      <c r="F149" s="104">
        <v>0.83333333333333404</v>
      </c>
      <c r="G149" s="93">
        <v>45172</v>
      </c>
      <c r="H149" s="104">
        <v>0.33333333333333298</v>
      </c>
      <c r="I149" s="17" t="s">
        <v>14</v>
      </c>
      <c r="J149" s="17" t="s">
        <v>8</v>
      </c>
      <c r="K149" s="17">
        <v>20</v>
      </c>
      <c r="L149" s="17" t="s">
        <v>9</v>
      </c>
      <c r="M149" s="17" t="s">
        <v>213</v>
      </c>
      <c r="N149" s="17"/>
      <c r="O149" s="17"/>
      <c r="P149" s="17"/>
      <c r="Q149" s="17"/>
      <c r="R149" s="17"/>
    </row>
    <row r="150" spans="1:18" x14ac:dyDescent="0.3">
      <c r="A150" s="144">
        <v>7</v>
      </c>
      <c r="B150" s="28" t="s">
        <v>484</v>
      </c>
      <c r="C150" s="49" t="s">
        <v>1218</v>
      </c>
      <c r="D150" s="18" t="str" cm="1">
        <f t="array" ref="D150">_xlfn.IFNA(_xlfn.IFS(M150&lt;&gt;0,M150,N150&lt;&gt;0,N150,P150&lt;&gt;0,P150,O150&lt;&gt;0,O150,Q150&lt;&gt;0,Q150,R150&lt;&gt;0,R150),"FALTAN DATOS DE ESCENARIO")</f>
        <v>Platja de Garbí - Platja Gran de Calella - Platja de la Riera - Platja dels Pins de Pineda</v>
      </c>
      <c r="E150" s="32">
        <v>45198</v>
      </c>
      <c r="F150" s="104">
        <v>0.83333333333333404</v>
      </c>
      <c r="G150" s="108">
        <v>45173</v>
      </c>
      <c r="H150" s="104">
        <v>1.0833333333333299</v>
      </c>
      <c r="I150" s="17" t="s">
        <v>14</v>
      </c>
      <c r="J150" s="17" t="s">
        <v>8</v>
      </c>
      <c r="K150" s="17">
        <v>20</v>
      </c>
      <c r="L150" s="17" t="s">
        <v>9</v>
      </c>
      <c r="M150" s="17" t="s">
        <v>223</v>
      </c>
      <c r="N150" s="17"/>
      <c r="O150" s="17"/>
      <c r="P150" s="17"/>
      <c r="Q150" s="17"/>
      <c r="R150" s="17"/>
    </row>
    <row r="151" spans="1:18" x14ac:dyDescent="0.3">
      <c r="A151" s="144">
        <v>8</v>
      </c>
      <c r="B151" s="28" t="s">
        <v>484</v>
      </c>
      <c r="C151" s="49" t="s">
        <v>1219</v>
      </c>
      <c r="D151" s="18" t="str" cm="1">
        <f t="array" ref="D151">_xlfn.IFNA(_xlfn.IFS(M151&lt;&gt;0,M151,N151&lt;&gt;0,N151,P151&lt;&gt;0,P151,O151&lt;&gt;0,O151,Q151&lt;&gt;0,Q151,R151&lt;&gt;0,R151),"FALTAN DATOS DE ESCENARIO")</f>
        <v>Platja de Gavà</v>
      </c>
      <c r="E151" s="32">
        <v>45221</v>
      </c>
      <c r="F151" s="104">
        <v>0.29166666666666669</v>
      </c>
      <c r="G151" s="108">
        <v>45221</v>
      </c>
      <c r="H151" s="104">
        <v>0.54166666666666696</v>
      </c>
      <c r="I151" s="17" t="s">
        <v>14</v>
      </c>
      <c r="J151" s="17" t="s">
        <v>8</v>
      </c>
      <c r="K151" s="17">
        <v>20</v>
      </c>
      <c r="L151" s="17" t="s">
        <v>9</v>
      </c>
      <c r="M151" s="17" t="s">
        <v>226</v>
      </c>
      <c r="N151" s="17"/>
      <c r="O151" s="17"/>
      <c r="P151" s="17"/>
      <c r="Q151" s="17"/>
      <c r="R151" s="17"/>
    </row>
    <row r="152" spans="1:18" x14ac:dyDescent="0.3">
      <c r="A152" s="144">
        <v>9</v>
      </c>
      <c r="B152" s="28" t="s">
        <v>484</v>
      </c>
      <c r="C152" s="49" t="s">
        <v>1220</v>
      </c>
      <c r="D152" s="18" t="str" cm="1">
        <f t="array" ref="D152">_xlfn.IFNA(_xlfn.IFS(M152&lt;&gt;0,M152,N152&lt;&gt;0,N152,P152&lt;&gt;0,P152,O152&lt;&gt;0,O152,Q152&lt;&gt;0,Q152,R152&lt;&gt;0,R152),"FALTAN DATOS DE ESCENARIO")</f>
        <v>Platja del Varador - Platja del Callao - Platja de Sant Simó</v>
      </c>
      <c r="E152" s="32">
        <v>45234</v>
      </c>
      <c r="F152" s="104">
        <v>0.70833333333333404</v>
      </c>
      <c r="G152" s="108">
        <v>45234</v>
      </c>
      <c r="H152" s="104">
        <v>0.95833333333333404</v>
      </c>
      <c r="I152" s="17" t="s">
        <v>14</v>
      </c>
      <c r="J152" s="17" t="s">
        <v>8</v>
      </c>
      <c r="K152" s="17">
        <v>20</v>
      </c>
      <c r="L152" s="17" t="s">
        <v>9</v>
      </c>
      <c r="M152" s="17" t="s">
        <v>364</v>
      </c>
      <c r="N152" s="17"/>
      <c r="O152" s="17"/>
      <c r="P152" s="17"/>
      <c r="Q152" s="17"/>
      <c r="R152" s="17"/>
    </row>
    <row r="153" spans="1:18" x14ac:dyDescent="0.3">
      <c r="A153" s="144">
        <v>10</v>
      </c>
      <c r="B153" s="28" t="s">
        <v>484</v>
      </c>
      <c r="C153" s="49" t="s">
        <v>1221</v>
      </c>
      <c r="D153" s="18" t="str" cm="1">
        <f t="array" ref="D153">_xlfn.IFNA(_xlfn.IFS(M153&lt;&gt;0,M153,N153&lt;&gt;0,N153,P153&lt;&gt;0,P153,O153&lt;&gt;0,O153,Q153&lt;&gt;0,Q153,R153&lt;&gt;0,R153),"FALTAN DATOS DE ESCENARIO")</f>
        <v>Plajta Gran de Calella - Platja de la Riera</v>
      </c>
      <c r="E153" s="32">
        <v>45248</v>
      </c>
      <c r="F153" s="104">
        <v>0.70833333333333404</v>
      </c>
      <c r="G153" s="108">
        <v>45248</v>
      </c>
      <c r="H153" s="104">
        <v>0.95833333333333404</v>
      </c>
      <c r="I153" s="17" t="s">
        <v>14</v>
      </c>
      <c r="J153" s="17" t="s">
        <v>8</v>
      </c>
      <c r="K153" s="17">
        <v>20</v>
      </c>
      <c r="L153" s="17" t="s">
        <v>9</v>
      </c>
      <c r="M153" s="17" t="s">
        <v>190</v>
      </c>
      <c r="N153" s="17"/>
      <c r="O153" s="17"/>
      <c r="P153" s="17"/>
      <c r="Q153" s="17"/>
      <c r="R153" s="17"/>
    </row>
    <row r="154" spans="1:18" s="154" customFormat="1" ht="15" thickBot="1" x14ac:dyDescent="0.35">
      <c r="A154" s="145">
        <v>11</v>
      </c>
      <c r="B154" s="147" t="s">
        <v>484</v>
      </c>
      <c r="C154" s="148" t="s">
        <v>1222</v>
      </c>
      <c r="D154" s="149" t="str" cm="1">
        <f t="array" ref="D154">_xlfn.IFNA(_xlfn.IFS(M154&lt;&gt;0,M154,N154&lt;&gt;0,N154,P154&lt;&gt;0,P154,O154&lt;&gt;0,O154,Q154&lt;&gt;0,Q154,R154&lt;&gt;0,R154),"FALTAN DATOS DE ESCENARIO")</f>
        <v>Platja del Varador - Platja del Callao - Platja de Sant Simó</v>
      </c>
      <c r="E154" s="181">
        <v>45248</v>
      </c>
      <c r="F154" s="151">
        <v>0.70833333333333404</v>
      </c>
      <c r="G154" s="182">
        <v>45248</v>
      </c>
      <c r="H154" s="151">
        <v>0.95833333333333404</v>
      </c>
      <c r="I154" s="153" t="s">
        <v>14</v>
      </c>
      <c r="J154" s="153" t="s">
        <v>8</v>
      </c>
      <c r="K154" s="153">
        <v>20</v>
      </c>
      <c r="L154" s="153" t="s">
        <v>9</v>
      </c>
      <c r="M154" s="153" t="s">
        <v>364</v>
      </c>
      <c r="N154" s="153"/>
      <c r="O154" s="153"/>
      <c r="P154" s="153"/>
      <c r="Q154" s="153"/>
      <c r="R154" s="153"/>
    </row>
    <row r="155" spans="1:18" s="143" customFormat="1" x14ac:dyDescent="0.3">
      <c r="A155" s="134">
        <v>1</v>
      </c>
      <c r="B155" s="136" t="s">
        <v>423</v>
      </c>
      <c r="C155" s="157" t="s">
        <v>1154</v>
      </c>
      <c r="D155" s="138" t="str" cm="1">
        <f t="array" ref="D155">_xlfn.IFNA(_xlfn.IFS(M155&lt;&gt;0,M155,N155&lt;&gt;0,N155,P155&lt;&gt;0,P155,O155&lt;&gt;0,O155,Q155&lt;&gt;0,Q155,R155&lt;&gt;0,R155),"FALTAN DATOS DE ESCENARIO")</f>
        <v>Platja de la Conca - Platja de la Punta de la Tordera (Camí de la Pomereda)</v>
      </c>
      <c r="E155" s="188">
        <v>45017</v>
      </c>
      <c r="F155" s="189">
        <v>0.75</v>
      </c>
      <c r="G155" s="190">
        <v>45017</v>
      </c>
      <c r="H155" s="189">
        <v>0.95833333333333337</v>
      </c>
      <c r="I155" s="157" t="s">
        <v>14</v>
      </c>
      <c r="J155" s="157" t="s">
        <v>8</v>
      </c>
      <c r="K155" s="157">
        <v>15</v>
      </c>
      <c r="L155" s="157" t="s">
        <v>9</v>
      </c>
      <c r="M155" s="157" t="s">
        <v>232</v>
      </c>
      <c r="N155" s="157"/>
      <c r="O155" s="157"/>
      <c r="P155" s="157"/>
      <c r="Q155" s="157"/>
      <c r="R155" s="157"/>
    </row>
    <row r="156" spans="1:18" x14ac:dyDescent="0.3">
      <c r="A156" s="144">
        <v>2</v>
      </c>
      <c r="B156" s="28" t="s">
        <v>423</v>
      </c>
      <c r="C156" s="27" t="s">
        <v>1155</v>
      </c>
      <c r="D156" s="18" t="str" cm="1">
        <f t="array" ref="D156">_xlfn.IFNA(_xlfn.IFS(M156&lt;&gt;0,M156,N156&lt;&gt;0,N156,P156&lt;&gt;0,P156,O156&lt;&gt;0,O156,Q156&lt;&gt;0,Q156,R156&lt;&gt;0,R156),"FALTAN DATOS DE ESCENARIO")</f>
        <v>Platja de Blanes - Platja de s'Abanell</v>
      </c>
      <c r="E156" s="96">
        <v>45031</v>
      </c>
      <c r="F156" s="110">
        <v>0.79166666666666663</v>
      </c>
      <c r="G156" s="94">
        <v>45032</v>
      </c>
      <c r="H156" s="110">
        <v>0</v>
      </c>
      <c r="I156" s="27" t="s">
        <v>14</v>
      </c>
      <c r="J156" s="27" t="s">
        <v>8</v>
      </c>
      <c r="K156" s="27">
        <v>15</v>
      </c>
      <c r="L156" s="27" t="s">
        <v>9</v>
      </c>
      <c r="M156" s="27"/>
      <c r="N156" s="27" t="s">
        <v>205</v>
      </c>
      <c r="O156" s="27"/>
      <c r="P156" s="27"/>
      <c r="Q156" s="27"/>
      <c r="R156" s="27"/>
    </row>
    <row r="157" spans="1:18" x14ac:dyDescent="0.3">
      <c r="A157" s="144">
        <v>3</v>
      </c>
      <c r="B157" s="28" t="s">
        <v>423</v>
      </c>
      <c r="C157" s="27" t="s">
        <v>1156</v>
      </c>
      <c r="D157" s="18" t="str" cm="1">
        <f t="array" ref="D157">_xlfn.IFNA(_xlfn.IFS(M157&lt;&gt;0,M157,N157&lt;&gt;0,N157,P157&lt;&gt;0,P157,O157&lt;&gt;0,O157,Q157&lt;&gt;0,Q157,R157&lt;&gt;0,R157),"FALTAN DATOS DE ESCENARIO")</f>
        <v>Platja de Blanes - Platja de s'Abanell</v>
      </c>
      <c r="E157" s="96">
        <v>45045</v>
      </c>
      <c r="F157" s="110">
        <v>0.79166666666666663</v>
      </c>
      <c r="G157" s="94">
        <v>45046</v>
      </c>
      <c r="H157" s="110">
        <v>0</v>
      </c>
      <c r="I157" s="27" t="s">
        <v>14</v>
      </c>
      <c r="J157" s="27" t="s">
        <v>8</v>
      </c>
      <c r="K157" s="27">
        <v>15</v>
      </c>
      <c r="L157" s="27" t="s">
        <v>9</v>
      </c>
      <c r="M157" s="27"/>
      <c r="N157" s="27" t="s">
        <v>205</v>
      </c>
      <c r="O157" s="27"/>
      <c r="P157" s="27"/>
      <c r="Q157" s="27"/>
      <c r="R157" s="27"/>
    </row>
    <row r="158" spans="1:18" x14ac:dyDescent="0.3">
      <c r="A158" s="144">
        <v>4</v>
      </c>
      <c r="B158" s="28" t="s">
        <v>423</v>
      </c>
      <c r="C158" s="27" t="s">
        <v>1157</v>
      </c>
      <c r="D158" s="18" t="str" cm="1">
        <f t="array" ref="D158">_xlfn.IFNA(_xlfn.IFS(M158&lt;&gt;0,M158,N158&lt;&gt;0,N158,P158&lt;&gt;0,P158,O158&lt;&gt;0,O158,Q158&lt;&gt;0,Q158,R158&lt;&gt;0,R158),"FALTAN DATOS DE ESCENARIO")</f>
        <v>Platja de la Conca - Platja de la Punta de la Tordera (Camí de la Pomereda)</v>
      </c>
      <c r="E158" s="96">
        <v>45066</v>
      </c>
      <c r="F158" s="110">
        <v>0.83333333333333304</v>
      </c>
      <c r="G158" s="94">
        <v>45067</v>
      </c>
      <c r="H158" s="110">
        <v>4.1666666666666664E-2</v>
      </c>
      <c r="I158" s="27" t="s">
        <v>14</v>
      </c>
      <c r="J158" s="27" t="s">
        <v>8</v>
      </c>
      <c r="K158" s="27">
        <v>15</v>
      </c>
      <c r="L158" s="27" t="s">
        <v>9</v>
      </c>
      <c r="M158" s="27" t="s">
        <v>232</v>
      </c>
      <c r="N158" s="27"/>
      <c r="O158" s="27"/>
      <c r="P158" s="27"/>
      <c r="Q158" s="27"/>
      <c r="R158" s="27"/>
    </row>
    <row r="159" spans="1:18" x14ac:dyDescent="0.3">
      <c r="A159" s="144">
        <v>5</v>
      </c>
      <c r="B159" s="28" t="s">
        <v>423</v>
      </c>
      <c r="C159" s="27" t="s">
        <v>1158</v>
      </c>
      <c r="D159" s="18" t="str" cm="1">
        <f t="array" ref="D159">_xlfn.IFNA(_xlfn.IFS(M159&lt;&gt;0,M159,N159&lt;&gt;0,N159,P159&lt;&gt;0,P159,O159&lt;&gt;0,O159,Q159&lt;&gt;0,Q159,R159&lt;&gt;0,R159),"FALTAN DATOS DE ESCENARIO")</f>
        <v>Platja de Blanes - Platja de s'Abanell</v>
      </c>
      <c r="E159" s="96">
        <v>45080</v>
      </c>
      <c r="F159" s="110">
        <v>0.83333333333333337</v>
      </c>
      <c r="G159" s="94">
        <v>45081</v>
      </c>
      <c r="H159" s="110">
        <v>4.1666666666666664E-2</v>
      </c>
      <c r="I159" s="27" t="s">
        <v>14</v>
      </c>
      <c r="J159" s="27" t="s">
        <v>8</v>
      </c>
      <c r="K159" s="27">
        <v>15</v>
      </c>
      <c r="L159" s="27" t="s">
        <v>9</v>
      </c>
      <c r="M159" s="27"/>
      <c r="N159" s="27" t="s">
        <v>205</v>
      </c>
      <c r="O159" s="27"/>
      <c r="P159" s="27"/>
      <c r="Q159" s="27"/>
      <c r="R159" s="27"/>
    </row>
    <row r="160" spans="1:18" x14ac:dyDescent="0.3">
      <c r="A160" s="144">
        <v>6</v>
      </c>
      <c r="B160" s="28" t="s">
        <v>423</v>
      </c>
      <c r="C160" s="27" t="s">
        <v>1159</v>
      </c>
      <c r="D160" s="18" t="str" cm="1">
        <f t="array" ref="D160">_xlfn.IFNA(_xlfn.IFS(M160&lt;&gt;0,M160,N160&lt;&gt;0,N160,P160&lt;&gt;0,P160,O160&lt;&gt;0,O160,Q160&lt;&gt;0,Q160,R160&lt;&gt;0,R160),"FALTAN DATOS DE ESCENARIO")</f>
        <v>Platja de la Conca - Platja de la Punta de la Tordera (Camí de la Pomereda)</v>
      </c>
      <c r="E160" s="96">
        <v>45087</v>
      </c>
      <c r="F160" s="110">
        <v>0.83333333333333404</v>
      </c>
      <c r="G160" s="94">
        <v>45088</v>
      </c>
      <c r="H160" s="110">
        <v>4.1666666666666664E-2</v>
      </c>
      <c r="I160" s="27" t="s">
        <v>14</v>
      </c>
      <c r="J160" s="27" t="s">
        <v>8</v>
      </c>
      <c r="K160" s="27">
        <v>15</v>
      </c>
      <c r="L160" s="27" t="s">
        <v>9</v>
      </c>
      <c r="M160" s="27" t="s">
        <v>232</v>
      </c>
      <c r="N160" s="27"/>
      <c r="O160" s="27"/>
      <c r="P160" s="27"/>
      <c r="Q160" s="27"/>
      <c r="R160" s="27"/>
    </row>
    <row r="161" spans="1:18" x14ac:dyDescent="0.3">
      <c r="A161" s="144">
        <v>7</v>
      </c>
      <c r="B161" s="28" t="s">
        <v>423</v>
      </c>
      <c r="C161" s="27" t="s">
        <v>1160</v>
      </c>
      <c r="D161" s="18" t="str" cm="1">
        <f t="array" ref="D161">_xlfn.IFNA(_xlfn.IFS(M161&lt;&gt;0,M161,N161&lt;&gt;0,N161,P161&lt;&gt;0,P161,O161&lt;&gt;0,O161,Q161&lt;&gt;0,Q161,R161&lt;&gt;0,R161),"FALTAN DATOS DE ESCENARIO")</f>
        <v>Platja de la Conca - Platja de la Punta de la Tordera (Camí de la Pomereda)</v>
      </c>
      <c r="E161" s="96">
        <v>45171</v>
      </c>
      <c r="F161" s="110">
        <v>0.83333333333333337</v>
      </c>
      <c r="G161" s="94">
        <v>45172</v>
      </c>
      <c r="H161" s="110">
        <v>4.1666666666666664E-2</v>
      </c>
      <c r="I161" s="27" t="s">
        <v>14</v>
      </c>
      <c r="J161" s="27" t="s">
        <v>8</v>
      </c>
      <c r="K161" s="27">
        <v>15</v>
      </c>
      <c r="L161" s="27" t="s">
        <v>9</v>
      </c>
      <c r="M161" s="27" t="s">
        <v>232</v>
      </c>
      <c r="N161" s="27"/>
      <c r="O161" s="27"/>
      <c r="P161" s="27"/>
      <c r="Q161" s="27"/>
      <c r="R161" s="27"/>
    </row>
    <row r="162" spans="1:18" x14ac:dyDescent="0.3">
      <c r="A162" s="144">
        <v>8</v>
      </c>
      <c r="B162" s="28" t="s">
        <v>423</v>
      </c>
      <c r="C162" s="27" t="s">
        <v>1161</v>
      </c>
      <c r="D162" s="18" t="str" cm="1">
        <f t="array" ref="D162">_xlfn.IFNA(_xlfn.IFS(M162&lt;&gt;0,M162,N162&lt;&gt;0,N162,P162&lt;&gt;0,P162,O162&lt;&gt;0,O162,Q162&lt;&gt;0,Q162,R162&lt;&gt;0,R162),"FALTAN DATOS DE ESCENARIO")</f>
        <v>Platja de Blanes - Platja de s'Abanell</v>
      </c>
      <c r="E162" s="96">
        <v>45185</v>
      </c>
      <c r="F162" s="110">
        <v>0.83333333333333404</v>
      </c>
      <c r="G162" s="94">
        <v>45186</v>
      </c>
      <c r="H162" s="110">
        <v>4.1666666666666664E-2</v>
      </c>
      <c r="I162" s="27" t="s">
        <v>14</v>
      </c>
      <c r="J162" s="27" t="s">
        <v>8</v>
      </c>
      <c r="K162" s="27">
        <v>15</v>
      </c>
      <c r="L162" s="27" t="s">
        <v>9</v>
      </c>
      <c r="M162" s="27"/>
      <c r="N162" s="27" t="s">
        <v>205</v>
      </c>
      <c r="O162" s="27"/>
      <c r="P162" s="27"/>
      <c r="Q162" s="27"/>
      <c r="R162" s="27"/>
    </row>
    <row r="163" spans="1:18" x14ac:dyDescent="0.3">
      <c r="A163" s="144">
        <v>9</v>
      </c>
      <c r="B163" s="28" t="s">
        <v>423</v>
      </c>
      <c r="C163" s="27" t="s">
        <v>1162</v>
      </c>
      <c r="D163" s="18" t="str" cm="1">
        <f t="array" ref="D163">_xlfn.IFNA(_xlfn.IFS(M163&lt;&gt;0,M163,N163&lt;&gt;0,N163,P163&lt;&gt;0,P163,O163&lt;&gt;0,O163,Q163&lt;&gt;0,Q163,R163&lt;&gt;0,R163),"FALTAN DATOS DE ESCENARIO")</f>
        <v>Platja de Fenals - Platja de Lloret (els Trajos)</v>
      </c>
      <c r="E163" s="96">
        <v>45199</v>
      </c>
      <c r="F163" s="110">
        <v>0.79166666666666663</v>
      </c>
      <c r="G163" s="94">
        <v>45200</v>
      </c>
      <c r="H163" s="110">
        <v>1</v>
      </c>
      <c r="I163" s="27" t="s">
        <v>14</v>
      </c>
      <c r="J163" s="27" t="s">
        <v>8</v>
      </c>
      <c r="K163" s="27">
        <v>15</v>
      </c>
      <c r="L163" s="27" t="s">
        <v>9</v>
      </c>
      <c r="M163" s="27"/>
      <c r="N163" s="27" t="s">
        <v>221</v>
      </c>
      <c r="O163" s="27"/>
      <c r="P163" s="27"/>
      <c r="Q163" s="27"/>
      <c r="R163" s="27"/>
    </row>
    <row r="164" spans="1:18" x14ac:dyDescent="0.3">
      <c r="A164" s="144">
        <v>10</v>
      </c>
      <c r="B164" s="28" t="s">
        <v>423</v>
      </c>
      <c r="C164" s="27" t="s">
        <v>1163</v>
      </c>
      <c r="D164" s="18" t="str" cm="1">
        <f t="array" ref="D164">_xlfn.IFNA(_xlfn.IFS(M164&lt;&gt;0,M164,N164&lt;&gt;0,N164,P164&lt;&gt;0,P164,O164&lt;&gt;0,O164,Q164&lt;&gt;0,Q164,R164&lt;&gt;0,R164),"FALTAN DATOS DE ESCENARIO")</f>
        <v>Platja de Blanes - Platja de s'Abanell</v>
      </c>
      <c r="E164" s="96">
        <v>45213</v>
      </c>
      <c r="F164" s="110">
        <v>0.79166666666666663</v>
      </c>
      <c r="G164" s="94">
        <v>45214</v>
      </c>
      <c r="H164" s="110">
        <v>1</v>
      </c>
      <c r="I164" s="27" t="s">
        <v>14</v>
      </c>
      <c r="J164" s="27" t="s">
        <v>8</v>
      </c>
      <c r="K164" s="27">
        <v>15</v>
      </c>
      <c r="L164" s="27" t="s">
        <v>9</v>
      </c>
      <c r="M164" s="27"/>
      <c r="N164" s="27" t="s">
        <v>205</v>
      </c>
      <c r="O164" s="27"/>
      <c r="P164" s="27"/>
      <c r="Q164" s="27"/>
      <c r="R164" s="27"/>
    </row>
    <row r="165" spans="1:18" x14ac:dyDescent="0.3">
      <c r="A165" s="144">
        <v>11</v>
      </c>
      <c r="B165" s="28" t="s">
        <v>423</v>
      </c>
      <c r="C165" s="27" t="s">
        <v>1164</v>
      </c>
      <c r="D165" s="18" t="str" cm="1">
        <f t="array" ref="D165">_xlfn.IFNA(_xlfn.IFS(M165&lt;&gt;0,M165,N165&lt;&gt;0,N165,P165&lt;&gt;0,P165,O165&lt;&gt;0,O165,Q165&lt;&gt;0,Q165,R165&lt;&gt;0,R165),"FALTAN DATOS DE ESCENARIO")</f>
        <v>Platja de la Conca - Platja de la Punta de la Tordera (Camí de la Pomereda)</v>
      </c>
      <c r="E165" s="96">
        <v>45227</v>
      </c>
      <c r="F165" s="110">
        <v>0.75</v>
      </c>
      <c r="G165" s="94">
        <v>45227</v>
      </c>
      <c r="H165" s="110">
        <v>0.95833333333333337</v>
      </c>
      <c r="I165" s="27" t="s">
        <v>14</v>
      </c>
      <c r="J165" s="27" t="s">
        <v>8</v>
      </c>
      <c r="K165" s="27">
        <v>15</v>
      </c>
      <c r="L165" s="27" t="s">
        <v>9</v>
      </c>
      <c r="M165" s="27" t="s">
        <v>232</v>
      </c>
      <c r="N165" s="27"/>
      <c r="O165" s="27"/>
      <c r="P165" s="27"/>
      <c r="Q165" s="27"/>
      <c r="R165" s="27"/>
    </row>
    <row r="166" spans="1:18" x14ac:dyDescent="0.3">
      <c r="A166" s="144">
        <v>12</v>
      </c>
      <c r="B166" s="28" t="s">
        <v>423</v>
      </c>
      <c r="C166" s="27" t="s">
        <v>1165</v>
      </c>
      <c r="D166" s="18" t="str" cm="1">
        <f t="array" ref="D166">_xlfn.IFNA(_xlfn.IFS(M166&lt;&gt;0,M166,N166&lt;&gt;0,N166,P166&lt;&gt;0,P166,O166&lt;&gt;0,O166,Q166&lt;&gt;0,Q166,R166&lt;&gt;0,R166),"FALTAN DATOS DE ESCENARIO")</f>
        <v>Platja de Garbí - Platja Gran de Calella</v>
      </c>
      <c r="E166" s="96">
        <v>45234</v>
      </c>
      <c r="F166" s="110">
        <v>0.75</v>
      </c>
      <c r="G166" s="94">
        <v>45234</v>
      </c>
      <c r="H166" s="110">
        <v>0.95833333333333337</v>
      </c>
      <c r="I166" s="27" t="s">
        <v>14</v>
      </c>
      <c r="J166" s="27" t="s">
        <v>8</v>
      </c>
      <c r="K166" s="27">
        <v>15</v>
      </c>
      <c r="L166" s="27" t="s">
        <v>9</v>
      </c>
      <c r="M166" s="27" t="s">
        <v>222</v>
      </c>
      <c r="N166" s="27"/>
      <c r="O166" s="27"/>
      <c r="P166" s="27"/>
      <c r="Q166" s="27"/>
      <c r="R166" s="27"/>
    </row>
    <row r="167" spans="1:18" x14ac:dyDescent="0.3">
      <c r="A167" s="144">
        <v>13</v>
      </c>
      <c r="B167" s="28" t="s">
        <v>423</v>
      </c>
      <c r="C167" s="27" t="s">
        <v>1166</v>
      </c>
      <c r="D167" s="18" t="str" cm="1">
        <f t="array" ref="D167">_xlfn.IFNA(_xlfn.IFS(M167&lt;&gt;0,M167,N167&lt;&gt;0,N167,P167&lt;&gt;0,P167,O167&lt;&gt;0,O167,Q167&lt;&gt;0,Q167,R167&lt;&gt;0,R167),"FALTAN DATOS DE ESCENARIO")</f>
        <v>Platja de Blanes - Platja de s'Abanell</v>
      </c>
      <c r="E167" s="96">
        <v>45248</v>
      </c>
      <c r="F167" s="110">
        <v>0.70833333333333337</v>
      </c>
      <c r="G167" s="94">
        <v>45248</v>
      </c>
      <c r="H167" s="110">
        <v>0.91666666666666663</v>
      </c>
      <c r="I167" s="27" t="s">
        <v>14</v>
      </c>
      <c r="J167" s="27" t="s">
        <v>8</v>
      </c>
      <c r="K167" s="27">
        <v>15</v>
      </c>
      <c r="L167" s="27" t="s">
        <v>9</v>
      </c>
      <c r="M167" s="27"/>
      <c r="N167" s="27" t="s">
        <v>205</v>
      </c>
      <c r="O167" s="27"/>
      <c r="P167" s="27"/>
      <c r="Q167" s="27"/>
      <c r="R167" s="27"/>
    </row>
    <row r="168" spans="1:18" s="154" customFormat="1" ht="15" thickBot="1" x14ac:dyDescent="0.35">
      <c r="A168" s="145">
        <v>14</v>
      </c>
      <c r="B168" s="147" t="s">
        <v>423</v>
      </c>
      <c r="C168" s="158" t="s">
        <v>1167</v>
      </c>
      <c r="D168" s="149" t="str" cm="1">
        <f t="array" ref="D168">_xlfn.IFNA(_xlfn.IFS(M168&lt;&gt;0,M168,N168&lt;&gt;0,N168,P168&lt;&gt;0,P168,O168&lt;&gt;0,O168,Q168&lt;&gt;0,Q168,R168&lt;&gt;0,R168),"FALTAN DATOS DE ESCENARIO")</f>
        <v>Platja de la Conca - Platja de la Punta de la Tordera (Camí de la Pomereda)</v>
      </c>
      <c r="E168" s="192">
        <v>45262</v>
      </c>
      <c r="F168" s="193">
        <v>0.70833333333333337</v>
      </c>
      <c r="G168" s="194">
        <v>45262</v>
      </c>
      <c r="H168" s="193">
        <v>0.91666666666666663</v>
      </c>
      <c r="I168" s="158" t="s">
        <v>14</v>
      </c>
      <c r="J168" s="158" t="s">
        <v>8</v>
      </c>
      <c r="K168" s="158">
        <v>15</v>
      </c>
      <c r="L168" s="158" t="s">
        <v>9</v>
      </c>
      <c r="M168" s="158" t="s">
        <v>232</v>
      </c>
      <c r="N168" s="158"/>
      <c r="O168" s="158"/>
      <c r="P168" s="158"/>
      <c r="Q168" s="158"/>
      <c r="R168" s="158"/>
    </row>
    <row r="169" spans="1:18" s="143" customFormat="1" x14ac:dyDescent="0.3">
      <c r="A169" s="134">
        <v>1</v>
      </c>
      <c r="B169" s="142" t="s">
        <v>424</v>
      </c>
      <c r="C169" s="195" t="s">
        <v>1473</v>
      </c>
      <c r="D169" s="138" t="str" cm="1">
        <f t="array" ref="D169">_xlfn.IFNA(_xlfn.IFS(M169&lt;&gt;0,M169,N169&lt;&gt;0,N169,P169&lt;&gt;0,P169,O169&lt;&gt;0,O169,Q169&lt;&gt;0,Q169,R169&lt;&gt;0,R169),"FALTAN DATOS DE ESCENARIO")</f>
        <v>Port de Port Segur (Port de Segur de Calafell)</v>
      </c>
      <c r="E169" s="188">
        <v>45053</v>
      </c>
      <c r="F169" s="196">
        <v>0.41666666666666702</v>
      </c>
      <c r="G169" s="188" t="s">
        <v>1475</v>
      </c>
      <c r="H169" s="196">
        <v>0.54166666666666696</v>
      </c>
      <c r="I169" s="163" t="s">
        <v>14</v>
      </c>
      <c r="J169" s="163" t="s">
        <v>10</v>
      </c>
      <c r="K169" s="157">
        <v>24</v>
      </c>
      <c r="L169" s="157" t="s">
        <v>11</v>
      </c>
      <c r="M169" s="157"/>
      <c r="N169" s="157"/>
      <c r="O169" s="157"/>
      <c r="P169" s="157" t="s">
        <v>391</v>
      </c>
      <c r="Q169" s="142"/>
      <c r="R169" s="142"/>
    </row>
    <row r="170" spans="1:18" x14ac:dyDescent="0.3">
      <c r="A170" s="144">
        <v>2</v>
      </c>
      <c r="B170" s="17" t="s">
        <v>424</v>
      </c>
      <c r="C170" s="16" t="s">
        <v>1474</v>
      </c>
      <c r="D170" s="18" t="str" cm="1">
        <f t="array" ref="D170">_xlfn.IFNA(_xlfn.IFS(M170&lt;&gt;0,M170,N170&lt;&gt;0,N170,P170&lt;&gt;0,P170,O170&lt;&gt;0,O170,Q170&lt;&gt;0,Q170,R170&lt;&gt;0,R170),"FALTAN DATOS DE ESCENARIO")</f>
        <v>Platja de Calafell - Platja de Segur</v>
      </c>
      <c r="E170" s="94">
        <v>45171</v>
      </c>
      <c r="F170" s="95">
        <v>0.875</v>
      </c>
      <c r="G170" s="96">
        <v>45172</v>
      </c>
      <c r="H170" s="95">
        <v>8.3333333333333329E-2</v>
      </c>
      <c r="I170" s="27" t="s">
        <v>1016</v>
      </c>
      <c r="J170" s="100" t="s">
        <v>10</v>
      </c>
      <c r="K170" s="27">
        <v>60</v>
      </c>
      <c r="L170" s="27" t="s">
        <v>9</v>
      </c>
      <c r="M170" s="27"/>
      <c r="N170" s="27"/>
      <c r="O170" s="27" t="s">
        <v>210</v>
      </c>
      <c r="P170" s="27"/>
      <c r="Q170" s="17"/>
      <c r="R170" s="17"/>
    </row>
    <row r="171" spans="1:18" x14ac:dyDescent="0.3">
      <c r="A171" s="144">
        <v>3</v>
      </c>
      <c r="B171" s="17" t="s">
        <v>461</v>
      </c>
      <c r="C171" s="49" t="s">
        <v>1495</v>
      </c>
      <c r="D171" s="18" t="str" cm="1">
        <f t="array" ref="D171">_xlfn.IFNA(_xlfn.IFS(M171&lt;&gt;0,M171,N171&lt;&gt;0,N171,P171&lt;&gt;0,P171,O171&lt;&gt;0,O171,Q171&lt;&gt;0,Q171,R171&lt;&gt;0,R171),"FALTAN DATOS DE ESCENARIO")</f>
        <v>Platges de Santa Margarida, del Salatar, del Rastell, Nova i de la Punta</v>
      </c>
      <c r="E171" s="93">
        <v>45024</v>
      </c>
      <c r="F171" s="101">
        <v>0.75</v>
      </c>
      <c r="G171" s="93">
        <v>45024</v>
      </c>
      <c r="H171" s="101">
        <v>0.95833333333333404</v>
      </c>
      <c r="I171" s="17" t="s">
        <v>14</v>
      </c>
      <c r="J171" s="17" t="s">
        <v>8</v>
      </c>
      <c r="K171" s="17">
        <v>25</v>
      </c>
      <c r="L171" s="17" t="s">
        <v>9</v>
      </c>
      <c r="M171" s="17"/>
      <c r="N171" s="17" t="s">
        <v>316</v>
      </c>
      <c r="O171" s="17"/>
      <c r="P171" s="17"/>
      <c r="Q171" s="17"/>
      <c r="R171" s="17"/>
    </row>
    <row r="172" spans="1:18" x14ac:dyDescent="0.3">
      <c r="A172" s="144">
        <v>4</v>
      </c>
      <c r="B172" s="17" t="s">
        <v>461</v>
      </c>
      <c r="C172" s="49" t="s">
        <v>1496</v>
      </c>
      <c r="D172" s="18" t="str" cm="1">
        <f t="array" ref="D172">_xlfn.IFNA(_xlfn.IFS(M172&lt;&gt;0,M172,N172&lt;&gt;0,N172,P172&lt;&gt;0,P172,O172&lt;&gt;0,O172,Q172&lt;&gt;0,Q172,R172&lt;&gt;0,R172),"FALTAN DATOS DE ESCENARIO")</f>
        <v>Platja de Sant Pere Pescador - Platja de la Gola del Fluvià</v>
      </c>
      <c r="E172" s="93">
        <v>45038</v>
      </c>
      <c r="F172" s="101">
        <v>0.75</v>
      </c>
      <c r="G172" s="93">
        <v>45038</v>
      </c>
      <c r="H172" s="101">
        <v>0.95833333333333404</v>
      </c>
      <c r="I172" s="17" t="s">
        <v>14</v>
      </c>
      <c r="J172" s="17" t="s">
        <v>8</v>
      </c>
      <c r="K172" s="17">
        <v>25</v>
      </c>
      <c r="L172" s="17" t="s">
        <v>9</v>
      </c>
      <c r="M172" s="17"/>
      <c r="N172" s="17" t="s">
        <v>306</v>
      </c>
      <c r="O172" s="17"/>
      <c r="P172" s="17"/>
      <c r="Q172" s="17"/>
      <c r="R172" s="17"/>
    </row>
    <row r="173" spans="1:18" x14ac:dyDescent="0.3">
      <c r="A173" s="144">
        <v>5</v>
      </c>
      <c r="B173" s="17" t="s">
        <v>461</v>
      </c>
      <c r="C173" s="49" t="s">
        <v>1497</v>
      </c>
      <c r="D173" s="18" t="str" cm="1">
        <f t="array" ref="D173">_xlfn.IFNA(_xlfn.IFS(M173&lt;&gt;0,M173,N173&lt;&gt;0,N173,P173&lt;&gt;0,P173,O173&lt;&gt;0,O173,Q173&lt;&gt;0,Q173,R173&lt;&gt;0,R173),"FALTAN DATOS DE ESCENARIO")</f>
        <v>Platja dels Griells - Grau del Ter Vell</v>
      </c>
      <c r="E173" s="93">
        <v>45052</v>
      </c>
      <c r="F173" s="101">
        <v>0.79166666666666696</v>
      </c>
      <c r="G173" s="93">
        <v>45053</v>
      </c>
      <c r="H173" s="101">
        <v>1</v>
      </c>
      <c r="I173" s="17" t="s">
        <v>14</v>
      </c>
      <c r="J173" s="17" t="s">
        <v>8</v>
      </c>
      <c r="K173" s="17">
        <v>25</v>
      </c>
      <c r="L173" s="17" t="s">
        <v>9</v>
      </c>
      <c r="M173" s="17"/>
      <c r="N173" s="17" t="s">
        <v>366</v>
      </c>
      <c r="O173" s="17"/>
      <c r="P173" s="17"/>
      <c r="Q173" s="17"/>
      <c r="R173" s="17"/>
    </row>
    <row r="174" spans="1:18" x14ac:dyDescent="0.3">
      <c r="A174" s="144">
        <v>6</v>
      </c>
      <c r="B174" s="17" t="s">
        <v>461</v>
      </c>
      <c r="C174" s="49" t="s">
        <v>1498</v>
      </c>
      <c r="D174" s="18" t="str" cm="1">
        <f t="array" ref="D174">_xlfn.IFNA(_xlfn.IFS(M174&lt;&gt;0,M174,N174&lt;&gt;0,N174,P174&lt;&gt;0,P174,O174&lt;&gt;0,O174,Q174&lt;&gt;0,Q174,R174&lt;&gt;0,R174),"FALTAN DATOS DE ESCENARIO")</f>
        <v>Platja d'Empuriabrava</v>
      </c>
      <c r="E174" s="93">
        <v>45067</v>
      </c>
      <c r="F174" s="101">
        <v>0.41666666666666702</v>
      </c>
      <c r="G174" s="93">
        <v>45067</v>
      </c>
      <c r="H174" s="101">
        <v>0.625</v>
      </c>
      <c r="I174" s="17" t="s">
        <v>14</v>
      </c>
      <c r="J174" s="17" t="s">
        <v>8</v>
      </c>
      <c r="K174" s="17">
        <v>25</v>
      </c>
      <c r="L174" s="17" t="s">
        <v>11</v>
      </c>
      <c r="M174" s="17"/>
      <c r="N174" s="17" t="s">
        <v>373</v>
      </c>
      <c r="O174" s="17"/>
      <c r="P174" s="17"/>
      <c r="Q174" s="17"/>
      <c r="R174" s="17"/>
    </row>
    <row r="175" spans="1:18" x14ac:dyDescent="0.3">
      <c r="A175" s="144">
        <v>7</v>
      </c>
      <c r="B175" s="17" t="s">
        <v>461</v>
      </c>
      <c r="C175" s="49" t="s">
        <v>1495</v>
      </c>
      <c r="D175" s="18" t="str" cm="1">
        <f t="array" ref="D175">_xlfn.IFNA(_xlfn.IFS(M175&lt;&gt;0,M175,N175&lt;&gt;0,N175,P175&lt;&gt;0,P175,O175&lt;&gt;0,O175,Q175&lt;&gt;0,Q175,R175&lt;&gt;0,R175),"FALTAN DATOS DE ESCENARIO")</f>
        <v>Platges de Santa Margarida, del Salatar, del Rastell, Nova i de la Punta</v>
      </c>
      <c r="E175" s="93">
        <v>45087</v>
      </c>
      <c r="F175" s="101">
        <v>0.83333333333333404</v>
      </c>
      <c r="G175" s="93">
        <v>45088</v>
      </c>
      <c r="H175" s="101">
        <v>1.0416666666666701</v>
      </c>
      <c r="I175" s="17" t="s">
        <v>14</v>
      </c>
      <c r="J175" s="17" t="s">
        <v>8</v>
      </c>
      <c r="K175" s="17">
        <v>25</v>
      </c>
      <c r="L175" s="17" t="s">
        <v>9</v>
      </c>
      <c r="M175" s="17"/>
      <c r="N175" s="17" t="s">
        <v>316</v>
      </c>
      <c r="O175" s="17"/>
      <c r="P175" s="17"/>
      <c r="Q175" s="17"/>
      <c r="R175" s="17"/>
    </row>
    <row r="176" spans="1:18" x14ac:dyDescent="0.3">
      <c r="A176" s="144">
        <v>8</v>
      </c>
      <c r="B176" s="17" t="s">
        <v>461</v>
      </c>
      <c r="C176" s="49" t="s">
        <v>1499</v>
      </c>
      <c r="D176" s="18" t="str" cm="1">
        <f t="array" ref="D176">_xlfn.IFNA(_xlfn.IFS(M176&lt;&gt;0,M176,N176&lt;&gt;0,N176,P176&lt;&gt;0,P176,O176&lt;&gt;0,O176,Q176&lt;&gt;0,Q176,R176&lt;&gt;0,R176),"FALTAN DATOS DE ESCENARIO")</f>
        <v>Platges de Santa Margarida, del Salatar, del Rastell, Nova i de la Punta</v>
      </c>
      <c r="E176" s="93">
        <v>45108</v>
      </c>
      <c r="F176" s="101">
        <v>0.875</v>
      </c>
      <c r="G176" s="93">
        <v>45109</v>
      </c>
      <c r="H176" s="101">
        <v>1.0833333333333299</v>
      </c>
      <c r="I176" s="17" t="s">
        <v>14</v>
      </c>
      <c r="J176" s="17" t="s">
        <v>10</v>
      </c>
      <c r="K176" s="17">
        <v>60</v>
      </c>
      <c r="L176" s="17" t="s">
        <v>9</v>
      </c>
      <c r="M176" s="17"/>
      <c r="N176" s="17" t="s">
        <v>316</v>
      </c>
      <c r="O176" s="17"/>
      <c r="P176" s="17"/>
      <c r="Q176" s="17"/>
      <c r="R176" s="17"/>
    </row>
    <row r="177" spans="1:18" x14ac:dyDescent="0.3">
      <c r="A177" s="144">
        <v>9</v>
      </c>
      <c r="B177" s="17" t="s">
        <v>461</v>
      </c>
      <c r="C177" s="49" t="s">
        <v>1496</v>
      </c>
      <c r="D177" s="18" t="str" cm="1">
        <f t="array" ref="D177">_xlfn.IFNA(_xlfn.IFS(M177&lt;&gt;0,M177,N177&lt;&gt;0,N177,P177&lt;&gt;0,P177,O177&lt;&gt;0,O177,Q177&lt;&gt;0,Q177,R177&lt;&gt;0,R177),"FALTAN DATOS DE ESCENARIO")</f>
        <v>Platja de Sant Pere Pescador - Platja de la Gola del Fluvià</v>
      </c>
      <c r="E177" s="93">
        <v>45185</v>
      </c>
      <c r="F177" s="101">
        <v>0.83333333333333404</v>
      </c>
      <c r="G177" s="93">
        <v>45186</v>
      </c>
      <c r="H177" s="101">
        <v>1.0416666666666701</v>
      </c>
      <c r="I177" s="17" t="s">
        <v>14</v>
      </c>
      <c r="J177" s="17" t="s">
        <v>8</v>
      </c>
      <c r="K177" s="17">
        <v>25</v>
      </c>
      <c r="L177" s="17" t="s">
        <v>9</v>
      </c>
      <c r="M177" s="17"/>
      <c r="N177" s="17" t="s">
        <v>306</v>
      </c>
      <c r="O177" s="17"/>
      <c r="P177" s="17"/>
      <c r="Q177" s="17"/>
      <c r="R177" s="17"/>
    </row>
    <row r="178" spans="1:18" x14ac:dyDescent="0.3">
      <c r="A178" s="144">
        <v>10</v>
      </c>
      <c r="B178" s="17" t="s">
        <v>461</v>
      </c>
      <c r="C178" s="49" t="s">
        <v>1500</v>
      </c>
      <c r="D178" s="18" t="str" cm="1">
        <f t="array" ref="D178">_xlfn.IFNA(_xlfn.IFS(M178&lt;&gt;0,M178,N178&lt;&gt;0,N178,P178&lt;&gt;0,P178,O178&lt;&gt;0,O178,Q178&lt;&gt;0,Q178,R178&lt;&gt;0,R178),"FALTAN DATOS DE ESCENARIO")</f>
        <v>Platja de la Fonollera</v>
      </c>
      <c r="E178" s="93">
        <v>45200</v>
      </c>
      <c r="F178" s="101">
        <v>0.41666666666666702</v>
      </c>
      <c r="G178" s="93">
        <v>45200</v>
      </c>
      <c r="H178" s="101">
        <v>0.625</v>
      </c>
      <c r="I178" s="17" t="s">
        <v>14</v>
      </c>
      <c r="J178" s="17" t="s">
        <v>8</v>
      </c>
      <c r="K178" s="17">
        <v>25</v>
      </c>
      <c r="L178" s="17" t="s">
        <v>11</v>
      </c>
      <c r="M178" s="17"/>
      <c r="N178" s="17" t="s">
        <v>235</v>
      </c>
      <c r="O178" s="17"/>
      <c r="P178" s="17"/>
      <c r="Q178" s="17"/>
      <c r="R178" s="17"/>
    </row>
    <row r="179" spans="1:18" s="154" customFormat="1" ht="15" thickBot="1" x14ac:dyDescent="0.35">
      <c r="A179" s="145">
        <v>11</v>
      </c>
      <c r="B179" s="153" t="s">
        <v>461</v>
      </c>
      <c r="C179" s="148" t="s">
        <v>1501</v>
      </c>
      <c r="D179" s="149" t="str" cm="1">
        <f t="array" ref="D179">_xlfn.IFNA(_xlfn.IFS(M179&lt;&gt;0,M179,N179&lt;&gt;0,N179,P179&lt;&gt;0,P179,O179&lt;&gt;0,O179,Q179&lt;&gt;0,Q179,R179&lt;&gt;0,R179),"FALTAN DATOS DE ESCENARIO")</f>
        <v>Platges de Santa Margarida, del Salatar, del Rastell, Nova i de la Punta</v>
      </c>
      <c r="E179" s="152">
        <v>45221</v>
      </c>
      <c r="F179" s="171">
        <v>0.70833333333333404</v>
      </c>
      <c r="G179" s="152">
        <v>45221</v>
      </c>
      <c r="H179" s="171">
        <v>0.91666666666666696</v>
      </c>
      <c r="I179" s="153" t="s">
        <v>14</v>
      </c>
      <c r="J179" s="153" t="s">
        <v>10</v>
      </c>
      <c r="K179" s="153">
        <v>60</v>
      </c>
      <c r="L179" s="153" t="s">
        <v>9</v>
      </c>
      <c r="M179" s="153"/>
      <c r="N179" s="153" t="s">
        <v>316</v>
      </c>
      <c r="O179" s="153"/>
      <c r="P179" s="153"/>
      <c r="Q179" s="153"/>
      <c r="R179" s="153"/>
    </row>
    <row r="180" spans="1:18" s="143" customFormat="1" x14ac:dyDescent="0.3">
      <c r="A180" s="134">
        <v>1</v>
      </c>
      <c r="B180" s="136" t="s">
        <v>429</v>
      </c>
      <c r="C180" s="195" t="s">
        <v>1357</v>
      </c>
      <c r="D180" s="138" t="str" cm="1">
        <f t="array" ref="D180">_xlfn.IFNA(_xlfn.IFS(M180&lt;&gt;0,M180,N180&lt;&gt;0,N180,P180&lt;&gt;0,P180,O180&lt;&gt;0,O180,Q180&lt;&gt;0,Q180,R180&lt;&gt;0,R180),"FALTAN DATOS DE ESCENARIO")</f>
        <v>FALTAN DATOS DE ESCENARIO</v>
      </c>
      <c r="E180" s="190">
        <v>45031</v>
      </c>
      <c r="F180" s="196">
        <v>0.83333333333333404</v>
      </c>
      <c r="G180" s="190">
        <v>45032</v>
      </c>
      <c r="H180" s="196">
        <v>1.0416666666666701</v>
      </c>
      <c r="I180" s="157" t="s">
        <v>13</v>
      </c>
      <c r="J180" s="157" t="s">
        <v>8</v>
      </c>
      <c r="K180" s="157">
        <v>35</v>
      </c>
      <c r="L180" s="157" t="s">
        <v>9</v>
      </c>
      <c r="M180" s="157"/>
      <c r="N180" s="157"/>
      <c r="O180" s="157"/>
      <c r="P180" s="157"/>
      <c r="Q180" s="157"/>
      <c r="R180" s="157"/>
    </row>
    <row r="181" spans="1:18" x14ac:dyDescent="0.3">
      <c r="A181" s="144">
        <v>2</v>
      </c>
      <c r="B181" s="28" t="s">
        <v>429</v>
      </c>
      <c r="C181" s="16" t="s">
        <v>1358</v>
      </c>
      <c r="D181" s="18" t="str" cm="1">
        <f t="array" ref="D181">_xlfn.IFNA(_xlfn.IFS(M181&lt;&gt;0,M181,N181&lt;&gt;0,N181,P181&lt;&gt;0,P181,O181&lt;&gt;0,O181,Q181&lt;&gt;0,Q181,R181&lt;&gt;0,R181),"FALTAN DATOS DE ESCENARIO")</f>
        <v>FALTAN DATOS DE ESCENARIO</v>
      </c>
      <c r="E181" s="94">
        <v>45052</v>
      </c>
      <c r="F181" s="95">
        <v>0.83333333333333404</v>
      </c>
      <c r="G181" s="94">
        <v>45053</v>
      </c>
      <c r="H181" s="95">
        <v>1.0416666666666701</v>
      </c>
      <c r="I181" s="27" t="s">
        <v>13</v>
      </c>
      <c r="J181" s="27" t="s">
        <v>8</v>
      </c>
      <c r="K181" s="27">
        <v>35</v>
      </c>
      <c r="L181" s="27" t="s">
        <v>9</v>
      </c>
      <c r="M181" s="27"/>
      <c r="N181" s="27"/>
      <c r="O181" s="27"/>
      <c r="P181" s="27"/>
      <c r="Q181" s="27"/>
      <c r="R181" s="27"/>
    </row>
    <row r="182" spans="1:18" x14ac:dyDescent="0.3">
      <c r="A182" s="144">
        <v>3</v>
      </c>
      <c r="B182" s="28" t="s">
        <v>429</v>
      </c>
      <c r="C182" s="16" t="s">
        <v>1359</v>
      </c>
      <c r="D182" s="18" t="str" cm="1">
        <f t="array" ref="D182">_xlfn.IFNA(_xlfn.IFS(M182&lt;&gt;0,M182,N182&lt;&gt;0,N182,P182&lt;&gt;0,P182,O182&lt;&gt;0,O182,Q182&lt;&gt;0,Q182,R182&lt;&gt;0,R182),"FALTAN DATOS DE ESCENARIO")</f>
        <v>FALTAN DATOS DE ESCENARIO</v>
      </c>
      <c r="E182" s="94">
        <v>45073</v>
      </c>
      <c r="F182" s="95">
        <v>0.875</v>
      </c>
      <c r="G182" s="94">
        <v>45074</v>
      </c>
      <c r="H182" s="95">
        <v>1.0833333333333299</v>
      </c>
      <c r="I182" s="27" t="s">
        <v>13</v>
      </c>
      <c r="J182" s="27" t="s">
        <v>8</v>
      </c>
      <c r="K182" s="27">
        <v>35</v>
      </c>
      <c r="L182" s="27" t="s">
        <v>9</v>
      </c>
      <c r="M182" s="27"/>
      <c r="N182" s="27"/>
      <c r="O182" s="27"/>
      <c r="P182" s="27"/>
      <c r="Q182" s="27"/>
      <c r="R182" s="27"/>
    </row>
    <row r="183" spans="1:18" x14ac:dyDescent="0.3">
      <c r="A183" s="172">
        <v>4</v>
      </c>
      <c r="B183" s="128" t="s">
        <v>429</v>
      </c>
      <c r="C183" s="129" t="s">
        <v>1360</v>
      </c>
      <c r="D183" s="125" t="str" cm="1">
        <f t="array" ref="D183">_xlfn.IFNA(_xlfn.IFS(M183&lt;&gt;0,M183,N183&lt;&gt;0,N183,P183&lt;&gt;0,P183,O183&lt;&gt;0,O183,Q183&lt;&gt;0,Q183,R183&lt;&gt;0,R183),"FALTAN DATOS DE ESCENARIO")</f>
        <v>FALTAN DATOS DE ESCENARIO</v>
      </c>
      <c r="E183" s="130">
        <v>45094</v>
      </c>
      <c r="F183" s="131">
        <v>0.875</v>
      </c>
      <c r="G183" s="130">
        <v>45095</v>
      </c>
      <c r="H183" s="131">
        <v>1.0833333333333299</v>
      </c>
      <c r="I183" s="132" t="s">
        <v>13</v>
      </c>
      <c r="J183" s="132" t="s">
        <v>8</v>
      </c>
      <c r="K183" s="132">
        <v>35</v>
      </c>
      <c r="L183" s="132" t="s">
        <v>9</v>
      </c>
      <c r="M183" s="132"/>
      <c r="N183" s="132"/>
      <c r="O183" s="132"/>
      <c r="P183" s="132"/>
      <c r="Q183" s="132"/>
      <c r="R183" s="132"/>
    </row>
    <row r="184" spans="1:18" x14ac:dyDescent="0.3">
      <c r="A184" s="144">
        <v>5</v>
      </c>
      <c r="B184" s="28" t="s">
        <v>429</v>
      </c>
      <c r="C184" s="16" t="s">
        <v>1361</v>
      </c>
      <c r="D184" s="18" t="str" cm="1">
        <f t="array" ref="D184">_xlfn.IFNA(_xlfn.IFS(M184&lt;&gt;0,M184,N184&lt;&gt;0,N184,P184&lt;&gt;0,P184,O184&lt;&gt;0,O184,Q184&lt;&gt;0,Q184,R184&lt;&gt;0,R184),"FALTAN DATOS DE ESCENARIO")</f>
        <v>FALTAN DATOS DE ESCENARIO</v>
      </c>
      <c r="E184" s="94">
        <v>45136</v>
      </c>
      <c r="F184" s="95">
        <v>0.875</v>
      </c>
      <c r="G184" s="94">
        <v>45137</v>
      </c>
      <c r="H184" s="95">
        <v>1.0833333333333299</v>
      </c>
      <c r="I184" s="27" t="s">
        <v>13</v>
      </c>
      <c r="J184" s="27" t="s">
        <v>10</v>
      </c>
      <c r="K184" s="27">
        <v>60</v>
      </c>
      <c r="L184" s="27" t="s">
        <v>9</v>
      </c>
      <c r="M184" s="27"/>
      <c r="N184" s="27"/>
      <c r="O184" s="27"/>
      <c r="P184" s="27"/>
      <c r="Q184" s="27"/>
      <c r="R184" s="27"/>
    </row>
    <row r="185" spans="1:18" x14ac:dyDescent="0.3">
      <c r="A185" s="144">
        <v>6</v>
      </c>
      <c r="B185" s="28" t="s">
        <v>429</v>
      </c>
      <c r="C185" s="16" t="s">
        <v>1362</v>
      </c>
      <c r="D185" s="18" t="str" cm="1">
        <f t="array" ref="D185">_xlfn.IFNA(_xlfn.IFS(M185&lt;&gt;0,M185,N185&lt;&gt;0,N185,P185&lt;&gt;0,P185,O185&lt;&gt;0,O185,Q185&lt;&gt;0,Q185,R185&lt;&gt;0,R185),"FALTAN DATOS DE ESCENARIO")</f>
        <v>FALTAN DATOS DE ESCENARIO</v>
      </c>
      <c r="E185" s="94">
        <v>45178</v>
      </c>
      <c r="F185" s="95">
        <v>0.83333333333333404</v>
      </c>
      <c r="G185" s="94">
        <v>45179</v>
      </c>
      <c r="H185" s="95">
        <v>1.0416666666666701</v>
      </c>
      <c r="I185" s="27" t="s">
        <v>13</v>
      </c>
      <c r="J185" s="27" t="s">
        <v>8</v>
      </c>
      <c r="K185" s="27">
        <v>35</v>
      </c>
      <c r="L185" s="27" t="s">
        <v>9</v>
      </c>
      <c r="M185" s="27"/>
      <c r="N185" s="27"/>
      <c r="O185" s="27"/>
      <c r="P185" s="27"/>
      <c r="Q185" s="27"/>
      <c r="R185" s="27"/>
    </row>
    <row r="186" spans="1:18" x14ac:dyDescent="0.3">
      <c r="A186" s="144">
        <v>7</v>
      </c>
      <c r="B186" s="28" t="s">
        <v>429</v>
      </c>
      <c r="C186" s="16" t="s">
        <v>1363</v>
      </c>
      <c r="D186" s="18" t="str" cm="1">
        <f t="array" ref="D186">_xlfn.IFNA(_xlfn.IFS(M186&lt;&gt;0,M186,N186&lt;&gt;0,N186,P186&lt;&gt;0,P186,O186&lt;&gt;0,O186,Q186&lt;&gt;0,Q186,R186&lt;&gt;0,R186),"FALTAN DATOS DE ESCENARIO")</f>
        <v>FALTAN DATOS DE ESCENARIO</v>
      </c>
      <c r="E186" s="94">
        <v>45193</v>
      </c>
      <c r="F186" s="95">
        <v>0.83333333333333404</v>
      </c>
      <c r="G186" s="94">
        <v>45194</v>
      </c>
      <c r="H186" s="95">
        <v>1.0416666666666701</v>
      </c>
      <c r="I186" s="27" t="s">
        <v>13</v>
      </c>
      <c r="J186" s="27" t="s">
        <v>8</v>
      </c>
      <c r="K186" s="27">
        <v>35</v>
      </c>
      <c r="L186" s="27" t="s">
        <v>9</v>
      </c>
      <c r="M186" s="27"/>
      <c r="N186" s="27"/>
      <c r="O186" s="27"/>
      <c r="P186" s="27"/>
      <c r="Q186" s="27"/>
      <c r="R186" s="27"/>
    </row>
    <row r="187" spans="1:18" x14ac:dyDescent="0.3">
      <c r="A187" s="144">
        <v>8</v>
      </c>
      <c r="B187" s="28" t="s">
        <v>429</v>
      </c>
      <c r="C187" s="16" t="s">
        <v>1364</v>
      </c>
      <c r="D187" s="18" t="str" cm="1">
        <f t="array" ref="D187">_xlfn.IFNA(_xlfn.IFS(M187&lt;&gt;0,M187,N187&lt;&gt;0,N187,P187&lt;&gt;0,P187,O187&lt;&gt;0,O187,Q187&lt;&gt;0,Q187,R187&lt;&gt;0,R187),"FALTAN DATOS DE ESCENARIO")</f>
        <v>FALTAN DATOS DE ESCENARIO</v>
      </c>
      <c r="E187" s="94">
        <v>45206</v>
      </c>
      <c r="F187" s="95">
        <v>0.83333333333333404</v>
      </c>
      <c r="G187" s="96">
        <v>45207</v>
      </c>
      <c r="H187" s="95">
        <v>1.0416666666666701</v>
      </c>
      <c r="I187" s="27" t="s">
        <v>13</v>
      </c>
      <c r="J187" s="27" t="s">
        <v>10</v>
      </c>
      <c r="K187" s="27">
        <v>60</v>
      </c>
      <c r="L187" s="27" t="s">
        <v>9</v>
      </c>
      <c r="M187" s="27"/>
      <c r="N187" s="27"/>
      <c r="O187" s="27"/>
      <c r="P187" s="27"/>
      <c r="Q187" s="27"/>
      <c r="R187" s="27"/>
    </row>
    <row r="188" spans="1:18" x14ac:dyDescent="0.3">
      <c r="A188" s="144">
        <v>9</v>
      </c>
      <c r="B188" s="28" t="s">
        <v>429</v>
      </c>
      <c r="C188" s="16" t="s">
        <v>1365</v>
      </c>
      <c r="D188" s="18" t="str" cm="1">
        <f t="array" ref="D188">_xlfn.IFNA(_xlfn.IFS(M188&lt;&gt;0,M188,N188&lt;&gt;0,N188,P188&lt;&gt;0,P188,O188&lt;&gt;0,O188,Q188&lt;&gt;0,Q188,R188&lt;&gt;0,R188),"FALTAN DATOS DE ESCENARIO")</f>
        <v>FALTAN DATOS DE ESCENARIO</v>
      </c>
      <c r="E188" s="94">
        <v>45227</v>
      </c>
      <c r="F188" s="95">
        <v>0.58333333333333304</v>
      </c>
      <c r="G188" s="96">
        <v>45228</v>
      </c>
      <c r="H188" s="95">
        <v>0.79166666666666696</v>
      </c>
      <c r="I188" s="27" t="s">
        <v>13</v>
      </c>
      <c r="J188" s="27" t="s">
        <v>8</v>
      </c>
      <c r="K188" s="27">
        <v>35</v>
      </c>
      <c r="L188" s="27" t="s">
        <v>9</v>
      </c>
      <c r="M188" s="27"/>
      <c r="N188" s="27"/>
      <c r="O188" s="27"/>
      <c r="P188" s="27"/>
      <c r="Q188" s="27"/>
      <c r="R188" s="27"/>
    </row>
    <row r="189" spans="1:18" x14ac:dyDescent="0.3">
      <c r="A189" s="144">
        <v>10</v>
      </c>
      <c r="B189" s="28" t="s">
        <v>429</v>
      </c>
      <c r="C189" s="16" t="s">
        <v>1366</v>
      </c>
      <c r="D189" s="18" t="str" cm="1">
        <f t="array" ref="D189">_xlfn.IFNA(_xlfn.IFS(M189&lt;&gt;0,M189,N189&lt;&gt;0,N189,P189&lt;&gt;0,P189,O189&lt;&gt;0,O189,Q189&lt;&gt;0,Q189,R189&lt;&gt;0,R189),"FALTAN DATOS DE ESCENARIO")</f>
        <v>FALTAN DATOS DE ESCENARIO</v>
      </c>
      <c r="E189" s="94">
        <v>45248</v>
      </c>
      <c r="F189" s="95">
        <v>0.375</v>
      </c>
      <c r="G189" s="96">
        <v>45248</v>
      </c>
      <c r="H189" s="95">
        <v>0.58333333333333304</v>
      </c>
      <c r="I189" s="27" t="s">
        <v>13</v>
      </c>
      <c r="J189" s="27" t="s">
        <v>8</v>
      </c>
      <c r="K189" s="27">
        <v>35</v>
      </c>
      <c r="L189" s="27" t="s">
        <v>9</v>
      </c>
      <c r="M189" s="27"/>
      <c r="N189" s="27"/>
      <c r="O189" s="27"/>
      <c r="P189" s="27"/>
      <c r="Q189" s="27"/>
      <c r="R189" s="27"/>
    </row>
    <row r="190" spans="1:18" s="154" customFormat="1" ht="15" thickBot="1" x14ac:dyDescent="0.35">
      <c r="A190" s="145">
        <v>11</v>
      </c>
      <c r="B190" s="147" t="s">
        <v>429</v>
      </c>
      <c r="C190" s="197" t="s">
        <v>1367</v>
      </c>
      <c r="D190" s="149" t="str" cm="1">
        <f t="array" ref="D190">_xlfn.IFNA(_xlfn.IFS(M190&lt;&gt;0,M190,N190&lt;&gt;0,N190,P190&lt;&gt;0,P190,O190&lt;&gt;0,O190,Q190&lt;&gt;0,Q190,R190&lt;&gt;0,R190),"FALTAN DATOS DE ESCENARIO")</f>
        <v>FALTAN DATOS DE ESCENARIO</v>
      </c>
      <c r="E190" s="194">
        <v>45263</v>
      </c>
      <c r="F190" s="198">
        <v>0.375</v>
      </c>
      <c r="G190" s="192">
        <v>45263</v>
      </c>
      <c r="H190" s="198">
        <v>0.58333333333333304</v>
      </c>
      <c r="I190" s="158" t="s">
        <v>13</v>
      </c>
      <c r="J190" s="158" t="s">
        <v>8</v>
      </c>
      <c r="K190" s="158">
        <v>35</v>
      </c>
      <c r="L190" s="158" t="s">
        <v>9</v>
      </c>
      <c r="M190" s="158"/>
      <c r="N190" s="158"/>
      <c r="O190" s="158"/>
      <c r="P190" s="158"/>
      <c r="Q190" s="158"/>
      <c r="R190" s="158"/>
    </row>
    <row r="191" spans="1:18" s="143" customFormat="1" x14ac:dyDescent="0.3">
      <c r="A191" s="134">
        <v>1</v>
      </c>
      <c r="B191" s="142" t="s">
        <v>418</v>
      </c>
      <c r="C191" s="212" t="s">
        <v>1146</v>
      </c>
      <c r="D191" s="138" t="str" cm="1">
        <f t="array" ref="D191">_xlfn.IFNA(_xlfn.IFS(M191&lt;&gt;0,M191,N191&lt;&gt;0,N191,P191&lt;&gt;0,P191,O191&lt;&gt;0,O191,Q191&lt;&gt;0,Q191,R191&lt;&gt;0,R191),"FALTAN DATOS DE ESCENARIO")</f>
        <v>Platja de Gavà</v>
      </c>
      <c r="E191" s="160">
        <v>45038</v>
      </c>
      <c r="F191" s="213">
        <v>0.33333333333333298</v>
      </c>
      <c r="G191" s="160">
        <v>45038</v>
      </c>
      <c r="H191" s="213">
        <v>0.54166666666666696</v>
      </c>
      <c r="I191" s="163" t="s">
        <v>14</v>
      </c>
      <c r="J191" s="163" t="s">
        <v>8</v>
      </c>
      <c r="K191" s="163">
        <v>35</v>
      </c>
      <c r="L191" s="163" t="s">
        <v>11</v>
      </c>
      <c r="M191" s="163" t="s">
        <v>226</v>
      </c>
      <c r="N191" s="163"/>
      <c r="O191" s="163"/>
      <c r="P191" s="163"/>
      <c r="Q191" s="163"/>
      <c r="R191" s="163"/>
    </row>
    <row r="192" spans="1:18" x14ac:dyDescent="0.3">
      <c r="A192" s="144">
        <v>2</v>
      </c>
      <c r="B192" s="17" t="s">
        <v>418</v>
      </c>
      <c r="C192" s="97" t="s">
        <v>1144</v>
      </c>
      <c r="D192" s="18" t="str" cm="1">
        <f t="array" ref="D192">_xlfn.IFNA(_xlfn.IFS(M192&lt;&gt;0,M192,N192&lt;&gt;0,N192,P192&lt;&gt;0,P192,O192&lt;&gt;0,O192,Q192&lt;&gt;0,Q192,R192&lt;&gt;0,R192),"FALTAN DATOS DE ESCENARIO")</f>
        <v>Platja del Baixador - Platja de les Lluminetes - Platja de la Pineda (Platja de Castelldefels)</v>
      </c>
      <c r="E192" s="98">
        <v>45059</v>
      </c>
      <c r="F192" s="99">
        <v>0.33333333333333298</v>
      </c>
      <c r="G192" s="98">
        <v>44694</v>
      </c>
      <c r="H192" s="99">
        <v>0.54166666666666696</v>
      </c>
      <c r="I192" s="100" t="s">
        <v>14</v>
      </c>
      <c r="J192" s="100" t="s">
        <v>8</v>
      </c>
      <c r="K192" s="100">
        <v>35</v>
      </c>
      <c r="L192" s="100" t="s">
        <v>9</v>
      </c>
      <c r="M192" s="100" t="s">
        <v>328</v>
      </c>
      <c r="N192" s="100"/>
      <c r="O192" s="100"/>
      <c r="P192" s="100"/>
      <c r="Q192" s="100"/>
      <c r="R192" s="100"/>
    </row>
    <row r="193" spans="1:18" x14ac:dyDescent="0.3">
      <c r="A193" s="144">
        <v>3</v>
      </c>
      <c r="B193" s="17" t="s">
        <v>418</v>
      </c>
      <c r="C193" s="97" t="s">
        <v>1146</v>
      </c>
      <c r="D193" s="18" t="str" cm="1">
        <f t="array" ref="D193">_xlfn.IFNA(_xlfn.IFS(M193&lt;&gt;0,M193,N193&lt;&gt;0,N193,P193&lt;&gt;0,P193,O193&lt;&gt;0,O193,Q193&lt;&gt;0,Q193,R193&lt;&gt;0,R193),"FALTAN DATOS DE ESCENARIO")</f>
        <v>Platja de Gavà</v>
      </c>
      <c r="E193" s="98">
        <v>45073</v>
      </c>
      <c r="F193" s="99">
        <v>0.875</v>
      </c>
      <c r="G193" s="98">
        <v>45073</v>
      </c>
      <c r="H193" s="99">
        <v>1.0833333333333299</v>
      </c>
      <c r="I193" s="100" t="s">
        <v>14</v>
      </c>
      <c r="J193" s="100" t="s">
        <v>8</v>
      </c>
      <c r="K193" s="100">
        <v>35</v>
      </c>
      <c r="L193" s="100" t="s">
        <v>9</v>
      </c>
      <c r="M193" s="100" t="s">
        <v>226</v>
      </c>
      <c r="N193" s="100"/>
      <c r="O193" s="100"/>
      <c r="P193" s="100"/>
      <c r="Q193" s="100"/>
      <c r="R193" s="100"/>
    </row>
    <row r="194" spans="1:18" x14ac:dyDescent="0.3">
      <c r="A194" s="144">
        <v>4</v>
      </c>
      <c r="B194" s="17" t="s">
        <v>418</v>
      </c>
      <c r="C194" s="97" t="s">
        <v>1147</v>
      </c>
      <c r="D194" s="18" t="str" cm="1">
        <f t="array" ref="D194">_xlfn.IFNA(_xlfn.IFS(M194&lt;&gt;0,M194,N194&lt;&gt;0,N194,P194&lt;&gt;0,P194,O194&lt;&gt;0,O194,Q194&lt;&gt;0,Q194,R194&lt;&gt;0,R194),"FALTAN DATOS DE ESCENARIO")</f>
        <v>FALTAN DATOS DE ESCENARIO</v>
      </c>
      <c r="E194" s="98">
        <v>45094</v>
      </c>
      <c r="F194" s="99">
        <v>0.875</v>
      </c>
      <c r="G194" s="98">
        <v>45094</v>
      </c>
      <c r="H194" s="99">
        <v>1.0833333333333299</v>
      </c>
      <c r="I194" s="100" t="s">
        <v>14</v>
      </c>
      <c r="J194" s="100" t="s">
        <v>8</v>
      </c>
      <c r="K194" s="100">
        <v>35</v>
      </c>
      <c r="L194" s="100" t="s">
        <v>9</v>
      </c>
      <c r="M194" s="100"/>
      <c r="N194" s="100"/>
      <c r="O194" s="100"/>
      <c r="P194" s="100"/>
      <c r="Q194" s="100"/>
      <c r="R194" s="100"/>
    </row>
    <row r="195" spans="1:18" x14ac:dyDescent="0.3">
      <c r="A195" s="144">
        <v>5</v>
      </c>
      <c r="B195" s="17" t="s">
        <v>418</v>
      </c>
      <c r="C195" s="97" t="s">
        <v>1148</v>
      </c>
      <c r="D195" s="18" t="str" cm="1">
        <f t="array" ref="D195">_xlfn.IFNA(_xlfn.IFS(M195&lt;&gt;0,M195,N195&lt;&gt;0,N195,P195&lt;&gt;0,P195,O195&lt;&gt;0,O195,Q195&lt;&gt;0,Q195,R195&lt;&gt;0,R195),"FALTAN DATOS DE ESCENARIO")</f>
        <v>FALTAN DATOS DE ESCENARIO</v>
      </c>
      <c r="E195" s="98">
        <v>45178</v>
      </c>
      <c r="F195" s="99">
        <v>0.875</v>
      </c>
      <c r="G195" s="98">
        <v>45178</v>
      </c>
      <c r="H195" s="99">
        <v>1.0833333333333299</v>
      </c>
      <c r="I195" s="100" t="s">
        <v>14</v>
      </c>
      <c r="J195" s="100" t="s">
        <v>10</v>
      </c>
      <c r="K195" s="100">
        <v>35</v>
      </c>
      <c r="L195" s="100" t="s">
        <v>9</v>
      </c>
      <c r="M195" s="100"/>
      <c r="N195" s="100"/>
      <c r="O195" s="100"/>
      <c r="P195" s="100"/>
      <c r="Q195" s="100"/>
      <c r="R195" s="100"/>
    </row>
    <row r="196" spans="1:18" x14ac:dyDescent="0.3">
      <c r="A196" s="144">
        <v>6</v>
      </c>
      <c r="B196" s="17" t="s">
        <v>418</v>
      </c>
      <c r="C196" s="97" t="s">
        <v>1145</v>
      </c>
      <c r="D196" s="18" t="str" cm="1">
        <f t="array" ref="D196">_xlfn.IFNA(_xlfn.IFS(M196&lt;&gt;0,M196,N196&lt;&gt;0,N196,P196&lt;&gt;0,P196,O196&lt;&gt;0,O196,Q196&lt;&gt;0,Q196,R196&lt;&gt;0,R196),"FALTAN DATOS DE ESCENARIO")</f>
        <v>Platja del Prat</v>
      </c>
      <c r="E196" s="98">
        <v>45192</v>
      </c>
      <c r="F196" s="99">
        <v>0.875</v>
      </c>
      <c r="G196" s="98">
        <v>45192</v>
      </c>
      <c r="H196" s="99">
        <v>1.0833333333333299</v>
      </c>
      <c r="I196" s="100" t="s">
        <v>14</v>
      </c>
      <c r="J196" s="100" t="s">
        <v>8</v>
      </c>
      <c r="K196" s="100">
        <v>35</v>
      </c>
      <c r="L196" s="100" t="s">
        <v>11</v>
      </c>
      <c r="M196" s="100" t="s">
        <v>350</v>
      </c>
      <c r="N196" s="100"/>
      <c r="O196" s="100"/>
      <c r="P196" s="100"/>
      <c r="Q196" s="100"/>
      <c r="R196" s="100"/>
    </row>
    <row r="197" spans="1:18" x14ac:dyDescent="0.3">
      <c r="A197" s="144">
        <v>7</v>
      </c>
      <c r="B197" s="17" t="s">
        <v>418</v>
      </c>
      <c r="C197" s="97" t="s">
        <v>1146</v>
      </c>
      <c r="D197" s="18" t="str" cm="1">
        <f t="array" ref="D197">_xlfn.IFNA(_xlfn.IFS(M197&lt;&gt;0,M197,N197&lt;&gt;0,N197,P197&lt;&gt;0,P197,O197&lt;&gt;0,O197,Q197&lt;&gt;0,Q197,R197&lt;&gt;0,R197),"FALTAN DATOS DE ESCENARIO")</f>
        <v>Platja de Gavà</v>
      </c>
      <c r="E197" s="98">
        <v>45213</v>
      </c>
      <c r="F197" s="99">
        <v>0.70833333333333404</v>
      </c>
      <c r="G197" s="98">
        <v>45213</v>
      </c>
      <c r="H197" s="99">
        <v>0.91666666666666696</v>
      </c>
      <c r="I197" s="100" t="s">
        <v>14</v>
      </c>
      <c r="J197" s="100" t="s">
        <v>8</v>
      </c>
      <c r="K197" s="100">
        <v>100</v>
      </c>
      <c r="L197" s="100" t="s">
        <v>11</v>
      </c>
      <c r="M197" s="100" t="s">
        <v>226</v>
      </c>
      <c r="N197" s="100"/>
      <c r="O197" s="100"/>
      <c r="P197" s="100"/>
      <c r="Q197" s="100"/>
      <c r="R197" s="100"/>
    </row>
    <row r="198" spans="1:18" x14ac:dyDescent="0.3">
      <c r="A198" s="144">
        <v>8</v>
      </c>
      <c r="B198" s="17" t="s">
        <v>418</v>
      </c>
      <c r="C198" s="97" t="s">
        <v>1149</v>
      </c>
      <c r="D198" s="18" t="str" cm="1">
        <f t="array" ref="D198">_xlfn.IFNA(_xlfn.IFS(M198&lt;&gt;0,M198,N198&lt;&gt;0,N198,P198&lt;&gt;0,P198,O198&lt;&gt;0,O198,Q198&lt;&gt;0,Q198,R198&lt;&gt;0,R198),"FALTAN DATOS DE ESCENARIO")</f>
        <v>FALTAN DATOS DE ESCENARIO</v>
      </c>
      <c r="E198" s="98">
        <v>45234</v>
      </c>
      <c r="F198" s="99">
        <v>0.70833333333333404</v>
      </c>
      <c r="G198" s="98">
        <v>45234</v>
      </c>
      <c r="H198" s="99">
        <v>0.91666666666666696</v>
      </c>
      <c r="I198" s="100" t="s">
        <v>14</v>
      </c>
      <c r="J198" s="100" t="s">
        <v>8</v>
      </c>
      <c r="K198" s="100">
        <v>100</v>
      </c>
      <c r="L198" s="100" t="s">
        <v>11</v>
      </c>
      <c r="M198" s="100"/>
      <c r="N198" s="100"/>
      <c r="O198" s="100"/>
      <c r="P198" s="100"/>
      <c r="Q198" s="100"/>
      <c r="R198" s="100"/>
    </row>
    <row r="199" spans="1:18" x14ac:dyDescent="0.3">
      <c r="A199" s="144">
        <v>9</v>
      </c>
      <c r="B199" s="17" t="s">
        <v>418</v>
      </c>
      <c r="C199" s="97" t="s">
        <v>1146</v>
      </c>
      <c r="D199" s="18" t="str" cm="1">
        <f t="array" ref="D199">_xlfn.IFNA(_xlfn.IFS(M199&lt;&gt;0,M199,N199&lt;&gt;0,N199,P199&lt;&gt;0,P199,O199&lt;&gt;0,O199,Q199&lt;&gt;0,Q199,R199&lt;&gt;0,R199),"FALTAN DATOS DE ESCENARIO")</f>
        <v>Platja de Gavà</v>
      </c>
      <c r="E199" s="119">
        <v>45248</v>
      </c>
      <c r="F199" s="99">
        <v>0.33333333333333298</v>
      </c>
      <c r="G199" s="119">
        <v>45248</v>
      </c>
      <c r="H199" s="99">
        <v>0.54166666666666696</v>
      </c>
      <c r="I199" s="100" t="s">
        <v>14</v>
      </c>
      <c r="J199" s="100" t="s">
        <v>8</v>
      </c>
      <c r="K199" s="100">
        <v>100</v>
      </c>
      <c r="L199" s="100" t="s">
        <v>11</v>
      </c>
      <c r="M199" s="100" t="s">
        <v>226</v>
      </c>
      <c r="N199" s="100"/>
      <c r="O199" s="100"/>
      <c r="P199" s="100"/>
      <c r="Q199" s="100"/>
      <c r="R199" s="100"/>
    </row>
    <row r="200" spans="1:18" s="154" customFormat="1" ht="15" thickBot="1" x14ac:dyDescent="0.35">
      <c r="A200" s="145">
        <v>10</v>
      </c>
      <c r="B200" s="153" t="s">
        <v>418</v>
      </c>
      <c r="C200" s="214" t="s">
        <v>1150</v>
      </c>
      <c r="D200" s="149" t="str" cm="1">
        <f t="array" ref="D200">_xlfn.IFNA(_xlfn.IFS(M200&lt;&gt;0,M200,N200&lt;&gt;0,N200,P200&lt;&gt;0,P200,O200&lt;&gt;0,O200,Q200&lt;&gt;0,Q200,R200&lt;&gt;0,R200),"FALTAN DATOS DE ESCENARIO")</f>
        <v>Platja de Gavà</v>
      </c>
      <c r="E200" s="215">
        <v>45263</v>
      </c>
      <c r="F200" s="216">
        <v>0.33333333333333298</v>
      </c>
      <c r="G200" s="215">
        <v>45263</v>
      </c>
      <c r="H200" s="216">
        <v>0.54166666666666696</v>
      </c>
      <c r="I200" s="167" t="s">
        <v>14</v>
      </c>
      <c r="J200" s="167" t="s">
        <v>10</v>
      </c>
      <c r="K200" s="167">
        <v>100</v>
      </c>
      <c r="L200" s="167" t="s">
        <v>11</v>
      </c>
      <c r="M200" s="167" t="s">
        <v>226</v>
      </c>
      <c r="N200" s="167"/>
      <c r="O200" s="167"/>
      <c r="P200" s="167"/>
      <c r="Q200" s="167"/>
      <c r="R200" s="167"/>
    </row>
  </sheetData>
  <sortState xmlns:xlrd2="http://schemas.microsoft.com/office/spreadsheetml/2017/richdata2" ref="A6:R200">
    <sortCondition ref="B6:B200"/>
  </sortState>
  <conditionalFormatting sqref="D5">
    <cfRule type="cellIs" dxfId="9" priority="17" operator="equal">
      <formula>#REF!</formula>
    </cfRule>
  </conditionalFormatting>
  <conditionalFormatting sqref="D6:D200">
    <cfRule type="containsText" dxfId="8" priority="15" operator="containsText" text="FALTAN DATOS DE ESCENARIO">
      <formula>NOT(ISERROR(SEARCH("FALTAN DATOS DE ESCENARIO",D6)))</formula>
    </cfRule>
    <cfRule type="containsText" dxfId="7" priority="16" operator="containsText" text="FATAN DATOS DE ESCENARIO">
      <formula>NOT(ISERROR(SEARCH("FATAN DATOS DE ESCENARIO",D6)))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2">
        <x14:dataValidation type="list" allowBlank="1" showInputMessage="1" showErrorMessage="1" errorTitle="VALOR INCORRECTO" error="Seleccione la opción del desplegable." xr:uid="{BD46EC5F-028D-4CA5-AF80-8F889011808D}">
          <x14:formula1>
            <xm:f>Datos!$C$28:$C$36</xm:f>
          </x14:formula1>
          <xm:sqref>I112:I127 I6:I16 I153:I158</xm:sqref>
        </x14:dataValidation>
        <x14:dataValidation type="list" allowBlank="1" showInputMessage="1" showErrorMessage="1" errorTitle="VALOR INCORRECTO" error="Seleccione la opción del desplegable." xr:uid="{90CF35F1-5EF7-4A10-8E27-8D74558E738F}">
          <x14:formula1>
            <xm:f>Datos!$P$2:$P$11</xm:f>
          </x14:formula1>
          <xm:sqref>R73:R74 R153:R163 R6:R16 R112:R145 R26:R36</xm:sqref>
        </x14:dataValidation>
        <x14:dataValidation type="list" allowBlank="1" showInputMessage="1" showErrorMessage="1" errorTitle="VALOR INCORRECTO" error="Seleccione la opción del desplegable." xr:uid="{65D8AB3C-BF06-472D-A5CF-F8B3C3D05225}">
          <x14:formula1>
            <xm:f>Datos!$O$2:$O$33</xm:f>
          </x14:formula1>
          <xm:sqref>Q26:Q29 Q73:Q74 Q153:Q163 Q112:Q127 Q6:Q16</xm:sqref>
        </x14:dataValidation>
        <x14:dataValidation type="list" allowBlank="1" showInputMessage="1" showErrorMessage="1" errorTitle="VALOR INCORRECTO" error="Seleccione la opción del desplegable." xr:uid="{C1387F7E-CAFA-4C6E-8ED1-FC2BFEAB8E05}">
          <x14:formula1>
            <xm:f>Datos!$N$2:$N$23</xm:f>
          </x14:formula1>
          <xm:sqref>P26:P29 P73:P74 P153:P163 P112:P127 P6:P16</xm:sqref>
        </x14:dataValidation>
        <x14:dataValidation type="list" allowBlank="1" showInputMessage="1" showErrorMessage="1" errorTitle="VALOR INCORRECTO" error="Seleccione la opción del desplegable." xr:uid="{81BCACF3-E0F4-43FE-BD2E-8ED739C4DE56}">
          <x14:formula1>
            <xm:f>Datos!$M$2:$M$51</xm:f>
          </x14:formula1>
          <xm:sqref>O26:O29 O73:O74 O112:O127 O6:O16 O153:O163</xm:sqref>
        </x14:dataValidation>
        <x14:dataValidation type="list" allowBlank="1" showInputMessage="1" showErrorMessage="1" errorTitle="VALOR INCORRECTO" error="Seleccione la opción del desplegable." xr:uid="{4C7B24C3-0913-4EB2-8228-B4283DF04A02}">
          <x14:formula1>
            <xm:f>Datos!$L$2:$L$55</xm:f>
          </x14:formula1>
          <xm:sqref>N26:N29 N73:N74 N112:N127 N6:N16 N153:N163</xm:sqref>
        </x14:dataValidation>
        <x14:dataValidation type="list" allowBlank="1" showInputMessage="1" showErrorMessage="1" errorTitle="VALOR INCORRECTO" error="Seleccione la opción del desplegable." xr:uid="{F9319411-39F7-4597-9A6A-C1A5EE2BE52C}">
          <x14:formula1>
            <xm:f>Datos!$K$2:$K$89</xm:f>
          </x14:formula1>
          <xm:sqref>M73:M74 M112:M127 M6:M16 M153:M163</xm:sqref>
        </x14:dataValidation>
        <x14:dataValidation type="list" allowBlank="1" showInputMessage="1" showErrorMessage="1" errorTitle="VALOR INCORRECTO" error="Seleccione la opción del desplegable." xr:uid="{471CC177-DF19-465B-99FF-CE528745B04A}">
          <x14:formula1>
            <xm:f>Datos!$D$2:$D$9</xm:f>
          </x14:formula1>
          <xm:sqref>J112:J127 J6:J16 J153:J158</xm:sqref>
        </x14:dataValidation>
        <x14:dataValidation type="list" allowBlank="1" showInputMessage="1" showErrorMessage="1" errorTitle="VALOR INCORRECTO" error="Seleccione la opción del desplegable." xr:uid="{C5B1AA8B-FE55-458E-9684-34370DBE15ED}">
          <x14:formula1>
            <xm:f>Datos!$E$2:$E$3</xm:f>
          </x14:formula1>
          <xm:sqref>L112:L127 L6:L16 L153:L158</xm:sqref>
        </x14:dataValidation>
        <x14:dataValidation type="list" allowBlank="1" showInputMessage="1" showErrorMessage="1" errorTitle="Valor incorrecto" error="Solo números enteros._x000a__x000a_Mínimo 10, máximo 200" xr:uid="{F7740599-D936-4635-95DD-BAC53D0CABCB}">
          <x14:formula1>
            <xm:f>Datos!$R$2:$R$192</xm:f>
          </x14:formula1>
          <xm:sqref>K112:K127 K153:K158</xm:sqref>
        </x14:dataValidation>
        <x14:dataValidation type="list" allowBlank="1" showInputMessage="1" showErrorMessage="1" errorTitle="Valor no permitido" error="Seleccione la hora del desplegable" xr:uid="{A8A2D0BC-1A43-415E-A1FB-FFAC3FEFBB84}">
          <x14:formula1>
            <xm:f>Datos!$B$2:$B$25</xm:f>
          </x14:formula1>
          <xm:sqref>H153:H158 F112:F127 H112:H127 H6:H16 F6:F16 F153:F158</xm:sqref>
        </x14:dataValidation>
        <x14:dataValidation type="list" allowBlank="1" showErrorMessage="1" errorTitle="Dato no permitido" error="Solo se permite fecha en formato: dd/mm/aaaa" promptTitle="no se muy bien" xr:uid="{5F26E9B9-CA4C-46BD-A19D-20BDC3805A97}">
          <x14:formula1>
            <xm:f>Datos!$Q$2:$Q$366</xm:f>
          </x14:formula1>
          <xm:sqref>G153:G158 E112:E127 G112:G127 E6:E16 G6:G16 E153:E158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BC38-F8A4-434D-A384-76799E33CE8F}">
  <sheetPr>
    <pageSetUpPr fitToPage="1"/>
  </sheetPr>
  <dimension ref="A1:AL621"/>
  <sheetViews>
    <sheetView topLeftCell="D127" workbookViewId="0">
      <selection activeCell="M148" sqref="M148"/>
    </sheetView>
  </sheetViews>
  <sheetFormatPr baseColWidth="10" defaultColWidth="9.109375" defaultRowHeight="14.4" x14ac:dyDescent="0.3"/>
  <cols>
    <col min="1" max="1" width="5.88671875" style="12" customWidth="1"/>
    <col min="2" max="2" width="34" style="17" customWidth="1"/>
    <col min="3" max="3" width="28.44140625" style="17" customWidth="1"/>
    <col min="4" max="4" width="84.5546875" style="12" customWidth="1"/>
    <col min="5" max="5" width="12.6640625" style="22" customWidth="1"/>
    <col min="6" max="6" width="9.88671875" style="22" customWidth="1"/>
    <col min="7" max="7" width="11.6640625" style="22" customWidth="1"/>
    <col min="8" max="8" width="10.33203125" style="22" customWidth="1"/>
    <col min="9" max="9" width="24.33203125" style="17" customWidth="1"/>
    <col min="10" max="10" width="22.6640625" style="17" customWidth="1"/>
    <col min="11" max="11" width="11" style="17" bestFit="1" customWidth="1"/>
    <col min="12" max="12" width="12.44140625" style="17" customWidth="1"/>
    <col min="13" max="13" width="110.33203125" style="17" customWidth="1"/>
    <col min="14" max="14" width="66.5546875" style="17" customWidth="1"/>
    <col min="15" max="15" width="27.88671875" style="17" customWidth="1"/>
    <col min="16" max="16" width="85.88671875" style="17" customWidth="1"/>
    <col min="17" max="17" width="56.44140625" style="17" customWidth="1"/>
    <col min="18" max="18" width="84.33203125" style="17" customWidth="1"/>
    <col min="19" max="19" width="88.5546875" style="17" customWidth="1"/>
    <col min="20" max="20" width="62.44140625" style="17" customWidth="1"/>
    <col min="21" max="21" width="11.44140625" style="17" customWidth="1"/>
    <col min="22" max="22" width="13" style="17" customWidth="1"/>
    <col min="23" max="250" width="11.44140625" style="17" customWidth="1"/>
    <col min="251" max="16384" width="9.109375" style="17"/>
  </cols>
  <sheetData>
    <row r="1" spans="1:38" customFormat="1" x14ac:dyDescent="0.3">
      <c r="A1" s="34"/>
      <c r="E1" s="20"/>
      <c r="F1" s="20"/>
      <c r="G1" s="20"/>
      <c r="H1" s="20"/>
    </row>
    <row r="2" spans="1:38" customFormat="1" ht="15" customHeight="1" x14ac:dyDescent="0.4">
      <c r="A2" s="34"/>
      <c r="D2" s="19" t="s">
        <v>1620</v>
      </c>
      <c r="E2" s="221"/>
      <c r="G2" s="221"/>
      <c r="H2" s="221"/>
      <c r="I2" s="14"/>
      <c r="J2" s="14"/>
    </row>
    <row r="3" spans="1:38" customFormat="1" ht="19.5" customHeight="1" x14ac:dyDescent="0.4">
      <c r="A3" s="34"/>
      <c r="D3" s="14" t="s">
        <v>1621</v>
      </c>
      <c r="E3" s="221"/>
      <c r="F3" s="221"/>
      <c r="G3" s="221"/>
      <c r="H3" s="221"/>
      <c r="I3" s="222"/>
      <c r="J3" s="222"/>
    </row>
    <row r="4" spans="1:38" customFormat="1" ht="19.5" customHeight="1" x14ac:dyDescent="0.4">
      <c r="A4" s="34"/>
      <c r="D4" s="14" t="s">
        <v>1231</v>
      </c>
      <c r="E4" s="221"/>
      <c r="F4" s="221"/>
      <c r="G4" s="221"/>
      <c r="H4" s="221"/>
      <c r="I4" s="222"/>
      <c r="J4" s="222"/>
    </row>
    <row r="5" spans="1:38" customFormat="1" x14ac:dyDescent="0.3">
      <c r="A5" s="34"/>
      <c r="E5" s="20"/>
      <c r="F5" s="20"/>
      <c r="G5" s="20"/>
      <c r="H5" s="20"/>
    </row>
    <row r="6" spans="1:38" s="103" customFormat="1" ht="45" customHeight="1" x14ac:dyDescent="0.3">
      <c r="A6" s="48" t="s">
        <v>6</v>
      </c>
      <c r="B6" s="48" t="s">
        <v>1035</v>
      </c>
      <c r="C6" s="50" t="s">
        <v>18</v>
      </c>
      <c r="D6" s="102" t="s">
        <v>1124</v>
      </c>
      <c r="E6" s="228" t="s">
        <v>0</v>
      </c>
      <c r="F6" s="228" t="s">
        <v>1</v>
      </c>
      <c r="G6" s="228" t="s">
        <v>2</v>
      </c>
      <c r="H6" s="228" t="s">
        <v>3</v>
      </c>
      <c r="I6" s="46" t="s">
        <v>17</v>
      </c>
      <c r="J6" s="46" t="s">
        <v>19</v>
      </c>
      <c r="K6" s="46" t="s">
        <v>539</v>
      </c>
      <c r="L6" s="46" t="s">
        <v>5</v>
      </c>
      <c r="M6" s="51" t="s">
        <v>994</v>
      </c>
      <c r="N6" s="51" t="s">
        <v>997</v>
      </c>
      <c r="O6" s="51" t="s">
        <v>540</v>
      </c>
      <c r="P6" s="51" t="s">
        <v>544</v>
      </c>
      <c r="Q6" s="51" t="s">
        <v>545</v>
      </c>
      <c r="R6" s="48" t="s">
        <v>4</v>
      </c>
      <c r="S6" s="103" t="s">
        <v>998</v>
      </c>
      <c r="T6" s="102" t="s">
        <v>1124</v>
      </c>
      <c r="U6" s="102" t="s">
        <v>1320</v>
      </c>
      <c r="V6" s="50" t="s">
        <v>1383</v>
      </c>
      <c r="W6" s="261" t="s">
        <v>1384</v>
      </c>
      <c r="X6" s="290" t="s">
        <v>1385</v>
      </c>
      <c r="Y6" s="261" t="s">
        <v>1386</v>
      </c>
      <c r="Z6" s="290" t="s">
        <v>1387</v>
      </c>
      <c r="AA6" s="290" t="s">
        <v>1388</v>
      </c>
      <c r="AB6" s="290" t="s">
        <v>1389</v>
      </c>
      <c r="AC6" s="290" t="s">
        <v>1390</v>
      </c>
      <c r="AD6" s="290" t="s">
        <v>1391</v>
      </c>
      <c r="AE6" s="310" t="s">
        <v>1392</v>
      </c>
      <c r="AF6" s="310" t="s">
        <v>1393</v>
      </c>
      <c r="AG6" s="310" t="s">
        <v>1394</v>
      </c>
      <c r="AH6" s="310" t="s">
        <v>1395</v>
      </c>
      <c r="AI6" s="310" t="s">
        <v>1396</v>
      </c>
      <c r="AJ6" s="310" t="s">
        <v>1397</v>
      </c>
      <c r="AK6" s="290"/>
      <c r="AL6" s="290"/>
    </row>
    <row r="7" spans="1:38" ht="12.75" customHeight="1" x14ac:dyDescent="0.3">
      <c r="B7" s="17" t="s">
        <v>450</v>
      </c>
      <c r="C7" s="16" t="s">
        <v>1484</v>
      </c>
      <c r="D7" s="23" t="str" cm="1">
        <f t="array" ref="D7">_xlfn.IFNA(_xlfn.IFS(M7&lt;&gt;0,M7,N7&lt;&gt;0,N7,P7&lt;&gt;0,P7,Q7&lt;&gt;0,Q7),"FALTAN DATOS DE ESCENARIO")</f>
        <v xml:space="preserve">ZLLSM-EB-01 - l'Ebre </v>
      </c>
      <c r="E7" s="94">
        <v>45017</v>
      </c>
      <c r="F7" s="95">
        <v>0.33333333333333298</v>
      </c>
      <c r="G7" s="94">
        <v>45017</v>
      </c>
      <c r="H7" s="95">
        <v>0.75</v>
      </c>
      <c r="I7" s="27" t="s">
        <v>1009</v>
      </c>
      <c r="J7" s="27" t="s">
        <v>8</v>
      </c>
      <c r="K7" s="27">
        <v>50</v>
      </c>
      <c r="L7" s="27" t="s">
        <v>11</v>
      </c>
      <c r="M7" s="27"/>
      <c r="N7" s="27"/>
      <c r="O7" s="27"/>
      <c r="P7" s="27" t="s">
        <v>40</v>
      </c>
      <c r="Q7" s="27"/>
      <c r="R7" s="12" t="str">
        <f>_xlfn.IFNA(VLOOKUP(S7,Municipis!$A$2:$B$118,2,FALSE),"Pendent")</f>
        <v>Flix, Ascó, Móra d'Ebre, Tortosa, Amposta, Deltebre</v>
      </c>
      <c r="S7" s="12" t="str" cm="1">
        <f t="array" ref="S7">_xlfn.IFNA(_xlfn.IFS(M7&lt;&gt;0,M7,N7&lt;&gt;0,N7,P7&lt;&gt;0,P7,Q7&lt;&gt;0,Q7),"Pendent")</f>
        <v xml:space="preserve">ZLLSM-EB-01 - l'Ebre </v>
      </c>
      <c r="AK7" s="29"/>
      <c r="AL7" s="29"/>
    </row>
    <row r="8" spans="1:38" ht="15" customHeight="1" x14ac:dyDescent="0.3">
      <c r="A8" s="12">
        <v>3</v>
      </c>
      <c r="B8" s="17" t="s">
        <v>425</v>
      </c>
      <c r="C8" s="17" t="s">
        <v>1526</v>
      </c>
      <c r="D8" s="23" t="str" cm="1">
        <f t="array" ref="D8">_xlfn.IFNA(_xlfn.IFS(M8&lt;&gt;0,M8,N8&lt;&gt;0,N8,P8&lt;&gt;0,P8,Q8&lt;&gt;0,Q8),"FALTAN DATOS DE ESCENARIO")</f>
        <v xml:space="preserve">ZPC FU-03 - Serinyà - Vilert - CIP </v>
      </c>
      <c r="E8" s="93">
        <v>45017</v>
      </c>
      <c r="F8" s="118">
        <v>0.29166666666666702</v>
      </c>
      <c r="G8" s="93">
        <v>45017</v>
      </c>
      <c r="H8" s="118">
        <v>0.75</v>
      </c>
      <c r="I8" s="17" t="s">
        <v>12</v>
      </c>
      <c r="J8" s="17" t="s">
        <v>8</v>
      </c>
      <c r="K8" s="17">
        <v>20</v>
      </c>
      <c r="L8" s="17" t="s">
        <v>11</v>
      </c>
      <c r="M8" s="17" t="s">
        <v>76</v>
      </c>
      <c r="R8" s="12" t="str">
        <f>_xlfn.IFNA(VLOOKUP(S8,Municipis!$A$2:$B$118,2,FALSE),"Pendent")</f>
        <v>Olot</v>
      </c>
      <c r="S8" s="12" t="str" cm="1">
        <f t="array" ref="S8">_xlfn.IFNA(_xlfn.IFS(M8&lt;&gt;0,M8,N8&lt;&gt;0,N8,P8&lt;&gt;0,P8,Q8&lt;&gt;0,Q8),"Pendent")</f>
        <v xml:space="preserve">ZPC FU-03 - Serinyà - Vilert - CIP </v>
      </c>
    </row>
    <row r="9" spans="1:38" ht="15" customHeight="1" x14ac:dyDescent="0.3">
      <c r="A9" s="12">
        <v>4</v>
      </c>
      <c r="B9" s="17" t="s">
        <v>426</v>
      </c>
      <c r="C9" s="97" t="s">
        <v>1169</v>
      </c>
      <c r="D9" s="23" t="str" cm="1">
        <f t="array" ref="D9">_xlfn.IFNA(_xlfn.IFS(M9&lt;&gt;0,M9,N9&lt;&gt;0,N9,P9&lt;&gt;0,P9,Q9&lt;&gt;0,Q9),"FALTAN DATOS DE ESCENARIO")</f>
        <v xml:space="preserve">ZPC LL-23 - Súria - CIP </v>
      </c>
      <c r="E9" s="107">
        <v>45017</v>
      </c>
      <c r="F9" s="316">
        <v>0.625</v>
      </c>
      <c r="G9" s="107">
        <v>45017</v>
      </c>
      <c r="H9" s="317">
        <v>0.83333333333333404</v>
      </c>
      <c r="I9" s="100" t="s">
        <v>12</v>
      </c>
      <c r="J9" s="100" t="s">
        <v>8</v>
      </c>
      <c r="K9" s="100">
        <v>25</v>
      </c>
      <c r="L9" s="100" t="s">
        <v>11</v>
      </c>
      <c r="M9" s="100" t="s">
        <v>99</v>
      </c>
      <c r="N9" s="27"/>
      <c r="O9" s="27"/>
      <c r="P9" s="27"/>
      <c r="Q9" s="27"/>
      <c r="R9" s="12" t="str">
        <f>_xlfn.IFNA(VLOOKUP(S9,Municipis!$A$2:$B$118,2,FALSE),"Pendent")</f>
        <v>Olesa de Montserrat, Esparreguera, Collbató</v>
      </c>
      <c r="S9" s="12" t="str" cm="1">
        <f t="array" ref="S9">_xlfn.IFNA(_xlfn.IFS(M9&lt;&gt;0,M9,N9&lt;&gt;0,N9,P9&lt;&gt;0,P9,Q9&lt;&gt;0,Q9),"Pendent")</f>
        <v xml:space="preserve">ZPC LL-23 - Súria - CIP </v>
      </c>
      <c r="T9" s="23" t="str" cm="1">
        <f t="array" ref="T9">_xlfn.IFNA(_xlfn.IFS(M9&lt;&gt;0,M9,N9&lt;&gt;0,N9,P9&lt;&gt;0,P9,Q9&lt;&gt;0,Q9),"FALTAN DATOS DE ESCENARIO")</f>
        <v xml:space="preserve">ZPC LL-23 - Súria - CIP </v>
      </c>
      <c r="U9" s="92" t="str">
        <f>IF(IFERROR(FIND("ZPC",S9)&gt;=1,0),"ZPC","ZLLSM")</f>
        <v>ZPC</v>
      </c>
      <c r="V9" s="92" t="str">
        <f>+IF(OR(P9="Festa Major",P9="Menors d'edat",P9="Federació",U9="ZLLSM"),"Exempt","Taxa")</f>
        <v>Taxa</v>
      </c>
    </row>
    <row r="10" spans="1:38" ht="15" customHeight="1" x14ac:dyDescent="0.3">
      <c r="A10" s="12">
        <v>5</v>
      </c>
      <c r="B10" s="17" t="s">
        <v>536</v>
      </c>
      <c r="C10" s="49" t="s">
        <v>1065</v>
      </c>
      <c r="D10" s="23" t="str" cm="1">
        <f t="array" ref="D10">_xlfn.IFNA(_xlfn.IFS(M10&lt;&gt;0,M10,N10&lt;&gt;0,N10,P10&lt;&gt;0,P10,Q10&lt;&gt;0,Q10),"FALTAN DATOS DE ESCENARIO")</f>
        <v xml:space="preserve">ZPC TE-13 - Viladrau - Sant Segimon - SALM </v>
      </c>
      <c r="E10" s="21">
        <v>45017</v>
      </c>
      <c r="F10" s="104">
        <v>0.375</v>
      </c>
      <c r="G10" s="21">
        <v>45018</v>
      </c>
      <c r="H10" s="104">
        <v>0.83333333333333404</v>
      </c>
      <c r="I10" s="17" t="s">
        <v>1082</v>
      </c>
      <c r="J10" s="17" t="s">
        <v>8</v>
      </c>
      <c r="K10" s="17">
        <v>20</v>
      </c>
      <c r="L10" s="17" t="s">
        <v>11</v>
      </c>
      <c r="N10" s="17" t="s">
        <v>138</v>
      </c>
      <c r="R10" s="12" t="str">
        <f>_xlfn.IFNA(VLOOKUP(S10,Municipis!$A$2:$B$118,2,FALSE),"Pendent")</f>
        <v>La Cellera de Ter, Anglès</v>
      </c>
      <c r="S10" s="12" t="str" cm="1">
        <f t="array" ref="S10">_xlfn.IFNA(_xlfn.IFS(M10&lt;&gt;0,M10,N10&lt;&gt;0,N10,P10&lt;&gt;0,P10,Q10&lt;&gt;0,Q10),"Pendent")</f>
        <v xml:space="preserve">ZPC TE-13 - Viladrau - Sant Segimon - SALM </v>
      </c>
      <c r="T10" s="23" t="str" cm="1">
        <f t="array" ref="T10">_xlfn.IFNA(_xlfn.IFS(M10&lt;&gt;0,M10,N10&lt;&gt;0,N10,P10&lt;&gt;0,P10,Q10&lt;&gt;0,Q10),"FALTAN DATOS DE ESCENARIO")</f>
        <v xml:space="preserve">ZPC TE-13 - Viladrau - Sant Segimon - SALM </v>
      </c>
      <c r="U10" s="92" t="str">
        <f>IF(IFERROR(FIND("ZPC",S10)&gt;=1,0),"ZPC","ZLLSM")</f>
        <v>ZPC</v>
      </c>
      <c r="V10" s="92" t="str">
        <f>+IF(OR(P10="Festa Major",P10="Menors d'edat",P10="Federació",U10="ZLLSM"),"Exempt","Taxa")</f>
        <v>Taxa</v>
      </c>
    </row>
    <row r="11" spans="1:38" ht="15" customHeight="1" x14ac:dyDescent="0.3">
      <c r="A11" s="12">
        <v>6</v>
      </c>
      <c r="B11" s="17" t="s">
        <v>530</v>
      </c>
      <c r="C11" s="16" t="s">
        <v>1491</v>
      </c>
      <c r="D11" s="23" t="str" cm="1">
        <f t="array" ref="D11">_xlfn.IFNA(_xlfn.IFS(M11&lt;&gt;0,M11,N11&lt;&gt;0,N11,P11&lt;&gt;0,P11,Q11&lt;&gt;0,Q11),"FALTAN DATOS DE ESCENARIO")</f>
        <v>ZPC TO-01 - Tordera - SALM</v>
      </c>
      <c r="E11" s="94">
        <v>45017</v>
      </c>
      <c r="F11" s="219">
        <v>0.29166666666666669</v>
      </c>
      <c r="G11" s="94">
        <v>45017</v>
      </c>
      <c r="H11" s="219">
        <v>0.83333333333333404</v>
      </c>
      <c r="I11" s="27" t="s">
        <v>1022</v>
      </c>
      <c r="J11" s="27" t="s">
        <v>8</v>
      </c>
      <c r="K11" s="27">
        <v>30</v>
      </c>
      <c r="L11" s="27" t="s">
        <v>11</v>
      </c>
      <c r="M11" s="27"/>
      <c r="N11" s="27" t="s">
        <v>144</v>
      </c>
      <c r="O11" s="27" t="s">
        <v>542</v>
      </c>
      <c r="P11" s="27"/>
      <c r="Q11" s="27"/>
      <c r="R11" s="12" t="str">
        <f>_xlfn.IFNA(VLOOKUP(S11,Municipis!$A$2:$B$118,2,FALSE),"Pendent")</f>
        <v>Pendent</v>
      </c>
      <c r="S11" s="12" t="str" cm="1">
        <f t="array" ref="S11">_xlfn.IFNA(_xlfn.IFS(M11&lt;&gt;0,M11,N11&lt;&gt;0,N11,P11&lt;&gt;0,P11,Q11&lt;&gt;0,Q11),"Pendent")</f>
        <v>ZPC TO-01 - Tordera - SALM</v>
      </c>
    </row>
    <row r="12" spans="1:38" ht="15" customHeight="1" x14ac:dyDescent="0.3">
      <c r="A12" s="12">
        <v>7</v>
      </c>
      <c r="B12" s="17" t="s">
        <v>477</v>
      </c>
      <c r="C12" s="315" t="s">
        <v>1479</v>
      </c>
      <c r="D12" s="23" t="str" cm="1">
        <f t="array" ref="D12">_xlfn.IFNA(_xlfn.IFS(M12&lt;&gt;0,M12,N12&lt;&gt;0,N12,P12&lt;&gt;0,P12,Q12&lt;&gt;0,Q12),"FALTAN DATOS DE ESCENARIO")</f>
        <v xml:space="preserve">ZLLSM-LL-31 - el Llobregat - Abrera </v>
      </c>
      <c r="E12" s="229">
        <v>45018</v>
      </c>
      <c r="F12" s="230">
        <v>0.25</v>
      </c>
      <c r="G12" s="229">
        <v>45018</v>
      </c>
      <c r="H12" s="230">
        <v>0.54166666666666696</v>
      </c>
      <c r="I12" s="231" t="s">
        <v>1421</v>
      </c>
      <c r="J12" s="231" t="s">
        <v>1479</v>
      </c>
      <c r="K12" s="232">
        <v>20</v>
      </c>
      <c r="L12" s="315" t="s">
        <v>1080</v>
      </c>
      <c r="M12" s="27"/>
      <c r="N12" s="27"/>
      <c r="O12" s="27"/>
      <c r="P12" s="27" t="s">
        <v>52</v>
      </c>
      <c r="R12" s="12" t="str">
        <f>_xlfn.IFNA(VLOOKUP(S12,Municipis!$A$2:$B$118,2,FALSE),"Pendent")</f>
        <v>Abrera</v>
      </c>
      <c r="S12" s="12" t="str" cm="1">
        <f t="array" ref="S12">_xlfn.IFNA(_xlfn.IFS(M12&lt;&gt;0,M12,N12&lt;&gt;0,N12,P12&lt;&gt;0,P12,Q12&lt;&gt;0,Q12),"Pendent")</f>
        <v xml:space="preserve">ZLLSM-LL-31 - el Llobregat - Abrera </v>
      </c>
    </row>
    <row r="13" spans="1:38" ht="15" customHeight="1" x14ac:dyDescent="0.3">
      <c r="A13" s="12">
        <v>8</v>
      </c>
      <c r="B13" s="28" t="s">
        <v>466</v>
      </c>
      <c r="C13" s="16" t="s">
        <v>1256</v>
      </c>
      <c r="D13" s="23" t="str" cm="1">
        <f t="array" ref="D13">_xlfn.IFNA(_xlfn.IFS(M13&lt;&gt;0,M13,N13&lt;&gt;0,N13,P13&lt;&gt;0,P13,Q13&lt;&gt;0,Q13),"FALTAN DATOS DE ESCENARIO")</f>
        <v xml:space="preserve">ZPC LL-20 - Can Serra - CIP </v>
      </c>
      <c r="E13" s="94">
        <v>45018</v>
      </c>
      <c r="F13" s="95">
        <v>0.33333333333333298</v>
      </c>
      <c r="G13" s="94">
        <v>45018</v>
      </c>
      <c r="H13" s="95">
        <v>0.54166666666666696</v>
      </c>
      <c r="I13" s="27" t="s">
        <v>12</v>
      </c>
      <c r="J13" s="27" t="s">
        <v>8</v>
      </c>
      <c r="K13" s="27">
        <v>25</v>
      </c>
      <c r="L13" s="27" t="s">
        <v>11</v>
      </c>
      <c r="M13" s="27" t="s">
        <v>94</v>
      </c>
      <c r="N13" s="27"/>
      <c r="O13" s="27"/>
      <c r="P13" s="27"/>
      <c r="Q13" s="27"/>
      <c r="R13" s="12" t="str">
        <f>_xlfn.IFNA(VLOOKUP(S13,Municipis!$A$2:$B$118,2,FALSE),"Pendent")</f>
        <v>Castellbell i el Vilar</v>
      </c>
      <c r="S13" s="12" t="str" cm="1">
        <f t="array" ref="S13">_xlfn.IFNA(_xlfn.IFS(M13&lt;&gt;0,M13,N13&lt;&gt;0,N13,P13&lt;&gt;0,P13,Q13&lt;&gt;0,Q13),"Pendent")</f>
        <v xml:space="preserve">ZPC LL-20 - Can Serra - CIP </v>
      </c>
      <c r="T13" s="23" t="str" cm="1">
        <f t="array" ref="T13">_xlfn.IFNA(_xlfn.IFS(M13&lt;&gt;0,M13,N13&lt;&gt;0,N13,P13&lt;&gt;0,P13,Q13&lt;&gt;0,Q13),"FALTAN DATOS DE ESCENARIO")</f>
        <v xml:space="preserve">ZPC LL-20 - Can Serra - CIP </v>
      </c>
      <c r="U13" s="92" t="str">
        <f>IF(IFERROR(FIND("ZPC",S13)&gt;=1,0),"ZPC","ZLLSM")</f>
        <v>ZPC</v>
      </c>
      <c r="V13" s="92" t="str">
        <f>+IF(OR(P13="Festa Major",P13="Menors d'edat",P13="Federació",U13="ZLLSM"),"Exempt","Taxa")</f>
        <v>Taxa</v>
      </c>
    </row>
    <row r="14" spans="1:38" ht="15" customHeight="1" x14ac:dyDescent="0.3">
      <c r="A14" s="12">
        <v>9</v>
      </c>
      <c r="B14" s="17" t="s">
        <v>496</v>
      </c>
      <c r="C14" s="16" t="s">
        <v>1291</v>
      </c>
      <c r="D14" s="23" t="str" cm="1">
        <f t="array" ref="D14">_xlfn.IFNA(_xlfn.IFS(M14&lt;&gt;0,M14,N14&lt;&gt;0,N14,P14&lt;&gt;0,P14,Q14&lt;&gt;0,Q14),"FALTAN DATOS DE ESCENARIO")</f>
        <v xml:space="preserve">ZPC LL-21 - Castellbell i el Vilar - CIP </v>
      </c>
      <c r="E14" s="94">
        <v>45018</v>
      </c>
      <c r="F14" s="219">
        <v>0.33333333333333298</v>
      </c>
      <c r="G14" s="94">
        <v>45018</v>
      </c>
      <c r="H14" s="219">
        <v>0.58333333333333304</v>
      </c>
      <c r="I14" s="27" t="s">
        <v>12</v>
      </c>
      <c r="J14" s="27" t="s">
        <v>10</v>
      </c>
      <c r="K14" s="27">
        <v>20</v>
      </c>
      <c r="L14" s="27" t="s">
        <v>11</v>
      </c>
      <c r="M14" s="27" t="s">
        <v>95</v>
      </c>
      <c r="N14" s="27"/>
      <c r="O14" s="27"/>
      <c r="P14" s="27"/>
      <c r="Q14" s="27"/>
      <c r="R14" s="12" t="str">
        <f>_xlfn.IFNA(VLOOKUP(S14,Municipis!$A$2:$B$118,2,FALSE),"Pendent")</f>
        <v>Castellbell i el Vilar, Monistrol del Montserrat, Olesa de Montserrat, Esparreguera</v>
      </c>
      <c r="S14" s="12" t="str" cm="1">
        <f t="array" ref="S14">_xlfn.IFNA(_xlfn.IFS(M14&lt;&gt;0,M14,N14&lt;&gt;0,N14,P14&lt;&gt;0,P14,Q14&lt;&gt;0,Q14),"Pendent")</f>
        <v xml:space="preserve">ZPC LL-21 - Castellbell i el Vilar - CIP </v>
      </c>
      <c r="T14" s="23" t="str" cm="1">
        <f t="array" ref="T14">_xlfn.IFNA(_xlfn.IFS(M14&lt;&gt;0,M14,N14&lt;&gt;0,N14,P14&lt;&gt;0,P14,Q14&lt;&gt;0,Q14),"FALTAN DATOS DE ESCENARIO")</f>
        <v xml:space="preserve">ZPC LL-21 - Castellbell i el Vilar - CIP </v>
      </c>
      <c r="U14" s="92" t="str">
        <f>IF(IFERROR(FIND("ZPC",S14)&gt;=1,0),"ZPC","ZLLSM")</f>
        <v>ZPC</v>
      </c>
      <c r="V14" s="92" t="str">
        <f>+IF(OR(P14="Festa Major",P14="Menors d'edat",P14="Federació",U14="ZLLSM"),"Exempt","Taxa")</f>
        <v>Taxa</v>
      </c>
    </row>
    <row r="15" spans="1:38" ht="15" customHeight="1" x14ac:dyDescent="0.3">
      <c r="A15" s="12">
        <v>10</v>
      </c>
      <c r="B15" s="36" t="s">
        <v>522</v>
      </c>
      <c r="C15" s="37" t="s">
        <v>8</v>
      </c>
      <c r="D15" s="23" t="str" cm="1">
        <f t="array" ref="D15">_xlfn.IFNA(_xlfn.IFS(M15&lt;&gt;0,M15,N15&lt;&gt;0,N15,P15&lt;&gt;0,P15,Q15&lt;&gt;0,Q15),"FALTAN DATOS DE ESCENARIO")</f>
        <v xml:space="preserve">ZPC LL-24 - Olesa i Esparreguera - CIP </v>
      </c>
      <c r="E15" s="234">
        <v>45018</v>
      </c>
      <c r="F15" s="104">
        <v>0.29166666666666669</v>
      </c>
      <c r="G15" s="234">
        <v>45018</v>
      </c>
      <c r="H15" s="104">
        <v>0.54166666666666696</v>
      </c>
      <c r="I15" s="17" t="s">
        <v>12</v>
      </c>
      <c r="J15" s="17" t="s">
        <v>8</v>
      </c>
      <c r="K15" s="17">
        <v>40</v>
      </c>
      <c r="L15" s="17" t="s">
        <v>11</v>
      </c>
      <c r="M15" s="17" t="s">
        <v>100</v>
      </c>
      <c r="R15" s="12" t="str">
        <f>_xlfn.IFNA(VLOOKUP(S15,Municipis!$A$2:$B$118,2,FALSE),"Pendent")</f>
        <v>Navàs. Pinós, Cardona</v>
      </c>
      <c r="S15" s="12" t="str" cm="1">
        <f t="array" ref="S15">_xlfn.IFNA(_xlfn.IFS(M15&lt;&gt;0,M15,N15&lt;&gt;0,N15,P15&lt;&gt;0,P15,Q15&lt;&gt;0,Q15),"Pendent")</f>
        <v xml:space="preserve">ZPC LL-24 - Olesa i Esparreguera - CIP </v>
      </c>
      <c r="T15" s="23" t="str" cm="1">
        <f t="array" ref="T15">_xlfn.IFNA(_xlfn.IFS(M15&lt;&gt;0,M15,N15&lt;&gt;0,N15,P15&lt;&gt;0,P15,Q15&lt;&gt;0,Q15),"FALTAN DATOS DE ESCENARIO")</f>
        <v xml:space="preserve">ZPC LL-24 - Olesa i Esparreguera - CIP </v>
      </c>
      <c r="U15" s="92" t="str">
        <f>IF(IFERROR(FIND("ZPC",S15)&gt;=1,0),"ZPC","ZLLSM")</f>
        <v>ZPC</v>
      </c>
      <c r="V15" s="92" t="str">
        <f>+IF(OR(P15="Festa Major",P15="Menors d'edat",P15="Federació",U15="ZLLSM"),"Exempt","Taxa")</f>
        <v>Taxa</v>
      </c>
    </row>
    <row r="16" spans="1:38" ht="15" customHeight="1" x14ac:dyDescent="0.3">
      <c r="B16" s="17" t="s">
        <v>450</v>
      </c>
      <c r="C16" s="16" t="s">
        <v>1604</v>
      </c>
      <c r="D16" s="23" t="str" cm="1">
        <f t="array" ref="D16">_xlfn.IFNA(_xlfn.IFS(M16&lt;&gt;0,M16,N16&lt;&gt;0,N16,P16&lt;&gt;0,P16,Q16&lt;&gt;0,Q16),"FALTAN DATOS DE ESCENARIO")</f>
        <v>ZPC NP-09 - Embassament de Camarasa - CIP</v>
      </c>
      <c r="E16" s="94">
        <v>45018</v>
      </c>
      <c r="F16" s="95">
        <v>0.33333333333333298</v>
      </c>
      <c r="G16" s="94">
        <v>45018</v>
      </c>
      <c r="H16" s="95">
        <v>0.75</v>
      </c>
      <c r="I16" s="27" t="s">
        <v>1030</v>
      </c>
      <c r="J16" s="27" t="s">
        <v>10</v>
      </c>
      <c r="K16" s="27">
        <v>50</v>
      </c>
      <c r="L16" s="27" t="s">
        <v>11</v>
      </c>
      <c r="M16" s="27" t="s">
        <v>109</v>
      </c>
      <c r="N16" s="27"/>
      <c r="O16" s="27"/>
      <c r="P16" s="27"/>
      <c r="Q16" s="27"/>
      <c r="R16" s="12" t="str">
        <f>_xlfn.IFNA(VLOOKUP(S16,Municipis!$A$2:$B$118,2,FALSE),"Pendent")</f>
        <v>Camarasa, Les Avellanes i Santa Linya, Àger, Vilanova de Meià</v>
      </c>
      <c r="S16" s="12" t="str" cm="1">
        <f t="array" ref="S16">_xlfn.IFNA(_xlfn.IFS(M16&lt;&gt;0,M16,N16&lt;&gt;0,N16,P16&lt;&gt;0,P16,Q16&lt;&gt;0,Q16),"Pendent")</f>
        <v>ZPC NP-09 - Embassament de Camarasa - CIP</v>
      </c>
    </row>
    <row r="17" spans="1:22" ht="15" customHeight="1" x14ac:dyDescent="0.3">
      <c r="A17" s="12">
        <v>12</v>
      </c>
      <c r="B17" s="17" t="s">
        <v>512</v>
      </c>
      <c r="C17" s="16" t="s">
        <v>1502</v>
      </c>
      <c r="D17" s="23" t="str" cm="1">
        <f t="array" ref="D17">_xlfn.IFNA(_xlfn.IFS(M17&lt;&gt;0,M17,N17&lt;&gt;0,N17,P17&lt;&gt;0,P17,Q17&lt;&gt;0,Q17),"FALTAN DATOS DE ESCENARIO")</f>
        <v xml:space="preserve">ZPC NR-12 - Alfarràs - INT </v>
      </c>
      <c r="E17" s="94">
        <v>45018</v>
      </c>
      <c r="F17" s="219">
        <v>0.33333333333333298</v>
      </c>
      <c r="G17" s="94">
        <v>45018</v>
      </c>
      <c r="H17" s="219">
        <v>0.83333333333333404</v>
      </c>
      <c r="I17" s="27" t="s">
        <v>1022</v>
      </c>
      <c r="J17" s="27" t="s">
        <v>10</v>
      </c>
      <c r="K17" s="27">
        <v>20</v>
      </c>
      <c r="L17" s="27" t="s">
        <v>11</v>
      </c>
      <c r="M17" s="27"/>
      <c r="N17" s="27" t="s">
        <v>114</v>
      </c>
      <c r="O17" s="27" t="s">
        <v>542</v>
      </c>
      <c r="P17" s="27"/>
      <c r="Q17" s="27"/>
      <c r="R17" s="12" t="str">
        <f>_xlfn.IFNA(VLOOKUP(S17,Municipis!$A$2:$B$118,2,FALSE),"Pendent")</f>
        <v>La Seu d'Urgell, Organyà, Martinet, Bellver, Puigcerdà</v>
      </c>
      <c r="S17" s="12" t="str">
        <f t="array" ref="S17">_xlfn.IFNA(_xlfn.IFS(M17&lt;&gt;0,M17,N17&lt;&gt;0,N17,P17&lt;&gt;0,P17,Q17&lt;&gt;0,Q17),"Pendent")</f>
        <v xml:space="preserve">ZPC NR-12 - Alfarràs - INT </v>
      </c>
    </row>
    <row r="18" spans="1:22" ht="15" customHeight="1" x14ac:dyDescent="0.3">
      <c r="A18" s="12">
        <v>13</v>
      </c>
      <c r="B18" s="17" t="s">
        <v>406</v>
      </c>
      <c r="C18" s="235" t="s">
        <v>1401</v>
      </c>
      <c r="D18" s="23" t="str" cm="1">
        <f t="array" ref="D18">_xlfn.IFNA(_xlfn.IFS(M18&lt;&gt;0,M18,N18&lt;&gt;0,N18,P18&lt;&gt;0,P18,Q18&lt;&gt;0,Q18),"FALTAN DATOS DE ESCENARIO")</f>
        <v>ZPC TE-12 - Embassament de Sau - CIP, ZPC TE-20 - Manlleu - Roda de Ter - CIP, ZPC TE-21 - Torelló - CIP</v>
      </c>
      <c r="E18" s="236">
        <v>45018</v>
      </c>
      <c r="F18" s="260">
        <v>0.29166666666666669</v>
      </c>
      <c r="G18" s="236">
        <v>45018</v>
      </c>
      <c r="H18" s="260">
        <v>0.54166666666666663</v>
      </c>
      <c r="I18" s="121" t="s">
        <v>1018</v>
      </c>
      <c r="J18" s="121" t="s">
        <v>8</v>
      </c>
      <c r="K18" s="121">
        <v>33</v>
      </c>
      <c r="L18" s="121" t="s">
        <v>11</v>
      </c>
      <c r="M18" s="121" t="s">
        <v>137</v>
      </c>
      <c r="R18" s="12" t="str">
        <f>_xlfn.IFNA(VLOOKUP(S18,Municipis!$A$2:$B$118,2,FALSE),"Pendent")</f>
        <v>Viladrau</v>
      </c>
      <c r="S18" s="12" t="str" cm="1">
        <f t="array" ref="S18">_xlfn.IFNA(_xlfn.IFS(M18&lt;&gt;0,M18,N18&lt;&gt;0,N18,P18&lt;&gt;0,P18,Q18&lt;&gt;0,Q18),"Pendent")</f>
        <v>ZPC TE-12 - Embassament de Sau - CIP, ZPC TE-20 - Manlleu - Roda de Ter - CIP, ZPC TE-21 - Torelló - CIP</v>
      </c>
    </row>
    <row r="19" spans="1:22" ht="15" customHeight="1" x14ac:dyDescent="0.3">
      <c r="A19" s="12">
        <v>14</v>
      </c>
      <c r="B19" s="49" t="s">
        <v>481</v>
      </c>
      <c r="C19" s="49" t="s">
        <v>1038</v>
      </c>
      <c r="D19" s="23" t="str" cm="1">
        <f t="array" ref="D19">_xlfn.IFNA(_xlfn.IFS(M19&lt;&gt;0,M19,N19&lt;&gt;0,N19,P19&lt;&gt;0,P19,Q19&lt;&gt;0,Q19),"FALTAN DATOS DE ESCENARIO")</f>
        <v>Escenari de Foix</v>
      </c>
      <c r="E19" s="21">
        <v>45022</v>
      </c>
      <c r="F19" s="104">
        <v>0.33333333333333298</v>
      </c>
      <c r="G19" s="21">
        <v>45022</v>
      </c>
      <c r="H19" s="104">
        <v>0.58333333333333304</v>
      </c>
      <c r="I19" s="17" t="s">
        <v>12</v>
      </c>
      <c r="J19" s="17" t="s">
        <v>10</v>
      </c>
      <c r="K19" s="17">
        <v>20</v>
      </c>
      <c r="L19" s="17" t="s">
        <v>11</v>
      </c>
      <c r="Q19" s="17" t="s">
        <v>29</v>
      </c>
      <c r="R19" s="12" t="str">
        <f>_xlfn.IFNA(VLOOKUP(S19,Municipis!$A$2:$B$118,2,FALSE),"Pendent")</f>
        <v>Castellet i la Gornal</v>
      </c>
      <c r="S19" s="12" t="str" cm="1">
        <f t="array" ref="S19">_xlfn.IFNA(_xlfn.IFS(M19&lt;&gt;0,M19,N19&lt;&gt;0,N19,P19&lt;&gt;0,P19,Q19&lt;&gt;0,Q19),"Pendent")</f>
        <v>Escenari de Foix</v>
      </c>
      <c r="T19" s="23" t="str" cm="1">
        <f t="array" ref="T19">_xlfn.IFNA(_xlfn.IFS(M19&lt;&gt;0,M19,N19&lt;&gt;0,N19,P19&lt;&gt;0,P19,Q19&lt;&gt;0,Q19),"FALTAN DATOS DE ESCENARIO")</f>
        <v>Escenari de Foix</v>
      </c>
      <c r="U19" s="92" t="str">
        <f>IF(IFERROR(FIND("ZPC",S19)&gt;=1,0),"ZPC","ZLLSM")</f>
        <v>ZLLSM</v>
      </c>
      <c r="V19" s="92" t="str">
        <f>+IF(OR(P19="Festa Major",P19="Menors d'edat",P19="Federació",U19="ZLLSM"),"Exempt","Taxa")</f>
        <v>Exempt</v>
      </c>
    </row>
    <row r="20" spans="1:22" ht="15" customHeight="1" x14ac:dyDescent="0.3">
      <c r="A20" s="12">
        <v>15</v>
      </c>
      <c r="B20" s="17" t="s">
        <v>438</v>
      </c>
      <c r="C20" s="235" t="s">
        <v>1106</v>
      </c>
      <c r="D20" s="23" t="str" cm="1">
        <f t="array" ref="D20">_xlfn.IFNA(_xlfn.IFS(M20&lt;&gt;0,M20,N20&lt;&gt;0,N20,P20&lt;&gt;0,P20,Q20&lt;&gt;0,Q20),"FALTAN DATOS DE ESCENARIO")</f>
        <v xml:space="preserve">ZPC NR-10 - Embassament de Santa Anna - CIP </v>
      </c>
      <c r="E20" s="236">
        <v>45023</v>
      </c>
      <c r="F20" s="260">
        <v>0.54166666666666663</v>
      </c>
      <c r="G20" s="236">
        <v>45025</v>
      </c>
      <c r="H20" s="260">
        <v>0.54166666666666663</v>
      </c>
      <c r="I20" s="17" t="s">
        <v>1554</v>
      </c>
      <c r="J20" s="121" t="s">
        <v>8</v>
      </c>
      <c r="K20" s="121">
        <v>20</v>
      </c>
      <c r="L20" s="121" t="s">
        <v>11</v>
      </c>
      <c r="M20" s="121" t="s">
        <v>113</v>
      </c>
      <c r="N20" s="121"/>
      <c r="O20" s="121"/>
      <c r="P20" s="121"/>
      <c r="Q20" s="121"/>
      <c r="R20" s="12" t="str">
        <f>_xlfn.IFNA(VLOOKUP(S20,Municipis!$A$2:$B$118,2,FALSE),"Pendent")</f>
        <v>Alfarràs, Almenar, Ivars de Noguera, Algerri, Albesa, Alguaire, La Portella</v>
      </c>
      <c r="S20" s="12" t="str" cm="1">
        <f t="array" ref="S20">_xlfn.IFNA(_xlfn.IFS(M20&lt;&gt;0,M20,N20&lt;&gt;0,N20,P20&lt;&gt;0,P20,Q20&lt;&gt;0,Q20),"Pendent")</f>
        <v xml:space="preserve">ZPC NR-10 - Embassament de Santa Anna - CIP </v>
      </c>
    </row>
    <row r="21" spans="1:22" ht="15" customHeight="1" x14ac:dyDescent="0.3">
      <c r="A21" s="12">
        <v>16</v>
      </c>
      <c r="B21" s="17" t="s">
        <v>508</v>
      </c>
      <c r="C21" s="16" t="s">
        <v>1554</v>
      </c>
      <c r="D21" s="23" t="str" cm="1">
        <f t="array" ref="D21">_xlfn.IFNA(_xlfn.IFS(M21&lt;&gt;0,M21,N21&lt;&gt;0,N21,P21&lt;&gt;0,P21,Q21&lt;&gt;0,Q21),"FALTAN DATOS DE ESCENARIO")</f>
        <v xml:space="preserve">ZPC LL-24 - Olesa i Esparreguera - CIP </v>
      </c>
      <c r="E21" s="94">
        <v>45024</v>
      </c>
      <c r="F21" s="95">
        <v>0.33333333333333298</v>
      </c>
      <c r="G21" s="94">
        <v>45024</v>
      </c>
      <c r="H21" s="95">
        <v>0.54166666666666696</v>
      </c>
      <c r="I21" s="27" t="s">
        <v>12</v>
      </c>
      <c r="J21" s="27" t="s">
        <v>8</v>
      </c>
      <c r="K21" s="27">
        <v>12</v>
      </c>
      <c r="L21" s="27" t="s">
        <v>11</v>
      </c>
      <c r="M21" s="27" t="s">
        <v>100</v>
      </c>
      <c r="R21" s="12" t="str">
        <f>_xlfn.IFNA(VLOOKUP(S21,Municipis!$A$2:$B$118,2,FALSE),"Pendent")</f>
        <v>Navàs. Pinós, Cardona</v>
      </c>
      <c r="S21" s="12" t="str" cm="1">
        <f t="array" ref="S21">_xlfn.IFNA(_xlfn.IFS(M21&lt;&gt;0,M21,N21&lt;&gt;0,N21,P21&lt;&gt;0,P21,Q21&lt;&gt;0,Q21),"Pendent")</f>
        <v xml:space="preserve">ZPC LL-24 - Olesa i Esparreguera - CIP </v>
      </c>
      <c r="T21" s="23" t="str" cm="1">
        <f t="array" ref="T21">_xlfn.IFNA(_xlfn.IFS(M21&lt;&gt;0,M21,N21&lt;&gt;0,N21,P21&lt;&gt;0,P21,Q21&lt;&gt;0,Q21),"FALTAN DATOS DE ESCENARIO")</f>
        <v xml:space="preserve">ZPC LL-24 - Olesa i Esparreguera - CIP </v>
      </c>
      <c r="U21" s="92" t="str">
        <f>IF(IFERROR(FIND("ZPC",S21)&gt;=1,0),"ZPC","ZLLSM")</f>
        <v>ZPC</v>
      </c>
      <c r="V21" s="92" t="str">
        <f>+IF(OR(P21="Festa Major",P21="Menors d'edat",P21="Federació",U21="ZLLSM"),"Exempt","Taxa")</f>
        <v>Taxa</v>
      </c>
    </row>
    <row r="22" spans="1:22" ht="15" customHeight="1" x14ac:dyDescent="0.3">
      <c r="A22" s="12">
        <v>17</v>
      </c>
      <c r="B22" s="17" t="s">
        <v>1518</v>
      </c>
      <c r="C22" s="16" t="s">
        <v>1522</v>
      </c>
      <c r="D22" s="23" t="str" cm="1">
        <f t="array" ref="D22">_xlfn.IFNA(_xlfn.IFS(M22&lt;&gt;0,M22,N22&lt;&gt;0,N22,P22&lt;&gt;0,P22,Q22&lt;&gt;0,Q22),"FALTAN DATOS DE ESCENARIO")</f>
        <v xml:space="preserve">ZPC TE-15 - Anglès - El Pasteral - INT </v>
      </c>
      <c r="E22" s="94">
        <v>45024</v>
      </c>
      <c r="F22" s="219">
        <v>0.33333333333333331</v>
      </c>
      <c r="G22" s="94">
        <v>45024</v>
      </c>
      <c r="H22" s="219">
        <v>0.875</v>
      </c>
      <c r="I22" s="27" t="s">
        <v>1022</v>
      </c>
      <c r="J22" s="27" t="s">
        <v>10</v>
      </c>
      <c r="K22" s="27">
        <v>24</v>
      </c>
      <c r="L22" s="27" t="s">
        <v>1525</v>
      </c>
      <c r="M22" s="27"/>
      <c r="N22" s="27" t="s">
        <v>139</v>
      </c>
      <c r="O22" s="27" t="s">
        <v>542</v>
      </c>
      <c r="P22" s="27"/>
      <c r="Q22" s="27"/>
      <c r="R22" s="12" t="e">
        <f>_xlfn.IFNA(VLOOKUP(S22,#REF!,2,FALSE),"Pendent")</f>
        <v>#REF!</v>
      </c>
      <c r="S22" s="12" t="str" cm="1">
        <f t="array" ref="S22">_xlfn.IFNA(_xlfn.IFS(M22&lt;&gt;0,M22,N22&lt;&gt;0,N22,P22&lt;&gt;0,P22,Q22&lt;&gt;0,Q22),"Pendent")</f>
        <v xml:space="preserve">ZPC TE-15 - Anglès - El Pasteral - INT </v>
      </c>
    </row>
    <row r="23" spans="1:22" ht="15" customHeight="1" x14ac:dyDescent="0.3">
      <c r="A23" s="12">
        <v>18</v>
      </c>
      <c r="B23" s="29" t="s">
        <v>464</v>
      </c>
      <c r="C23" s="49" t="s">
        <v>1039</v>
      </c>
      <c r="D23" s="23" t="str" cm="1">
        <f t="array" ref="D23">_xlfn.IFNA(_xlfn.IFS(M23&lt;&gt;0,M23,N23&lt;&gt;0,N23,P23&lt;&gt;0,P23,Q23&lt;&gt;0,Q23),"FALTAN DATOS DE ESCENARIO")</f>
        <v xml:space="preserve">ZPC LL-24 - Olesa i Esparreguera - CIP </v>
      </c>
      <c r="E23" s="234">
        <v>45025</v>
      </c>
      <c r="F23" s="104">
        <v>0.29166666666666669</v>
      </c>
      <c r="G23" s="234">
        <v>45025</v>
      </c>
      <c r="H23" s="104">
        <v>0.58333333333333304</v>
      </c>
      <c r="I23" s="17" t="s">
        <v>12</v>
      </c>
      <c r="J23" s="17" t="s">
        <v>8</v>
      </c>
      <c r="K23" s="17">
        <v>30</v>
      </c>
      <c r="L23" s="17" t="s">
        <v>11</v>
      </c>
      <c r="M23" s="17" t="s">
        <v>100</v>
      </c>
      <c r="R23" s="12" t="str">
        <f>_xlfn.IFNA(VLOOKUP(S23,Municipis!$A$2:$B$118,2,FALSE),"Pendent")</f>
        <v>Navàs. Pinós, Cardona</v>
      </c>
      <c r="S23" s="12" t="str" cm="1">
        <f t="array" ref="S23">_xlfn.IFNA(_xlfn.IFS(M23&lt;&gt;0,M23,N23&lt;&gt;0,N23,P23&lt;&gt;0,P23,Q23&lt;&gt;0,Q23),"Pendent")</f>
        <v xml:space="preserve">ZPC LL-24 - Olesa i Esparreguera - CIP </v>
      </c>
      <c r="T23" s="23" t="str" cm="1">
        <f t="array" ref="T23">_xlfn.IFNA(_xlfn.IFS(M23&lt;&gt;0,M23,N23&lt;&gt;0,N23,P23&lt;&gt;0,P23,Q23&lt;&gt;0,Q23),"FALTAN DATOS DE ESCENARIO")</f>
        <v xml:space="preserve">ZPC LL-24 - Olesa i Esparreguera - CIP </v>
      </c>
      <c r="U23" s="92" t="str">
        <f>IF(IFERROR(FIND("ZPC",S23)&gt;=1,0),"ZPC","ZLLSM")</f>
        <v>ZPC</v>
      </c>
      <c r="V23" s="92" t="str">
        <f>+IF(OR(P23="Festa Major",P23="Menors d'edat",P23="Federació",U23="ZLLSM"),"Exempt","Taxa")</f>
        <v>Taxa</v>
      </c>
    </row>
    <row r="24" spans="1:22" ht="15" customHeight="1" x14ac:dyDescent="0.3">
      <c r="B24" s="17" t="s">
        <v>450</v>
      </c>
      <c r="C24" s="16" t="s">
        <v>1487</v>
      </c>
      <c r="D24" s="23" t="str" cm="1">
        <f t="array" ref="D24">_xlfn.IFNA(_xlfn.IFS(M24&lt;&gt;0,M24,N24&lt;&gt;0,N24,P24&lt;&gt;0,P24,Q24&lt;&gt;0,Q24),"FALTAN DATOS DE ESCENARIO")</f>
        <v xml:space="preserve">ZPC NR-09 - Embassament de Canelles - CIP </v>
      </c>
      <c r="E24" s="94">
        <v>45025</v>
      </c>
      <c r="F24" s="95">
        <v>0.33333333333333298</v>
      </c>
      <c r="G24" s="94">
        <v>45025</v>
      </c>
      <c r="H24" s="95">
        <v>0.75</v>
      </c>
      <c r="I24" s="27" t="s">
        <v>1029</v>
      </c>
      <c r="J24" s="27" t="s">
        <v>21</v>
      </c>
      <c r="K24" s="27">
        <v>50</v>
      </c>
      <c r="L24" s="27" t="s">
        <v>11</v>
      </c>
      <c r="M24" s="27" t="s">
        <v>112</v>
      </c>
      <c r="N24" s="27"/>
      <c r="O24" s="27"/>
      <c r="P24" s="27"/>
      <c r="Q24" s="27"/>
      <c r="R24" s="12" t="str">
        <f>_xlfn.IFNA(VLOOKUP(S24,Municipis!$A$2:$B$118,2,FALSE),"Pendent")</f>
        <v>Ivars de Noguera, Os de Balaguer, Ager</v>
      </c>
      <c r="S24" s="12" t="str" cm="1">
        <f t="array" ref="S24">_xlfn.IFNA(_xlfn.IFS(M24&lt;&gt;0,M24,N24&lt;&gt;0,N24,P24&lt;&gt;0,P24,Q24&lt;&gt;0,Q24),"Pendent")</f>
        <v xml:space="preserve">ZPC NR-09 - Embassament de Canelles - CIP </v>
      </c>
    </row>
    <row r="25" spans="1:22" ht="15" customHeight="1" x14ac:dyDescent="0.3">
      <c r="A25" s="12">
        <v>21</v>
      </c>
      <c r="B25" s="17" t="s">
        <v>406</v>
      </c>
      <c r="C25" s="235" t="s">
        <v>1402</v>
      </c>
      <c r="D25" s="23" t="str" cm="1">
        <f t="array" ref="D25">_xlfn.IFNA(_xlfn.IFS(M25&lt;&gt;0,M25,N25&lt;&gt;0,N25,P25&lt;&gt;0,P25,Q25&lt;&gt;0,Q25),"FALTAN DATOS DE ESCENARIO")</f>
        <v>ZPC TE-12 - Embassament de Sau - CIP, ZPC TE-20 - Manlleu - Roda de Ter - CIP, ZPC TE-21 - Torelló - CIP</v>
      </c>
      <c r="E25" s="236">
        <v>45026</v>
      </c>
      <c r="F25" s="260">
        <v>0.29166666666666669</v>
      </c>
      <c r="G25" s="236">
        <v>45026</v>
      </c>
      <c r="H25" s="260">
        <v>0.54166666666666663</v>
      </c>
      <c r="I25" s="121" t="s">
        <v>12</v>
      </c>
      <c r="J25" s="121" t="s">
        <v>10</v>
      </c>
      <c r="K25" s="121">
        <v>35</v>
      </c>
      <c r="L25" s="121" t="s">
        <v>11</v>
      </c>
      <c r="M25" s="121" t="s">
        <v>137</v>
      </c>
      <c r="R25" s="12" t="str">
        <f>_xlfn.IFNA(VLOOKUP(S25,Municipis!$A$2:$B$118,2,FALSE),"Pendent")</f>
        <v>Viladrau</v>
      </c>
      <c r="S25" s="12" t="str" cm="1">
        <f t="array" ref="S25">_xlfn.IFNA(_xlfn.IFS(M25&lt;&gt;0,M25,N25&lt;&gt;0,N25,P25&lt;&gt;0,P25,Q25&lt;&gt;0,Q25),"Pendent")</f>
        <v>ZPC TE-12 - Embassament de Sau - CIP, ZPC TE-20 - Manlleu - Roda de Ter - CIP, ZPC TE-21 - Torelló - CIP</v>
      </c>
    </row>
    <row r="26" spans="1:22" ht="15" customHeight="1" x14ac:dyDescent="0.3">
      <c r="A26" s="12">
        <v>22</v>
      </c>
      <c r="B26" s="49" t="s">
        <v>412</v>
      </c>
      <c r="C26" s="17" t="s">
        <v>1557</v>
      </c>
      <c r="D26" s="23" t="str" cm="1">
        <f t="array" ref="D26">_xlfn.IFNA(_xlfn.IFS(M26&lt;&gt;0,M26,N26&lt;&gt;0,N26,P26&lt;&gt;0,P26,Q26&lt;&gt;0,Q26),"FALTAN DATOS DE ESCENARIO")</f>
        <v xml:space="preserve">ZPC LL-22 - Monistrol de Montserrat - CIP </v>
      </c>
      <c r="E26" s="21">
        <v>45030</v>
      </c>
      <c r="F26" s="104">
        <v>0.66666666666666663</v>
      </c>
      <c r="G26" s="21">
        <v>45032</v>
      </c>
      <c r="H26" s="104">
        <v>0.54166666666666663</v>
      </c>
      <c r="I26" s="17" t="s">
        <v>1083</v>
      </c>
      <c r="J26" s="17" t="s">
        <v>8</v>
      </c>
      <c r="K26" s="17">
        <v>40</v>
      </c>
      <c r="L26" s="17" t="s">
        <v>1078</v>
      </c>
      <c r="M26" s="17" t="s">
        <v>97</v>
      </c>
      <c r="R26" s="12" t="str">
        <f>_xlfn.IFNA(VLOOKUP(S26,Municipis!$A$2:$B$118,2,FALSE),"Pendent")</f>
        <v>Monistrol del Montserrat, Olesa de Montserrat, Esparreguera</v>
      </c>
      <c r="S26" s="12" t="str" cm="1">
        <f t="array" ref="S26">_xlfn.IFNA(_xlfn.IFS(M26&lt;&gt;0,M26,N26&lt;&gt;0,N26,P26&lt;&gt;0,P26,Q26&lt;&gt;0,Q26),"Pendent")</f>
        <v xml:space="preserve">ZPC LL-22 - Monistrol de Montserrat - CIP </v>
      </c>
      <c r="T26" s="23" t="str" cm="1">
        <f t="array" ref="T26">_xlfn.IFNA(_xlfn.IFS(M26&lt;&gt;0,M26,N26&lt;&gt;0,N26,P26&lt;&gt;0,P26,Q26&lt;&gt;0,Q26),"FALTAN DATOS DE ESCENARIO")</f>
        <v xml:space="preserve">ZPC LL-22 - Monistrol de Montserrat - CIP </v>
      </c>
      <c r="U26" s="92" t="str">
        <f>IF(IFERROR(FIND("ZPC",S26)&gt;=1,0),"ZPC","ZLLSM")</f>
        <v>ZPC</v>
      </c>
      <c r="V26" s="92" t="str">
        <f>+IF(OR(P26="Festa Major",P26="Menors d'edat",P26="Federació",U26="ZLLSM"),"Exempt","Taxa")</f>
        <v>Taxa</v>
      </c>
    </row>
    <row r="27" spans="1:22" ht="15" customHeight="1" x14ac:dyDescent="0.3">
      <c r="A27" s="12">
        <v>23</v>
      </c>
      <c r="B27" s="28" t="s">
        <v>469</v>
      </c>
      <c r="C27" s="16" t="s">
        <v>1229</v>
      </c>
      <c r="D27" s="23" t="str" cm="1">
        <f t="array" ref="D27">_xlfn.IFNA(_xlfn.IFS(M27&lt;&gt;0,M27,N27&lt;&gt;0,N27,P27&lt;&gt;0,P27,Q27&lt;&gt;0,Q27),"FALTAN DATOS DE ESCENARIO")</f>
        <v>Escenari de Foix</v>
      </c>
      <c r="E27" s="96">
        <v>45031</v>
      </c>
      <c r="F27" s="110">
        <v>0.33333333333333298</v>
      </c>
      <c r="G27" s="96">
        <v>45031</v>
      </c>
      <c r="H27" s="110">
        <v>0.58333333333333304</v>
      </c>
      <c r="I27" s="27" t="s">
        <v>12</v>
      </c>
      <c r="J27" s="27" t="s">
        <v>8</v>
      </c>
      <c r="K27" s="27">
        <v>12</v>
      </c>
      <c r="L27" s="27" t="s">
        <v>11</v>
      </c>
      <c r="M27" s="27"/>
      <c r="N27" s="27"/>
      <c r="O27" s="27"/>
      <c r="P27" s="27"/>
      <c r="Q27" s="17" t="s">
        <v>29</v>
      </c>
      <c r="R27" s="12" t="str">
        <f>_xlfn.IFNA(VLOOKUP(S27,Municipis!$A$2:$B$118,2,FALSE),"Pendent")</f>
        <v>Castellet i la Gornal</v>
      </c>
      <c r="S27" s="12" t="str" cm="1">
        <f t="array" ref="S27">_xlfn.IFNA(_xlfn.IFS(M27&lt;&gt;0,M27,N27&lt;&gt;0,N27,P27&lt;&gt;0,P27,Q27&lt;&gt;0,Q27),"Pendent")</f>
        <v>Escenari de Foix</v>
      </c>
      <c r="T27" s="23" t="str" cm="1">
        <f t="array" ref="T27">_xlfn.IFNA(_xlfn.IFS(M27&lt;&gt;0,M27,N27&lt;&gt;0,N27,P27&lt;&gt;0,P27,Q27&lt;&gt;0,Q27),"FALTAN DATOS DE ESCENARIO")</f>
        <v>Escenari de Foix</v>
      </c>
      <c r="U27" s="92" t="str">
        <f>IF(IFERROR(FIND("ZPC",S27)&gt;=1,0),"ZPC","ZLLSM")</f>
        <v>ZLLSM</v>
      </c>
      <c r="V27" s="92" t="str">
        <f>+IF(OR(P27="Festa Major",P27="Menors d'edat",P27="Federació",U27="ZLLSM"),"Exempt","Taxa")</f>
        <v>Exempt</v>
      </c>
    </row>
    <row r="28" spans="1:22" ht="14.25" customHeight="1" x14ac:dyDescent="0.3">
      <c r="A28" s="12">
        <v>24</v>
      </c>
      <c r="B28" s="17" t="s">
        <v>425</v>
      </c>
      <c r="C28" s="17" t="s">
        <v>1526</v>
      </c>
      <c r="D28" s="23" t="str" cm="1">
        <f t="array" ref="D28">_xlfn.IFNA(_xlfn.IFS(M28&lt;&gt;0,M28,N28&lt;&gt;0,N28,P28&lt;&gt;0,P28,Q28&lt;&gt;0,Q28),"FALTAN DATOS DE ESCENARIO")</f>
        <v xml:space="preserve">ZPC FU-03 - Serinyà - Vilert - CIP </v>
      </c>
      <c r="E28" s="93">
        <v>45031</v>
      </c>
      <c r="F28" s="118">
        <v>0.29166666666666702</v>
      </c>
      <c r="G28" s="93">
        <v>45031</v>
      </c>
      <c r="H28" s="118">
        <v>0.75</v>
      </c>
      <c r="I28" s="17" t="s">
        <v>12</v>
      </c>
      <c r="J28" s="17" t="s">
        <v>8</v>
      </c>
      <c r="K28" s="17">
        <v>20</v>
      </c>
      <c r="L28" s="17" t="s">
        <v>11</v>
      </c>
      <c r="M28" s="17" t="s">
        <v>76</v>
      </c>
      <c r="R28" s="12" t="str">
        <f>_xlfn.IFNA(VLOOKUP(S28,Municipis!$A$2:$B$118,2,FALSE),"Pendent")</f>
        <v>Olot</v>
      </c>
      <c r="S28" s="12" t="str" cm="1">
        <f t="array" ref="S28">_xlfn.IFNA(_xlfn.IFS(M28&lt;&gt;0,M28,N28&lt;&gt;0,N28,P28&lt;&gt;0,P28,Q28&lt;&gt;0,Q28),"Pendent")</f>
        <v xml:space="preserve">ZPC FU-03 - Serinyà - Vilert - CIP </v>
      </c>
    </row>
    <row r="29" spans="1:22" ht="15" customHeight="1" x14ac:dyDescent="0.3">
      <c r="A29" s="12">
        <v>25</v>
      </c>
      <c r="B29" s="28" t="s">
        <v>466</v>
      </c>
      <c r="C29" s="16" t="s">
        <v>1257</v>
      </c>
      <c r="D29" s="23" t="str" cm="1">
        <f t="array" ref="D29">_xlfn.IFNA(_xlfn.IFS(M29&lt;&gt;0,M29,N29&lt;&gt;0,N29,P29&lt;&gt;0,P29,Q29&lt;&gt;0,Q29),"FALTAN DATOS DE ESCENARIO")</f>
        <v xml:space="preserve">ZPC LL-23 - Súria - CIP </v>
      </c>
      <c r="E29" s="94">
        <v>45031</v>
      </c>
      <c r="F29" s="95">
        <v>0.5</v>
      </c>
      <c r="G29" s="94">
        <v>45031</v>
      </c>
      <c r="H29" s="95">
        <v>0.83333333333333404</v>
      </c>
      <c r="I29" s="27" t="s">
        <v>12</v>
      </c>
      <c r="J29" s="27" t="s">
        <v>8</v>
      </c>
      <c r="K29" s="27">
        <v>25</v>
      </c>
      <c r="L29" s="27" t="s">
        <v>11</v>
      </c>
      <c r="M29" s="27" t="s">
        <v>99</v>
      </c>
      <c r="N29" s="27"/>
      <c r="O29" s="27"/>
      <c r="P29" s="27"/>
      <c r="Q29" s="27"/>
      <c r="R29" s="12" t="str">
        <f>_xlfn.IFNA(VLOOKUP(S29,Municipis!$A$2:$B$118,2,FALSE),"Pendent")</f>
        <v>Olesa de Montserrat, Esparreguera, Collbató</v>
      </c>
      <c r="S29" s="12" t="str" cm="1">
        <f t="array" ref="S29">_xlfn.IFNA(_xlfn.IFS(M29&lt;&gt;0,M29,N29&lt;&gt;0,N29,P29&lt;&gt;0,P29,Q29&lt;&gt;0,Q29),"Pendent")</f>
        <v xml:space="preserve">ZPC LL-23 - Súria - CIP </v>
      </c>
      <c r="T29" s="23" t="str" cm="1">
        <f t="array" ref="T29">_xlfn.IFNA(_xlfn.IFS(M29&lt;&gt;0,M29,N29&lt;&gt;0,N29,P29&lt;&gt;0,P29,Q29&lt;&gt;0,Q29),"FALTAN DATOS DE ESCENARIO")</f>
        <v xml:space="preserve">ZPC LL-23 - Súria - CIP </v>
      </c>
      <c r="U29" s="92" t="str">
        <f>IF(IFERROR(FIND("ZPC",S29)&gt;=1,0),"ZPC","ZLLSM")</f>
        <v>ZPC</v>
      </c>
      <c r="V29" s="92" t="str">
        <f>+IF(OR(P29="Festa Major",P29="Menors d'edat",P29="Federació",U29="ZLLSM"),"Exempt","Taxa")</f>
        <v>Taxa</v>
      </c>
    </row>
    <row r="30" spans="1:22" ht="15" customHeight="1" x14ac:dyDescent="0.3">
      <c r="A30" s="12">
        <v>26</v>
      </c>
      <c r="B30" s="17" t="s">
        <v>426</v>
      </c>
      <c r="C30" s="97" t="s">
        <v>1169</v>
      </c>
      <c r="D30" s="23" t="str" cm="1">
        <f t="array" ref="D30">_xlfn.IFNA(_xlfn.IFS(M30&lt;&gt;0,M30,N30&lt;&gt;0,N30,P30&lt;&gt;0,P30,Q30&lt;&gt;0,Q30),"FALTAN DATOS DE ESCENARIO")</f>
        <v xml:space="preserve">ZPC LL-23 - Súria - CIP </v>
      </c>
      <c r="E30" s="107">
        <v>45031</v>
      </c>
      <c r="F30" s="316">
        <v>0.29166666666666669</v>
      </c>
      <c r="G30" s="107">
        <v>45032</v>
      </c>
      <c r="H30" s="316">
        <v>0.83333333333333404</v>
      </c>
      <c r="I30" s="100" t="s">
        <v>12</v>
      </c>
      <c r="J30" s="100" t="s">
        <v>8</v>
      </c>
      <c r="K30" s="100">
        <v>25</v>
      </c>
      <c r="L30" s="100" t="s">
        <v>11</v>
      </c>
      <c r="M30" s="100" t="s">
        <v>99</v>
      </c>
      <c r="N30" s="27"/>
      <c r="O30" s="27"/>
      <c r="P30" s="27"/>
      <c r="Q30" s="27"/>
      <c r="R30" s="12" t="str">
        <f>_xlfn.IFNA(VLOOKUP(S30,Municipis!$A$2:$B$118,2,FALSE),"Pendent")</f>
        <v>Olesa de Montserrat, Esparreguera, Collbató</v>
      </c>
      <c r="S30" s="12" t="str" cm="1">
        <f t="array" ref="S30">_xlfn.IFNA(_xlfn.IFS(M30&lt;&gt;0,M30,N30&lt;&gt;0,N30,P30&lt;&gt;0,P30,Q30&lt;&gt;0,Q30),"Pendent")</f>
        <v xml:space="preserve">ZPC LL-23 - Súria - CIP </v>
      </c>
      <c r="T30" s="23" t="str" cm="1">
        <f t="array" ref="T30">_xlfn.IFNA(_xlfn.IFS(M30&lt;&gt;0,M30,N30&lt;&gt;0,N30,P30&lt;&gt;0,P30,Q30&lt;&gt;0,Q30),"FALTAN DATOS DE ESCENARIO")</f>
        <v xml:space="preserve">ZPC LL-23 - Súria - CIP </v>
      </c>
      <c r="U30" s="92" t="str">
        <f>IF(IFERROR(FIND("ZPC",S30)&gt;=1,0),"ZPC","ZLLSM")</f>
        <v>ZPC</v>
      </c>
      <c r="V30" s="92" t="str">
        <f>+IF(OR(P30="Festa Major",P30="Menors d'edat",P30="Federació",U30="ZLLSM"),"Exempt","Taxa")</f>
        <v>Taxa</v>
      </c>
    </row>
    <row r="31" spans="1:22" ht="15" customHeight="1" x14ac:dyDescent="0.3">
      <c r="A31" s="12">
        <v>27</v>
      </c>
      <c r="B31" s="17" t="s">
        <v>415</v>
      </c>
      <c r="C31" s="16" t="s">
        <v>1537</v>
      </c>
      <c r="D31" s="23" t="str" cm="1">
        <f t="array" ref="D31">_xlfn.IFNA(_xlfn.IFS(M31&lt;&gt;0,M31,N31&lt;&gt;0,N31,P31&lt;&gt;0,P31,Q31&lt;&gt;0,Q31),"FALTAN DATOS DE ESCENARIO")</f>
        <v xml:space="preserve">ZPC LL-24 - Olesa i Esparreguera - CIP </v>
      </c>
      <c r="E31" s="94">
        <v>45031</v>
      </c>
      <c r="F31" s="95">
        <v>0.33333333333333298</v>
      </c>
      <c r="G31" s="94">
        <v>45031</v>
      </c>
      <c r="H31" s="95">
        <v>0.54166666666666696</v>
      </c>
      <c r="I31" s="27" t="s">
        <v>1539</v>
      </c>
      <c r="J31" s="27" t="s">
        <v>8</v>
      </c>
      <c r="K31" s="27">
        <v>20</v>
      </c>
      <c r="L31" s="27" t="s">
        <v>1525</v>
      </c>
      <c r="M31" s="27" t="s">
        <v>100</v>
      </c>
      <c r="R31" s="12" t="str">
        <f>_xlfn.IFNA(VLOOKUP(S31,Municipis!$A$2:$B$118,2,FALSE),"Pendent")</f>
        <v>Navàs. Pinós, Cardona</v>
      </c>
      <c r="S31" s="12" t="str" cm="1">
        <f t="array" ref="S31">_xlfn.IFNA(_xlfn.IFS(M31&lt;&gt;0,M31,N31&lt;&gt;0,N31,P31&lt;&gt;0,P31,Q31&lt;&gt;0,Q31),"Pendent")</f>
        <v xml:space="preserve">ZPC LL-24 - Olesa i Esparreguera - CIP </v>
      </c>
    </row>
    <row r="32" spans="1:22" ht="15" customHeight="1" x14ac:dyDescent="0.3">
      <c r="A32" s="12">
        <v>28</v>
      </c>
      <c r="B32" s="17" t="s">
        <v>529</v>
      </c>
      <c r="C32" s="16" t="s">
        <v>1568</v>
      </c>
      <c r="D32" s="23" t="str" cm="1">
        <f t="array" ref="D32">_xlfn.IFNA(_xlfn.IFS(M32&lt;&gt;0,M32,N32&lt;&gt;0,N32,P32&lt;&gt;0,P32,Q32&lt;&gt;0,Q32),"FALTAN DATOS DE ESCENARIO")</f>
        <v xml:space="preserve">ZPC LL-24 - Olesa i Esparreguera - CIP </v>
      </c>
      <c r="E32" s="94">
        <v>45031</v>
      </c>
      <c r="F32" s="95">
        <v>0.375</v>
      </c>
      <c r="G32" s="94">
        <v>45031</v>
      </c>
      <c r="H32" s="95">
        <v>0.75</v>
      </c>
      <c r="I32" s="27" t="s">
        <v>12</v>
      </c>
      <c r="J32" s="27" t="s">
        <v>8</v>
      </c>
      <c r="K32" s="27">
        <v>20</v>
      </c>
      <c r="L32" s="27" t="s">
        <v>11</v>
      </c>
      <c r="M32" s="27" t="s">
        <v>100</v>
      </c>
      <c r="R32" s="12" t="str">
        <f>_xlfn.IFNA(VLOOKUP(S32,Municipis!$A$2:$B$118,2,FALSE),"Pendent")</f>
        <v>Navàs. Pinós, Cardona</v>
      </c>
      <c r="S32" s="12" t="str" cm="1">
        <f t="array" ref="S32">_xlfn.IFNA(_xlfn.IFS(M32&lt;&gt;0,M32,N32&lt;&gt;0,N32,P32&lt;&gt;0,P32,Q32&lt;&gt;0,Q32),"Pendent")</f>
        <v xml:space="preserve">ZPC LL-24 - Olesa i Esparreguera - CIP </v>
      </c>
    </row>
    <row r="33" spans="1:22" ht="15" customHeight="1" x14ac:dyDescent="0.3">
      <c r="B33" s="17" t="s">
        <v>450</v>
      </c>
      <c r="C33" s="16" t="s">
        <v>1603</v>
      </c>
      <c r="D33" s="23" t="str" cm="1">
        <f t="array" ref="D33">_xlfn.IFNA(_xlfn.IFS(M33&lt;&gt;0,M33,N33&lt;&gt;0,N33,P33&lt;&gt;0,P33,Q33&lt;&gt;0,Q33),"FALTAN DATOS DE ESCENARIO")</f>
        <v>ZPC NP-09 - Embassament de Camarasa - CIP</v>
      </c>
      <c r="E33" s="94">
        <v>45031</v>
      </c>
      <c r="F33" s="95">
        <v>0.33333333333333298</v>
      </c>
      <c r="G33" s="94">
        <v>45031</v>
      </c>
      <c r="H33" s="95">
        <v>0.75</v>
      </c>
      <c r="I33" s="27" t="s">
        <v>1028</v>
      </c>
      <c r="J33" s="27" t="s">
        <v>8</v>
      </c>
      <c r="K33" s="27">
        <v>50</v>
      </c>
      <c r="L33" s="27" t="s">
        <v>11</v>
      </c>
      <c r="M33" s="27" t="s">
        <v>109</v>
      </c>
      <c r="N33" s="27"/>
      <c r="O33" s="27"/>
      <c r="P33" s="27"/>
      <c r="Q33" s="27"/>
      <c r="R33" s="12" t="str">
        <f>_xlfn.IFNA(VLOOKUP(S33,Municipis!$A$2:$B$118,2,FALSE),"Pendent")</f>
        <v>Camarasa, Les Avellanes i Santa Linya, Àger, Vilanova de Meià</v>
      </c>
      <c r="S33" s="12" t="str" cm="1">
        <f t="array" ref="S33">_xlfn.IFNA(_xlfn.IFS(M33&lt;&gt;0,M33,N33&lt;&gt;0,N33,P33&lt;&gt;0,P33,Q33&lt;&gt;0,Q33),"Pendent")</f>
        <v>ZPC NP-09 - Embassament de Camarasa - CIP</v>
      </c>
    </row>
    <row r="34" spans="1:22" ht="15" customHeight="1" x14ac:dyDescent="0.3">
      <c r="A34" s="12">
        <v>30</v>
      </c>
      <c r="B34" s="17" t="s">
        <v>490</v>
      </c>
      <c r="C34" s="97" t="s">
        <v>1306</v>
      </c>
      <c r="D34" s="23" t="str" cm="1">
        <f t="array" ref="D34">_xlfn.IFNA(_xlfn.IFS(M34&lt;&gt;0,M34,N34&lt;&gt;0,N34,P34&lt;&gt;0,P34,Q34&lt;&gt;0,Q34),"FALTAN DATOS DE ESCENARIO")</f>
        <v>ZPC NR-06b - Embasament d'Escales</v>
      </c>
      <c r="E34" s="236">
        <v>45031</v>
      </c>
      <c r="F34" s="237">
        <v>0.33333333333333331</v>
      </c>
      <c r="G34" s="236">
        <v>45032</v>
      </c>
      <c r="H34" s="237">
        <v>0.66666666666666663</v>
      </c>
      <c r="I34" s="121" t="s">
        <v>1022</v>
      </c>
      <c r="J34" s="121" t="s">
        <v>1020</v>
      </c>
      <c r="K34" s="121">
        <v>16</v>
      </c>
      <c r="L34" s="27" t="s">
        <v>11</v>
      </c>
      <c r="M34" s="121"/>
      <c r="N34" s="121" t="s">
        <v>1468</v>
      </c>
      <c r="O34" s="121"/>
      <c r="R34" s="12" t="s">
        <v>1469</v>
      </c>
      <c r="S34" s="12" t="str" cm="1">
        <f t="array" ref="S34">_xlfn.IFNA(_xlfn.IFS(M34&lt;&gt;0,M34,N34&lt;&gt;0,N34,P34&lt;&gt;0,P34,Q34&lt;&gt;0,Q34),"Pendent")</f>
        <v>ZPC NR-06b - Embasament d'Escales</v>
      </c>
      <c r="T34" s="23" t="str" cm="1">
        <f t="array" ref="T34">_xlfn.IFNA(_xlfn.IFS(M34&lt;&gt;0,M34,N34&lt;&gt;0,N34,P34&lt;&gt;0,P34,Q34&lt;&gt;0,Q34),"FALTAN DATOS DE ESCENARIO")</f>
        <v>ZPC NR-06b - Embasament d'Escales</v>
      </c>
      <c r="U34" s="92" t="str">
        <f>IF(IFERROR(FIND("ZPC",S34)&gt;=1,0),"ZPC","ZLLSM")</f>
        <v>ZPC</v>
      </c>
      <c r="V34" s="92" t="str">
        <f>+IF(OR(P34="Festa Major",P34="Menors d'edat",P34="Federació",U34="ZLLSM"),"Exempt","Taxa")</f>
        <v>Taxa</v>
      </c>
    </row>
    <row r="35" spans="1:22" ht="15" customHeight="1" x14ac:dyDescent="0.3">
      <c r="A35" s="12">
        <v>31</v>
      </c>
      <c r="B35" s="17" t="s">
        <v>432</v>
      </c>
      <c r="C35" s="49" t="s">
        <v>1064</v>
      </c>
      <c r="D35" s="23" t="str" cm="1">
        <f t="array" ref="D35">_xlfn.IFNA(_xlfn.IFS(M35&lt;&gt;0,M35,N35&lt;&gt;0,N35,P35&lt;&gt;0,P35,Q35&lt;&gt;0,Q35),"FALTAN DATOS DE ESCENARIO")</f>
        <v xml:space="preserve">ZPC SE-16 - Embassament de Sant Llorenç de Montgai - CIP </v>
      </c>
      <c r="E35" s="21">
        <v>45031</v>
      </c>
      <c r="F35" s="104">
        <v>0.33333333333333298</v>
      </c>
      <c r="G35" s="21">
        <v>45031</v>
      </c>
      <c r="H35" s="104">
        <v>0.70833333333333404</v>
      </c>
      <c r="I35" s="17" t="s">
        <v>12</v>
      </c>
      <c r="J35" s="17" t="s">
        <v>8</v>
      </c>
      <c r="K35" s="17">
        <v>20</v>
      </c>
      <c r="L35" s="17" t="s">
        <v>11</v>
      </c>
      <c r="M35" s="17" t="s">
        <v>123</v>
      </c>
      <c r="O35" s="17" t="s">
        <v>542</v>
      </c>
      <c r="R35" s="12" t="str">
        <f>_xlfn.IFNA(VLOOKUP(S35,Municipis!$A$2:$B$118,2,FALSE),"Pendent")</f>
        <v>Balaguer, Os de Balaguer</v>
      </c>
      <c r="S35" s="12" t="str" cm="1">
        <f t="array" ref="S35">_xlfn.IFNA(_xlfn.IFS(M35&lt;&gt;0,M35,N35&lt;&gt;0,N35,P35&lt;&gt;0,P35,Q35&lt;&gt;0,Q35),"Pendent")</f>
        <v xml:space="preserve">ZPC SE-16 - Embassament de Sant Llorenç de Montgai - CIP </v>
      </c>
      <c r="T35" s="23" t="str" cm="1">
        <f t="array" ref="T35">_xlfn.IFNA(_xlfn.IFS(M35&lt;&gt;0,M35,N35&lt;&gt;0,N35,P35&lt;&gt;0,P35,Q35&lt;&gt;0,Q35),"FALTAN DATOS DE ESCENARIO")</f>
        <v xml:space="preserve">ZPC SE-16 - Embassament de Sant Llorenç de Montgai - CIP </v>
      </c>
      <c r="U35" s="92" t="str">
        <f>IF(IFERROR(FIND("ZPC",S35)&gt;=1,0),"ZPC","ZLLSM")</f>
        <v>ZPC</v>
      </c>
      <c r="V35" s="92" t="str">
        <f>+IF(OR(P35="Festa Major",P35="Menors d'edat",P35="Federació",U35="ZLLSM"),"Exempt","Taxa")</f>
        <v>Taxa</v>
      </c>
    </row>
    <row r="36" spans="1:22" ht="15" customHeight="1" x14ac:dyDescent="0.3">
      <c r="A36" s="12">
        <v>32</v>
      </c>
      <c r="B36" s="17" t="s">
        <v>530</v>
      </c>
      <c r="C36" s="16" t="s">
        <v>1491</v>
      </c>
      <c r="D36" s="23" t="str" cm="1">
        <f t="array" ref="D36">_xlfn.IFNA(_xlfn.IFS(M36&lt;&gt;0,M36,N36&lt;&gt;0,N36,P36&lt;&gt;0,P36,Q36&lt;&gt;0,Q36),"FALTAN DATOS DE ESCENARIO")</f>
        <v>ZPC TO-01 - Tordera - SALM</v>
      </c>
      <c r="E36" s="94">
        <v>45031</v>
      </c>
      <c r="F36" s="219">
        <v>0.29166666666666669</v>
      </c>
      <c r="G36" s="94">
        <v>45031</v>
      </c>
      <c r="H36" s="219">
        <v>0.83333333333333404</v>
      </c>
      <c r="I36" s="27" t="s">
        <v>1022</v>
      </c>
      <c r="J36" s="27" t="s">
        <v>8</v>
      </c>
      <c r="K36" s="27">
        <v>30</v>
      </c>
      <c r="L36" s="27" t="s">
        <v>11</v>
      </c>
      <c r="M36" s="27"/>
      <c r="N36" s="27" t="s">
        <v>144</v>
      </c>
      <c r="O36" s="27" t="s">
        <v>542</v>
      </c>
      <c r="P36" s="27"/>
      <c r="Q36" s="27"/>
      <c r="R36" s="12" t="str">
        <f>_xlfn.IFNA(VLOOKUP(S36,Municipis!$A$2:$B$118,2,FALSE),"Pendent")</f>
        <v>Pendent</v>
      </c>
      <c r="S36" s="12" t="str" cm="1">
        <f t="array" ref="S36">_xlfn.IFNA(_xlfn.IFS(M36&lt;&gt;0,M36,N36&lt;&gt;0,N36,P36&lt;&gt;0,P36,Q36&lt;&gt;0,Q36),"Pendent")</f>
        <v>ZPC TO-01 - Tordera - SALM</v>
      </c>
    </row>
    <row r="37" spans="1:22" ht="15" customHeight="1" x14ac:dyDescent="0.3">
      <c r="A37" s="12">
        <v>33</v>
      </c>
      <c r="B37" s="17" t="s">
        <v>481</v>
      </c>
      <c r="C37" s="40" t="s">
        <v>1281</v>
      </c>
      <c r="D37" s="239" t="str" cm="1">
        <f t="array" ref="D37">_xlfn.IFNA(_xlfn.IFS(M37&lt;&gt;0,M37,N37&lt;&gt;0,N37,P37&lt;&gt;0,P37,Q37&lt;&gt;0,Q37),"FALTAN DATOS DE ESCENARIO")</f>
        <v>Escenari de Foix</v>
      </c>
      <c r="E37" s="240">
        <v>45032</v>
      </c>
      <c r="F37" s="104">
        <v>0.29166666666666669</v>
      </c>
      <c r="G37" s="240">
        <v>45032</v>
      </c>
      <c r="H37" s="110">
        <v>0.54166666666666696</v>
      </c>
      <c r="I37" s="27" t="s">
        <v>12</v>
      </c>
      <c r="J37" s="17" t="s">
        <v>8</v>
      </c>
      <c r="K37" s="17">
        <v>20</v>
      </c>
      <c r="L37" s="17" t="s">
        <v>11</v>
      </c>
      <c r="Q37" s="17" t="s">
        <v>29</v>
      </c>
      <c r="R37" s="12" t="str">
        <f>_xlfn.IFNA(VLOOKUP(S37,Municipis!$A$2:$B$118,2,FALSE),"Pendent")</f>
        <v>Castellet i la Gornal</v>
      </c>
      <c r="S37" s="12" t="str" cm="1">
        <f t="array" ref="S37">_xlfn.IFNA(_xlfn.IFS(M37&lt;&gt;0,M37,N37&lt;&gt;0,N37,P37&lt;&gt;0,P37,Q37&lt;&gt;0,Q37),"Pendent")</f>
        <v>Escenari de Foix</v>
      </c>
      <c r="T37" s="23" t="str" cm="1">
        <f t="array" ref="T37">_xlfn.IFNA(_xlfn.IFS(M37&lt;&gt;0,M37,N37&lt;&gt;0,N37,P37&lt;&gt;0,P37,Q37&lt;&gt;0,Q37),"FALTAN DATOS DE ESCENARIO")</f>
        <v>Escenari de Foix</v>
      </c>
      <c r="U37" s="92" t="str">
        <f>IF(IFERROR(FIND("ZPC",S37)&gt;=1,0),"ZPC","ZLLSM")</f>
        <v>ZLLSM</v>
      </c>
      <c r="V37" s="92" t="str">
        <f>+IF(OR(P37="Festa Major",P37="Menors d'edat",P37="Federació",U37="ZLLSM"),"Exempt","Taxa")</f>
        <v>Exempt</v>
      </c>
    </row>
    <row r="38" spans="1:22" ht="15" customHeight="1" x14ac:dyDescent="0.3">
      <c r="A38" s="12">
        <v>34</v>
      </c>
      <c r="B38" s="17" t="s">
        <v>491</v>
      </c>
      <c r="C38" s="235" t="s">
        <v>1443</v>
      </c>
      <c r="D38" s="23" t="str" cm="1">
        <f t="array" ref="D38">_xlfn.IFNA(_xlfn.IFS(M38&lt;&gt;0,M38,N38&lt;&gt;0,N38,P38&lt;&gt;0,P38,Q38&lt;&gt;0,Q38),"FALTAN DATOS DE ESCENARIO")</f>
        <v xml:space="preserve">Privades T1 - Basses del Golf de Girona </v>
      </c>
      <c r="E38" s="241">
        <v>45032</v>
      </c>
      <c r="F38" s="237">
        <v>0.25</v>
      </c>
      <c r="G38" s="241">
        <v>45032</v>
      </c>
      <c r="H38" s="237">
        <v>0.54166666666666696</v>
      </c>
      <c r="I38" s="121" t="s">
        <v>12</v>
      </c>
      <c r="J38" s="121" t="s">
        <v>10</v>
      </c>
      <c r="K38" s="121">
        <v>40</v>
      </c>
      <c r="L38" s="121" t="s">
        <v>11</v>
      </c>
      <c r="M38" s="121"/>
      <c r="N38" s="121"/>
      <c r="O38" s="121"/>
      <c r="P38" s="121"/>
      <c r="Q38" s="121" t="s">
        <v>39</v>
      </c>
      <c r="R38" s="12" t="str">
        <f>_xlfn.IFNA(VLOOKUP(S38,Municipis!$A$2:$B$118,2,FALSE),"Pendent")</f>
        <v>Sant Julià de Ramis</v>
      </c>
      <c r="S38" s="12" t="str" cm="1">
        <f t="array" ref="S38">_xlfn.IFNA(_xlfn.IFS(M38&lt;&gt;0,M38,N38&lt;&gt;0,N38,P38&lt;&gt;0,P38,Q38&lt;&gt;0,Q38),"Pendent")</f>
        <v xml:space="preserve">Privades T1 - Basses del Golf de Girona </v>
      </c>
    </row>
    <row r="39" spans="1:22" ht="15" customHeight="1" x14ac:dyDescent="0.3">
      <c r="A39" s="12">
        <v>35</v>
      </c>
      <c r="B39" s="17" t="s">
        <v>477</v>
      </c>
      <c r="C39" s="315" t="s">
        <v>1479</v>
      </c>
      <c r="D39" s="23" t="str" cm="1">
        <f t="array" ref="D39">_xlfn.IFNA(_xlfn.IFS(M39&lt;&gt;0,M39,N39&lt;&gt;0,N39,P39&lt;&gt;0,P39,Q39&lt;&gt;0,Q39),"FALTAN DATOS DE ESCENARIO")</f>
        <v xml:space="preserve">ZLLSM-LL-31 - el Llobregat - Abrera </v>
      </c>
      <c r="E39" s="229">
        <v>45032</v>
      </c>
      <c r="F39" s="230">
        <v>0.25</v>
      </c>
      <c r="G39" s="229">
        <v>45032</v>
      </c>
      <c r="H39" s="230" t="s">
        <v>1481</v>
      </c>
      <c r="I39" s="231" t="s">
        <v>1421</v>
      </c>
      <c r="J39" s="231" t="s">
        <v>1479</v>
      </c>
      <c r="K39" s="232">
        <v>20</v>
      </c>
      <c r="L39" s="315" t="s">
        <v>1080</v>
      </c>
      <c r="M39" s="27"/>
      <c r="N39" s="27"/>
      <c r="O39" s="27"/>
      <c r="P39" s="27" t="s">
        <v>52</v>
      </c>
      <c r="R39" s="12" t="str">
        <f>_xlfn.IFNA(VLOOKUP(S39,Municipis!$A$2:$B$118,2,FALSE),"Pendent")</f>
        <v>Abrera</v>
      </c>
      <c r="S39" s="12" t="str" cm="1">
        <f t="array" ref="S39">_xlfn.IFNA(_xlfn.IFS(M39&lt;&gt;0,M39,N39&lt;&gt;0,N39,P39&lt;&gt;0,P39,Q39&lt;&gt;0,Q39),"Pendent")</f>
        <v xml:space="preserve">ZLLSM-LL-31 - el Llobregat - Abrera </v>
      </c>
    </row>
    <row r="40" spans="1:22" ht="16.5" customHeight="1" x14ac:dyDescent="0.3">
      <c r="A40" s="12">
        <v>36</v>
      </c>
      <c r="B40" s="49" t="s">
        <v>479</v>
      </c>
      <c r="C40" s="49" t="s">
        <v>1036</v>
      </c>
      <c r="D40" s="23" t="str" cm="1">
        <f t="array" ref="D40">_xlfn.IFNA(_xlfn.IFS(M40&lt;&gt;0,M40,N40&lt;&gt;0,N40,P40&lt;&gt;0,P40,Q40&lt;&gt;0,Q40),"FALTAN DATOS DE ESCENARIO")</f>
        <v xml:space="preserve">ZPC EB-01 - Embassaments de Riba-roja i de Flix - CIP, ZLLSM-EB-01 - l'Ebre </v>
      </c>
      <c r="E40" s="234">
        <v>45032</v>
      </c>
      <c r="F40" s="104">
        <v>0.375</v>
      </c>
      <c r="G40" s="234">
        <v>45032</v>
      </c>
      <c r="H40" s="104">
        <v>0.75</v>
      </c>
      <c r="I40" s="17" t="s">
        <v>12</v>
      </c>
      <c r="J40" s="17" t="s">
        <v>8</v>
      </c>
      <c r="K40" s="17">
        <v>20</v>
      </c>
      <c r="L40" s="17" t="s">
        <v>11</v>
      </c>
      <c r="M40" s="17" t="s">
        <v>73</v>
      </c>
      <c r="R40" s="12" t="str">
        <f>_xlfn.IFNA(VLOOKUP(S40,Municipis!$A$2:$B$118,2,FALSE),"Pendent")</f>
        <v>Granja E., Pobla Massaluca, Riba-roja, Flix, Ascó, Móra d'Ebre, Tortosa, Amposta, Deltebre</v>
      </c>
      <c r="S40" s="12" t="str" cm="1">
        <f t="array" ref="S40">_xlfn.IFNA(_xlfn.IFS(M40&lt;&gt;0,M40,N40&lt;&gt;0,N40,P40&lt;&gt;0,P40,Q40&lt;&gt;0,Q40),"Pendent")</f>
        <v xml:space="preserve">ZPC EB-01 - Embassaments de Riba-roja i de Flix - CIP, ZLLSM-EB-01 - l'Ebre </v>
      </c>
      <c r="T40" s="23" t="str" cm="1">
        <f t="array" ref="T40">_xlfn.IFNA(_xlfn.IFS(M40&lt;&gt;0,M40,N40&lt;&gt;0,N40,P40&lt;&gt;0,P40,Q40&lt;&gt;0,Q40),"FALTAN DATOS DE ESCENARIO")</f>
        <v xml:space="preserve">ZPC EB-01 - Embassaments de Riba-roja i de Flix - CIP, ZLLSM-EB-01 - l'Ebre </v>
      </c>
      <c r="U40" s="92" t="str">
        <f>IF(IFERROR(FIND("ZPC",S40)&gt;=1,0),"ZPC","ZLLSM")</f>
        <v>ZPC</v>
      </c>
      <c r="V40" s="92" t="str">
        <f>+IF(OR(P40="Festa Major",P40="Menors d'edat",P40="Federació",U40="ZLLSM"),"Exempt","Taxa")</f>
        <v>Taxa</v>
      </c>
    </row>
    <row r="41" spans="1:22" ht="15" customHeight="1" x14ac:dyDescent="0.3">
      <c r="A41" s="12">
        <v>37</v>
      </c>
      <c r="B41" s="36" t="s">
        <v>522</v>
      </c>
      <c r="C41" s="37" t="s">
        <v>8</v>
      </c>
      <c r="D41" s="23" t="str" cm="1">
        <f t="array" ref="D41">_xlfn.IFNA(_xlfn.IFS(M41&lt;&gt;0,M41,N41&lt;&gt;0,N41,P41&lt;&gt;0,P41,Q41&lt;&gt;0,Q41),"FALTAN DATOS DE ESCENARIO")</f>
        <v xml:space="preserve">ZPC LL-24 - Olesa i Esparreguera - CIP </v>
      </c>
      <c r="E41" s="234">
        <v>45032</v>
      </c>
      <c r="F41" s="104">
        <v>0.29166666666666669</v>
      </c>
      <c r="G41" s="234">
        <v>45032</v>
      </c>
      <c r="H41" s="104">
        <v>0.54166666666666696</v>
      </c>
      <c r="I41" s="17" t="s">
        <v>12</v>
      </c>
      <c r="J41" s="17" t="s">
        <v>8</v>
      </c>
      <c r="K41" s="17">
        <v>40</v>
      </c>
      <c r="L41" s="17" t="s">
        <v>11</v>
      </c>
      <c r="M41" s="17" t="s">
        <v>100</v>
      </c>
      <c r="R41" s="12" t="str">
        <f>_xlfn.IFNA(VLOOKUP(S41,Municipis!$A$2:$B$118,2,FALSE),"Pendent")</f>
        <v>Navàs. Pinós, Cardona</v>
      </c>
      <c r="S41" s="12" t="str" cm="1">
        <f t="array" ref="S41">_xlfn.IFNA(_xlfn.IFS(M41&lt;&gt;0,M41,N41&lt;&gt;0,N41,P41&lt;&gt;0,P41,Q41&lt;&gt;0,Q41),"Pendent")</f>
        <v xml:space="preserve">ZPC LL-24 - Olesa i Esparreguera - CIP </v>
      </c>
      <c r="T41" s="23" t="str" cm="1">
        <f t="array" ref="T41">_xlfn.IFNA(_xlfn.IFS(M41&lt;&gt;0,M41,N41&lt;&gt;0,N41,P41&lt;&gt;0,P41,Q41&lt;&gt;0,Q41),"FALTAN DATOS DE ESCENARIO")</f>
        <v xml:space="preserve">ZPC LL-24 - Olesa i Esparreguera - CIP </v>
      </c>
      <c r="U41" s="92" t="str">
        <f>IF(IFERROR(FIND("ZPC",S41)&gt;=1,0),"ZPC","ZLLSM")</f>
        <v>ZPC</v>
      </c>
      <c r="V41" s="92" t="str">
        <f>+IF(OR(P41="Festa Major",P41="Menors d'edat",P41="Federació",U41="ZLLSM"),"Exempt","Taxa")</f>
        <v>Taxa</v>
      </c>
    </row>
    <row r="42" spans="1:22" ht="15" customHeight="1" x14ac:dyDescent="0.3">
      <c r="A42" s="12">
        <v>38</v>
      </c>
      <c r="B42" s="17" t="s">
        <v>508</v>
      </c>
      <c r="C42" s="16" t="s">
        <v>1554</v>
      </c>
      <c r="D42" s="23" t="str" cm="1">
        <f t="array" ref="D42">_xlfn.IFNA(_xlfn.IFS(M42&lt;&gt;0,M42,N42&lt;&gt;0,N42,P42&lt;&gt;0,P42,Q42&lt;&gt;0,Q42),"FALTAN DATOS DE ESCENARIO")</f>
        <v xml:space="preserve">ZPC LL-24 - Olesa i Esparreguera - CIP </v>
      </c>
      <c r="E42" s="94">
        <v>45032</v>
      </c>
      <c r="F42" s="95">
        <v>0.33333333333333298</v>
      </c>
      <c r="G42" s="94">
        <v>45032</v>
      </c>
      <c r="H42" s="95">
        <v>0.54166666666666696</v>
      </c>
      <c r="I42" s="27" t="s">
        <v>12</v>
      </c>
      <c r="J42" s="27" t="s">
        <v>8</v>
      </c>
      <c r="K42" s="27">
        <v>12</v>
      </c>
      <c r="L42" s="27" t="s">
        <v>11</v>
      </c>
      <c r="M42" s="27" t="s">
        <v>100</v>
      </c>
      <c r="R42" s="12" t="str">
        <f>_xlfn.IFNA(VLOOKUP(S42,Municipis!$A$2:$B$118,2,FALSE),"Pendent")</f>
        <v>Navàs. Pinós, Cardona</v>
      </c>
      <c r="S42" s="12" t="str" cm="1">
        <f t="array" ref="S42">_xlfn.IFNA(_xlfn.IFS(M42&lt;&gt;0,M42,N42&lt;&gt;0,N42,P42&lt;&gt;0,P42,Q42&lt;&gt;0,Q42),"Pendent")</f>
        <v xml:space="preserve">ZPC LL-24 - Olesa i Esparreguera - CIP </v>
      </c>
      <c r="T42" s="23" t="str" cm="1">
        <f t="array" ref="T42">_xlfn.IFNA(_xlfn.IFS(M42&lt;&gt;0,M42,N42&lt;&gt;0,N42,P42&lt;&gt;0,P42,Q42&lt;&gt;0,Q42),"FALTAN DATOS DE ESCENARIO")</f>
        <v xml:space="preserve">ZPC LL-24 - Olesa i Esparreguera - CIP </v>
      </c>
      <c r="U42" s="92" t="str">
        <f>IF(IFERROR(FIND("ZPC",S42)&gt;=1,0),"ZPC","ZLLSM")</f>
        <v>ZPC</v>
      </c>
      <c r="V42" s="92" t="str">
        <f>+IF(OR(P42="Festa Major",P42="Menors d'edat",P42="Federació",U42="ZLLSM"),"Exempt","Taxa")</f>
        <v>Taxa</v>
      </c>
    </row>
    <row r="43" spans="1:22" ht="15" customHeight="1" x14ac:dyDescent="0.3">
      <c r="B43" s="17" t="s">
        <v>450</v>
      </c>
      <c r="C43" s="16" t="s">
        <v>1603</v>
      </c>
      <c r="D43" s="23" t="str" cm="1">
        <f t="array" ref="D43">_xlfn.IFNA(_xlfn.IFS(M43&lt;&gt;0,M43,N43&lt;&gt;0,N43,P43&lt;&gt;0,P43,Q43&lt;&gt;0,Q43),"FALTAN DATOS DE ESCENARIO")</f>
        <v>ZPC NP-09 - Embassament de Camarasa - CIP</v>
      </c>
      <c r="E43" s="94">
        <v>45032</v>
      </c>
      <c r="F43" s="95">
        <v>0.33333333333333298</v>
      </c>
      <c r="G43" s="94">
        <v>45032</v>
      </c>
      <c r="H43" s="95">
        <v>0.75</v>
      </c>
      <c r="I43" s="27" t="s">
        <v>1028</v>
      </c>
      <c r="J43" s="27" t="s">
        <v>8</v>
      </c>
      <c r="K43" s="27">
        <v>50</v>
      </c>
      <c r="L43" s="27" t="s">
        <v>11</v>
      </c>
      <c r="M43" s="27" t="s">
        <v>109</v>
      </c>
      <c r="N43" s="27"/>
      <c r="O43" s="27"/>
      <c r="P43" s="27"/>
      <c r="Q43" s="27"/>
      <c r="R43" s="12" t="str">
        <f>_xlfn.IFNA(VLOOKUP(S43,Municipis!$A$2:$B$118,2,FALSE),"Pendent")</f>
        <v>Camarasa, Les Avellanes i Santa Linya, Àger, Vilanova de Meià</v>
      </c>
      <c r="S43" s="12" t="str" cm="1">
        <f t="array" ref="S43">_xlfn.IFNA(_xlfn.IFS(M43&lt;&gt;0,M43,N43&lt;&gt;0,N43,P43&lt;&gt;0,P43,Q43&lt;&gt;0,Q43),"Pendent")</f>
        <v>ZPC NP-09 - Embassament de Camarasa - CIP</v>
      </c>
    </row>
    <row r="44" spans="1:22" ht="15" customHeight="1" x14ac:dyDescent="0.3">
      <c r="A44" s="12">
        <v>40</v>
      </c>
      <c r="B44" s="17" t="s">
        <v>502</v>
      </c>
      <c r="C44" s="16" t="s">
        <v>1269</v>
      </c>
      <c r="D44" s="23" t="str" cm="1">
        <f t="array" ref="D44">_xlfn.IFNA(_xlfn.IFS(M44&lt;&gt;0,M44,N44&lt;&gt;0,N44,P44&lt;&gt;0,P44,Q44&lt;&gt;0,Q44),"FALTAN DATOS DE ESCENARIO")</f>
        <v>ZPC SE-22 - Lleida - CIP</v>
      </c>
      <c r="E44" s="94">
        <v>45032</v>
      </c>
      <c r="F44" s="219">
        <v>0.29166666666666669</v>
      </c>
      <c r="G44" s="94">
        <v>45032</v>
      </c>
      <c r="H44" s="219">
        <v>0.83333333333333404</v>
      </c>
      <c r="I44" s="27" t="s">
        <v>1169</v>
      </c>
      <c r="J44" s="27" t="s">
        <v>8</v>
      </c>
      <c r="K44" s="27">
        <v>20</v>
      </c>
      <c r="L44" s="27" t="s">
        <v>11</v>
      </c>
      <c r="M44" s="27" t="s">
        <v>130</v>
      </c>
      <c r="R44" s="12" t="str">
        <f>_xlfn.IFNA(VLOOKUP(S44,Municipis!$A$2:$B$118,2,FALSE),"Pendent")</f>
        <v>Ripoll, Campdevànol, Les Llosses, Santa Maria de Besora</v>
      </c>
      <c r="S44" s="12" t="str" cm="1">
        <f t="array" ref="S44">_xlfn.IFNA(_xlfn.IFS(M44&lt;&gt;0,M44,N44&lt;&gt;0,N44,P44&lt;&gt;0,P44,Q44&lt;&gt;0,Q44),"Pendent")</f>
        <v>ZPC SE-22 - Lleida - CIP</v>
      </c>
      <c r="T44" s="23" t="str" cm="1">
        <f t="array" ref="T44">_xlfn.IFNA(_xlfn.IFS(M44&lt;&gt;0,M44,N44&lt;&gt;0,N44,P44&lt;&gt;0,P44,Q44&lt;&gt;0,Q44),"FALTAN DATOS DE ESCENARIO")</f>
        <v>ZPC SE-22 - Lleida - CIP</v>
      </c>
      <c r="U44" s="92" t="str">
        <f>IF(IFERROR(FIND("ZPC",S44)&gt;=1,0),"ZPC","ZLLSM")</f>
        <v>ZPC</v>
      </c>
      <c r="V44" s="92" t="str">
        <f>+IF(OR(P44="Festa Major",P44="Menors d'edat",P44="Federació",U44="ZLLSM"),"Exempt","Taxa")</f>
        <v>Taxa</v>
      </c>
    </row>
    <row r="45" spans="1:22" ht="15" customHeight="1" x14ac:dyDescent="0.3">
      <c r="A45" s="12">
        <v>41</v>
      </c>
      <c r="B45" s="17" t="s">
        <v>436</v>
      </c>
      <c r="C45" s="41" t="s">
        <v>1308</v>
      </c>
      <c r="D45" s="23" t="str" cm="1">
        <f t="array" ref="D45">_xlfn.IFNA(_xlfn.IFS(M45&lt;&gt;0,M45,N45&lt;&gt;0,N45,P45&lt;&gt;0,P45,Q45&lt;&gt;0,Q45),"FALTAN DATOS DE ESCENARIO")</f>
        <v xml:space="preserve">ZPC TE-11 - Ter - Sant Quirze de Besora - CIP </v>
      </c>
      <c r="E45" s="304">
        <v>45032</v>
      </c>
      <c r="F45" s="305">
        <v>0.33333333333333298</v>
      </c>
      <c r="G45" s="304">
        <v>45032</v>
      </c>
      <c r="H45" s="305">
        <v>0.54166666666666696</v>
      </c>
      <c r="I45" s="307" t="s">
        <v>12</v>
      </c>
      <c r="J45" s="307" t="s">
        <v>8</v>
      </c>
      <c r="K45" s="307">
        <v>18</v>
      </c>
      <c r="L45" s="307" t="s">
        <v>11</v>
      </c>
      <c r="M45" s="307" t="s">
        <v>132</v>
      </c>
      <c r="N45" s="307"/>
      <c r="O45" s="307"/>
      <c r="P45" s="307"/>
      <c r="Q45" s="42"/>
      <c r="R45" s="12" t="str">
        <f>_xlfn.IFNA(VLOOKUP(S45,Municipis!$A$2:$B$118,2,FALSE),"Pendent")</f>
        <v>Sant Quirze de Besora, Vilanova de Sau, Roda de Ter, Manlleu, Torelló</v>
      </c>
      <c r="S45" s="12" t="str" cm="1">
        <f t="array" ref="S45">_xlfn.IFNA(_xlfn.IFS(M45&lt;&gt;0,M45,N45&lt;&gt;0,N45,P45&lt;&gt;0,P45,Q45&lt;&gt;0,Q45),"Pendent")</f>
        <v xml:space="preserve">ZPC TE-11 - Ter - Sant Quirze de Besora - CIP </v>
      </c>
      <c r="T45" s="23" t="str" cm="1">
        <f t="array" ref="T45">_xlfn.IFNA(_xlfn.IFS(M45&lt;&gt;0,M45,N45&lt;&gt;0,N45,P45&lt;&gt;0,P45,Q45&lt;&gt;0,Q45),"FALTAN DATOS DE ESCENARIO")</f>
        <v xml:space="preserve">ZPC TE-11 - Ter - Sant Quirze de Besora - CIP </v>
      </c>
      <c r="U45" s="92" t="str">
        <f>IF(IFERROR(FIND("ZPC",S45)&gt;=1,0),"ZPC","ZLLSM")</f>
        <v>ZPC</v>
      </c>
      <c r="V45" s="92" t="str">
        <f>+IF(OR(P45="Festa Major",P45="Menors d'edat",P45="Federació",U45="ZLLSM"),"Exempt","Taxa")</f>
        <v>Taxa</v>
      </c>
    </row>
    <row r="46" spans="1:22" ht="15" customHeight="1" x14ac:dyDescent="0.3">
      <c r="A46" s="12">
        <v>42</v>
      </c>
      <c r="B46" s="17" t="s">
        <v>530</v>
      </c>
      <c r="C46" s="16" t="s">
        <v>1491</v>
      </c>
      <c r="D46" s="23" t="str" cm="1">
        <f t="array" ref="D46">_xlfn.IFNA(_xlfn.IFS(M46&lt;&gt;0,M46,N46&lt;&gt;0,N46,P46&lt;&gt;0,P46,Q46&lt;&gt;0,Q46),"FALTAN DATOS DE ESCENARIO")</f>
        <v>ZPC TO-01 - Tordera - SALM</v>
      </c>
      <c r="E46" s="94">
        <v>45032</v>
      </c>
      <c r="F46" s="219">
        <v>0.29166666666666669</v>
      </c>
      <c r="G46" s="94">
        <v>45032</v>
      </c>
      <c r="H46" s="219">
        <v>0.83333333333333404</v>
      </c>
      <c r="I46" s="27" t="s">
        <v>1022</v>
      </c>
      <c r="J46" s="27" t="s">
        <v>8</v>
      </c>
      <c r="K46" s="27">
        <v>30</v>
      </c>
      <c r="L46" s="27" t="s">
        <v>11</v>
      </c>
      <c r="M46" s="27"/>
      <c r="N46" s="27" t="s">
        <v>144</v>
      </c>
      <c r="O46" s="27" t="s">
        <v>542</v>
      </c>
      <c r="P46" s="27"/>
      <c r="Q46" s="27"/>
      <c r="R46" s="12" t="str">
        <f>_xlfn.IFNA(VLOOKUP(S46,Municipis!$A$2:$B$118,2,FALSE),"Pendent")</f>
        <v>Pendent</v>
      </c>
      <c r="S46" s="12" t="str" cm="1">
        <f t="array" ref="S46">_xlfn.IFNA(_xlfn.IFS(M46&lt;&gt;0,M46,N46&lt;&gt;0,N46,P46&lt;&gt;0,P46,Q46&lt;&gt;0,Q46),"Pendent")</f>
        <v>ZPC TO-01 - Tordera - SALM</v>
      </c>
    </row>
    <row r="47" spans="1:22" ht="15" customHeight="1" x14ac:dyDescent="0.3">
      <c r="B47" s="17" t="s">
        <v>444</v>
      </c>
      <c r="C47" s="16" t="s">
        <v>1607</v>
      </c>
      <c r="D47" s="23" t="str" cm="1">
        <f t="array" ref="D47">_xlfn.IFNA(_xlfn.IFS(M47&lt;&gt;0,M47,N47&lt;&gt;0,N47,P47&lt;&gt;0,P47,Q47&lt;&gt;0,Q47),"FALTAN DATOS DE ESCENARIO")</f>
        <v>ZPC SE-19 - Utxesa - Torres de Segre - CIP</v>
      </c>
      <c r="E47" s="94">
        <v>45034</v>
      </c>
      <c r="F47" s="95">
        <v>0.33333333333333331</v>
      </c>
      <c r="G47" s="94">
        <v>45034</v>
      </c>
      <c r="H47" s="95">
        <v>0.54166666666666663</v>
      </c>
      <c r="I47" s="27" t="s">
        <v>12</v>
      </c>
      <c r="J47" s="27" t="s">
        <v>8</v>
      </c>
      <c r="K47" s="27">
        <v>40</v>
      </c>
      <c r="L47" s="27" t="s">
        <v>11</v>
      </c>
      <c r="M47" s="27" t="s">
        <v>125</v>
      </c>
      <c r="R47" s="12" t="str">
        <f>_xlfn.IFNA(VLOOKUP(S47,Municipis!$A$2:$B$118,2,FALSE),"Pendent")</f>
        <v>Torres de Segre, Soses, Seròs</v>
      </c>
      <c r="S47" s="12" t="str" cm="1">
        <f t="array" ref="S47">_xlfn.IFNA(_xlfn.IFS(M47&lt;&gt;0,M47,N47&lt;&gt;0,N47,P47&lt;&gt;0,P47,Q47&lt;&gt;0,Q47),"Pendent")</f>
        <v>ZPC SE-19 - Utxesa - Torres de Segre - CIP</v>
      </c>
    </row>
    <row r="48" spans="1:22" ht="15" customHeight="1" x14ac:dyDescent="0.3">
      <c r="A48" s="12">
        <v>43</v>
      </c>
      <c r="B48" s="49" t="s">
        <v>481</v>
      </c>
      <c r="C48" s="49" t="s">
        <v>1038</v>
      </c>
      <c r="D48" s="23" t="str" cm="1">
        <f t="array" ref="D48">_xlfn.IFNA(_xlfn.IFS(M48&lt;&gt;0,M48,N48&lt;&gt;0,N48,P48&lt;&gt;0,P48,Q48&lt;&gt;0,Q48),"FALTAN DATOS DE ESCENARIO")</f>
        <v>Escenari de Foix</v>
      </c>
      <c r="E48" s="21">
        <v>45036</v>
      </c>
      <c r="F48" s="104">
        <v>0.33333333333333298</v>
      </c>
      <c r="G48" s="21">
        <v>45036</v>
      </c>
      <c r="H48" s="104">
        <v>0.58333333333333304</v>
      </c>
      <c r="I48" s="17" t="s">
        <v>12</v>
      </c>
      <c r="J48" s="17" t="s">
        <v>10</v>
      </c>
      <c r="K48" s="17">
        <v>20</v>
      </c>
      <c r="L48" s="17" t="s">
        <v>11</v>
      </c>
      <c r="Q48" s="17" t="s">
        <v>29</v>
      </c>
      <c r="R48" s="12" t="str">
        <f>_xlfn.IFNA(VLOOKUP(S48,Municipis!$A$2:$B$118,2,FALSE),"Pendent")</f>
        <v>Castellet i la Gornal</v>
      </c>
      <c r="S48" s="12" t="str" cm="1">
        <f t="array" ref="S48">_xlfn.IFNA(_xlfn.IFS(M48&lt;&gt;0,M48,N48&lt;&gt;0,N48,P48&lt;&gt;0,P48,Q48&lt;&gt;0,Q48),"Pendent")</f>
        <v>Escenari de Foix</v>
      </c>
      <c r="T48" s="23" t="str" cm="1">
        <f t="array" ref="T48">_xlfn.IFNA(_xlfn.IFS(M48&lt;&gt;0,M48,N48&lt;&gt;0,N48,P48&lt;&gt;0,P48,Q48&lt;&gt;0,Q48),"FALTAN DATOS DE ESCENARIO")</f>
        <v>Escenari de Foix</v>
      </c>
      <c r="U48" s="92" t="str">
        <f>IF(IFERROR(FIND("ZPC",S48)&gt;=1,0),"ZPC","ZLLSM")</f>
        <v>ZLLSM</v>
      </c>
      <c r="V48" s="92" t="str">
        <f>+IF(OR(P48="Festa Major",P48="Menors d'edat",P48="Federació",U48="ZLLSM"),"Exempt","Taxa")</f>
        <v>Exempt</v>
      </c>
    </row>
    <row r="49" spans="1:22" ht="15" customHeight="1" x14ac:dyDescent="0.3">
      <c r="A49" s="12">
        <v>44</v>
      </c>
      <c r="B49" s="49" t="s">
        <v>480</v>
      </c>
      <c r="C49" s="49" t="s">
        <v>1546</v>
      </c>
      <c r="D49" s="23" t="str" cm="1">
        <f t="array" ref="D49">_xlfn.IFNA(_xlfn.IFS(M49&lt;&gt;0,M49,N49&lt;&gt;0,N49,P49&lt;&gt;0,P49,Q49&lt;&gt;0,Q49),"FALTAN DATOS DE ESCENARIO")</f>
        <v xml:space="preserve">ZPC LL-15 - Embassament de Sant Ponç - CIP </v>
      </c>
      <c r="E49" s="21">
        <v>45037</v>
      </c>
      <c r="F49" s="104">
        <v>0.70833333333333304</v>
      </c>
      <c r="G49" s="21">
        <v>45039</v>
      </c>
      <c r="H49" s="104">
        <v>0.5</v>
      </c>
      <c r="I49" s="17" t="s">
        <v>1083</v>
      </c>
      <c r="J49" s="27" t="s">
        <v>8</v>
      </c>
      <c r="K49" s="17">
        <v>30</v>
      </c>
      <c r="L49" s="17" t="s">
        <v>11</v>
      </c>
      <c r="M49" s="17" t="s">
        <v>89</v>
      </c>
      <c r="R49" s="12" t="str">
        <f>_xlfn.IFNA(VLOOKUP(S49,Municipis!$A$2:$B$118,2,FALSE),"Pendent")</f>
        <v>Sant Joan de Vilatorrada, Callús</v>
      </c>
      <c r="S49" s="12" t="str" cm="1">
        <f t="array" ref="S49">_xlfn.IFNA(_xlfn.IFS(M49&lt;&gt;0,M49,N49&lt;&gt;0,N49,P49&lt;&gt;0,P49,Q49&lt;&gt;0,Q49),"Pendent")</f>
        <v xml:space="preserve">ZPC LL-15 - Embassament de Sant Ponç - CIP </v>
      </c>
      <c r="T49" s="23" t="str" cm="1">
        <f t="array" ref="T49">_xlfn.IFNA(_xlfn.IFS(M49&lt;&gt;0,M49,N49&lt;&gt;0,N49,P49&lt;&gt;0,P49,Q49&lt;&gt;0,Q49),"FALTAN DATOS DE ESCENARIO")</f>
        <v xml:space="preserve">ZPC LL-15 - Embassament de Sant Ponç - CIP </v>
      </c>
      <c r="U49" s="92" t="str">
        <f>IF(IFERROR(FIND("ZPC",S49)&gt;=1,0),"ZPC","ZLLSM")</f>
        <v>ZPC</v>
      </c>
      <c r="V49" s="92" t="str">
        <f>+IF(OR(P49="Festa Major",P49="Menors d'edat",P49="Federació",U49="ZLLSM"),"Exempt","Taxa")</f>
        <v>Taxa</v>
      </c>
    </row>
    <row r="50" spans="1:22" ht="15" customHeight="1" x14ac:dyDescent="0.3">
      <c r="B50" s="17" t="s">
        <v>444</v>
      </c>
      <c r="C50" s="16" t="s">
        <v>1608</v>
      </c>
      <c r="D50" s="23" t="str" cm="1">
        <f t="array" ref="D50">_xlfn.IFNA(_xlfn.IFS(M50&lt;&gt;0,M50,N50&lt;&gt;0,N50,P50&lt;&gt;0,P50,Q50&lt;&gt;0,Q50),"FALTAN DATOS DE ESCENARIO")</f>
        <v>ZPC SE-19 - Utxesa - Torres de Segre - CIP</v>
      </c>
      <c r="E50" s="94">
        <v>45037</v>
      </c>
      <c r="F50" s="95">
        <v>0.20833333333333334</v>
      </c>
      <c r="G50" s="94">
        <v>45039</v>
      </c>
      <c r="H50" s="95">
        <v>0.54166666666666663</v>
      </c>
      <c r="I50" s="27" t="s">
        <v>12</v>
      </c>
      <c r="J50" s="27"/>
      <c r="K50" s="27">
        <v>30</v>
      </c>
      <c r="L50" s="27" t="s">
        <v>11</v>
      </c>
      <c r="M50" s="27" t="s">
        <v>125</v>
      </c>
      <c r="R50" s="12" t="str">
        <f>_xlfn.IFNA(VLOOKUP(S50,Municipis!$A$2:$B$118,2,FALSE),"Pendent")</f>
        <v>Torres de Segre, Soses, Seròs</v>
      </c>
      <c r="S50" s="12" t="str" cm="1">
        <f t="array" ref="S50">_xlfn.IFNA(_xlfn.IFS(M50&lt;&gt;0,M50,N50&lt;&gt;0,N50,P50&lt;&gt;0,P50,Q50&lt;&gt;0,Q50),"Pendent")</f>
        <v>ZPC SE-19 - Utxesa - Torres de Segre - CIP</v>
      </c>
    </row>
    <row r="51" spans="1:22" ht="15" customHeight="1" x14ac:dyDescent="0.3">
      <c r="A51" s="12">
        <v>45</v>
      </c>
      <c r="B51" s="17" t="s">
        <v>1579</v>
      </c>
      <c r="C51" s="17" t="s">
        <v>1580</v>
      </c>
      <c r="D51" s="23" t="str" cm="1">
        <f t="array" ref="D51">_xlfn.IFNA(_xlfn.IFS(M51&lt;&gt;0,M51,N51&lt;&gt;0,N51,P51&lt;&gt;0,P51,Q51&lt;&gt;0,Q51),"FALTAN DATOS DE ESCENARIO")</f>
        <v xml:space="preserve">ZPC EB-01 - Embassaments de Riba-roja i de Flix - CIP </v>
      </c>
      <c r="E51" s="93">
        <v>45038</v>
      </c>
      <c r="F51" s="314">
        <v>0.33333333333333331</v>
      </c>
      <c r="G51" s="93" t="s">
        <v>1594</v>
      </c>
      <c r="H51" s="314">
        <v>0.70833333333333337</v>
      </c>
      <c r="I51" s="17" t="s">
        <v>1539</v>
      </c>
      <c r="J51" s="17" t="s">
        <v>1579</v>
      </c>
      <c r="K51" s="17">
        <v>40</v>
      </c>
      <c r="L51" s="17" t="s">
        <v>11</v>
      </c>
      <c r="M51" s="17" t="s">
        <v>72</v>
      </c>
      <c r="R51" s="12" t="str">
        <f>_xlfn.IFNA(VLOOKUP(S51,Municipis!$A$2:$B$118,2,FALSE),"Pendent")</f>
        <v>La Granja d'Escarp, La Pobla de Massaluca, Flix, Riba-roja d'Ebre</v>
      </c>
      <c r="S51" s="12" t="str" cm="1">
        <f t="array" ref="S51">_xlfn.IFNA(_xlfn.IFS(M51&lt;&gt;0,M51,N51&lt;&gt;0,N51,P51&lt;&gt;0,P51,Q51&lt;&gt;0,Q51),"Pendent")</f>
        <v xml:space="preserve">ZPC EB-01 - Embassaments de Riba-roja i de Flix - CIP </v>
      </c>
    </row>
    <row r="52" spans="1:22" ht="15" customHeight="1" x14ac:dyDescent="0.3">
      <c r="A52" s="12">
        <v>46</v>
      </c>
      <c r="B52" s="17" t="s">
        <v>425</v>
      </c>
      <c r="C52" s="17" t="s">
        <v>1526</v>
      </c>
      <c r="D52" s="23" t="str" cm="1">
        <f t="array" ref="D52">_xlfn.IFNA(_xlfn.IFS(M52&lt;&gt;0,M52,N52&lt;&gt;0,N52,P52&lt;&gt;0,P52,Q52&lt;&gt;0,Q52),"FALTAN DATOS DE ESCENARIO")</f>
        <v xml:space="preserve">ZPC FU-03 - Serinyà - Vilert - CIP </v>
      </c>
      <c r="E52" s="93">
        <v>45038</v>
      </c>
      <c r="F52" s="118">
        <v>1.2916666666666701</v>
      </c>
      <c r="G52" s="93">
        <v>45038</v>
      </c>
      <c r="H52" s="118">
        <v>0.79166666666666696</v>
      </c>
      <c r="I52" s="17" t="s">
        <v>12</v>
      </c>
      <c r="J52" s="17" t="s">
        <v>8</v>
      </c>
      <c r="K52" s="17">
        <v>20</v>
      </c>
      <c r="L52" s="17" t="s">
        <v>11</v>
      </c>
      <c r="M52" s="17" t="s">
        <v>76</v>
      </c>
      <c r="R52" s="12" t="str">
        <f>_xlfn.IFNA(VLOOKUP(S52,Municipis!$A$2:$B$118,2,FALSE),"Pendent")</f>
        <v>Olot</v>
      </c>
      <c r="S52" s="12" t="str" cm="1">
        <f t="array" ref="S52">_xlfn.IFNA(_xlfn.IFS(M52&lt;&gt;0,M52,N52&lt;&gt;0,N52,P52&lt;&gt;0,P52,Q52&lt;&gt;0,Q52),"Pendent")</f>
        <v xml:space="preserve">ZPC FU-03 - Serinyà - Vilert - CIP </v>
      </c>
    </row>
    <row r="53" spans="1:22" ht="15" customHeight="1" x14ac:dyDescent="0.3">
      <c r="A53" s="12">
        <v>47</v>
      </c>
      <c r="B53" s="17" t="s">
        <v>435</v>
      </c>
      <c r="C53" s="16" t="s">
        <v>1368</v>
      </c>
      <c r="D53" s="23" t="str" cm="1">
        <f t="array" ref="D53">_xlfn.IFNA(_xlfn.IFS(M53&lt;&gt;0,M53,N53&lt;&gt;0,N53,P53&lt;&gt;0,P53,Q53&lt;&gt;0,Q53),"FALTAN DATOS DE ESCENARIO")</f>
        <v xml:space="preserve">ZPC LL-07 - Balsareny - CIP </v>
      </c>
      <c r="E53" s="94">
        <v>45038</v>
      </c>
      <c r="F53" s="219">
        <v>0.29166666666666669</v>
      </c>
      <c r="G53" s="94">
        <v>45038</v>
      </c>
      <c r="H53" s="219">
        <v>0.58333333333333304</v>
      </c>
      <c r="I53" s="27" t="s">
        <v>12</v>
      </c>
      <c r="J53" s="27" t="s">
        <v>16</v>
      </c>
      <c r="K53" s="27">
        <v>20</v>
      </c>
      <c r="L53" s="27" t="s">
        <v>11</v>
      </c>
      <c r="M53" s="27" t="s">
        <v>83</v>
      </c>
      <c r="N53" s="27"/>
      <c r="O53" s="27"/>
      <c r="P53" s="27"/>
      <c r="Q53" s="27"/>
      <c r="R53" s="12" t="str">
        <f>_xlfn.IFNA(VLOOKUP(S53,Municipis!$A$2:$B$118,2,FALSE),"Pendent")</f>
        <v>Navarcles, Calders, Sant Fruitós de Bages</v>
      </c>
      <c r="S53" s="12" t="str" cm="1">
        <f t="array" ref="S53">_xlfn.IFNA(_xlfn.IFS(M53&lt;&gt;0,M53,N53&lt;&gt;0,N53,P53&lt;&gt;0,P53,Q53&lt;&gt;0,Q53),"Pendent")</f>
        <v xml:space="preserve">ZPC LL-07 - Balsareny - CIP </v>
      </c>
      <c r="T53" s="23" t="str" cm="1">
        <f t="array" ref="T53">_xlfn.IFNA(_xlfn.IFS(M53&lt;&gt;0,M53,N53&lt;&gt;0,N53,P53&lt;&gt;0,P53,Q53&lt;&gt;0,Q53),"FALTAN DATOS DE ESCENARIO")</f>
        <v xml:space="preserve">ZPC LL-07 - Balsareny - CIP </v>
      </c>
      <c r="U53" s="92" t="str">
        <f>IF(IFERROR(FIND("ZPC",S53)&gt;=1,0),"ZPC","ZLLSM")</f>
        <v>ZPC</v>
      </c>
      <c r="V53" s="92" t="str">
        <f>+IF(OR(P53="Festa Major",P53="Menors d'edat",P53="Federació",U53="ZLLSM"),"Exempt","Taxa")</f>
        <v>Taxa</v>
      </c>
    </row>
    <row r="54" spans="1:22" ht="15" customHeight="1" x14ac:dyDescent="0.3">
      <c r="A54" s="12">
        <v>48</v>
      </c>
      <c r="B54" s="17" t="s">
        <v>426</v>
      </c>
      <c r="C54" s="97" t="s">
        <v>1169</v>
      </c>
      <c r="D54" s="23" t="str" cm="1">
        <f t="array" ref="D54">_xlfn.IFNA(_xlfn.IFS(M54&lt;&gt;0,M54,N54&lt;&gt;0,N54,P54&lt;&gt;0,P54,Q54&lt;&gt;0,Q54),"FALTAN DATOS DE ESCENARIO")</f>
        <v xml:space="preserve">ZPC LL-23 - Súria - CIP </v>
      </c>
      <c r="E54" s="107">
        <v>45038</v>
      </c>
      <c r="F54" s="316">
        <v>0.625</v>
      </c>
      <c r="G54" s="107">
        <v>45038</v>
      </c>
      <c r="H54" s="316">
        <v>0.83333333333333404</v>
      </c>
      <c r="I54" s="100" t="s">
        <v>12</v>
      </c>
      <c r="J54" s="100" t="s">
        <v>8</v>
      </c>
      <c r="K54" s="100">
        <v>25</v>
      </c>
      <c r="L54" s="100" t="s">
        <v>11</v>
      </c>
      <c r="M54" s="100" t="s">
        <v>99</v>
      </c>
      <c r="N54" s="27"/>
      <c r="O54" s="27"/>
      <c r="P54" s="27"/>
      <c r="Q54" s="27"/>
      <c r="R54" s="12" t="str">
        <f>_xlfn.IFNA(VLOOKUP(S54,Municipis!$A$2:$B$118,2,FALSE),"Pendent")</f>
        <v>Olesa de Montserrat, Esparreguera, Collbató</v>
      </c>
      <c r="S54" s="12" t="str" cm="1">
        <f t="array" ref="S54">_xlfn.IFNA(_xlfn.IFS(M54&lt;&gt;0,M54,N54&lt;&gt;0,N54,P54&lt;&gt;0,P54,Q54&lt;&gt;0,Q54),"Pendent")</f>
        <v xml:space="preserve">ZPC LL-23 - Súria - CIP </v>
      </c>
      <c r="T54" s="23" t="str" cm="1">
        <f t="array" ref="T54">_xlfn.IFNA(_xlfn.IFS(M54&lt;&gt;0,M54,N54&lt;&gt;0,N54,P54&lt;&gt;0,P54,Q54&lt;&gt;0,Q54),"FALTAN DATOS DE ESCENARIO")</f>
        <v xml:space="preserve">ZPC LL-23 - Súria - CIP </v>
      </c>
      <c r="U54" s="92" t="str">
        <f>IF(IFERROR(FIND("ZPC",S54)&gt;=1,0),"ZPC","ZLLSM")</f>
        <v>ZPC</v>
      </c>
      <c r="V54" s="92" t="str">
        <f>+IF(OR(P54="Festa Major",P54="Menors d'edat",P54="Federació",U54="ZLLSM"),"Exempt","Taxa")</f>
        <v>Taxa</v>
      </c>
    </row>
    <row r="55" spans="1:22" ht="15" customHeight="1" x14ac:dyDescent="0.3">
      <c r="A55" s="12">
        <v>49</v>
      </c>
      <c r="B55" s="17" t="s">
        <v>508</v>
      </c>
      <c r="C55" s="16" t="s">
        <v>1554</v>
      </c>
      <c r="D55" s="23" t="str" cm="1">
        <f t="array" ref="D55">_xlfn.IFNA(_xlfn.IFS(M55&lt;&gt;0,M55,N55&lt;&gt;0,N55,P55&lt;&gt;0,P55,Q55&lt;&gt;0,Q55),"FALTAN DATOS DE ESCENARIO")</f>
        <v xml:space="preserve">ZPC LL-24 - Olesa i Esparreguera - CIP </v>
      </c>
      <c r="E55" s="94">
        <v>45038</v>
      </c>
      <c r="F55" s="95">
        <v>0.625</v>
      </c>
      <c r="G55" s="94">
        <v>45038</v>
      </c>
      <c r="H55" s="95">
        <v>0.83333333333333404</v>
      </c>
      <c r="I55" s="27" t="s">
        <v>12</v>
      </c>
      <c r="J55" s="27" t="s">
        <v>8</v>
      </c>
      <c r="K55" s="27">
        <v>12</v>
      </c>
      <c r="L55" s="27" t="s">
        <v>11</v>
      </c>
      <c r="M55" s="27" t="s">
        <v>100</v>
      </c>
      <c r="R55" s="12" t="str">
        <f>_xlfn.IFNA(VLOOKUP(S55,Municipis!$A$2:$B$118,2,FALSE),"Pendent")</f>
        <v>Navàs. Pinós, Cardona</v>
      </c>
      <c r="S55" s="12" t="str" cm="1">
        <f t="array" ref="S55">_xlfn.IFNA(_xlfn.IFS(M55&lt;&gt;0,M55,N55&lt;&gt;0,N55,P55&lt;&gt;0,P55,Q55&lt;&gt;0,Q55),"Pendent")</f>
        <v xml:space="preserve">ZPC LL-24 - Olesa i Esparreguera - CIP </v>
      </c>
      <c r="T55" s="23" t="str" cm="1">
        <f t="array" ref="T55">_xlfn.IFNA(_xlfn.IFS(M55&lt;&gt;0,M55,N55&lt;&gt;0,N55,P55&lt;&gt;0,P55,Q55&lt;&gt;0,Q55),"FALTAN DATOS DE ESCENARIO")</f>
        <v xml:space="preserve">ZPC LL-24 - Olesa i Esparreguera - CIP </v>
      </c>
      <c r="U55" s="92" t="str">
        <f>IF(IFERROR(FIND("ZPC",S55)&gt;=1,0),"ZPC","ZLLSM")</f>
        <v>ZPC</v>
      </c>
      <c r="V55" s="92" t="str">
        <f>+IF(OR(P55="Festa Major",P55="Menors d'edat",P55="Federació",U55="ZLLSM"),"Exempt","Taxa")</f>
        <v>Taxa</v>
      </c>
    </row>
    <row r="56" spans="1:22" ht="15" customHeight="1" x14ac:dyDescent="0.3">
      <c r="A56" s="12">
        <v>50</v>
      </c>
      <c r="B56" s="17" t="s">
        <v>491</v>
      </c>
      <c r="C56" s="235" t="s">
        <v>1444</v>
      </c>
      <c r="D56" s="23" t="str" cm="1">
        <f t="array" ref="D56">_xlfn.IFNA(_xlfn.IFS(M56&lt;&gt;0,M56,N56&lt;&gt;0,N56,P56&lt;&gt;0,P56,Q56&lt;&gt;0,Q56),"FALTAN DATOS DE ESCENARIO")</f>
        <v xml:space="preserve">ZLLSM-TE-29 - el Ter - Anglès/Girona/Torroella de Montgrí </v>
      </c>
      <c r="E56" s="241">
        <v>45039</v>
      </c>
      <c r="F56" s="237">
        <v>0.25</v>
      </c>
      <c r="G56" s="241">
        <v>45039</v>
      </c>
      <c r="H56" s="237">
        <v>0.54166666666666696</v>
      </c>
      <c r="I56" s="121" t="s">
        <v>12</v>
      </c>
      <c r="J56" s="121" t="s">
        <v>16</v>
      </c>
      <c r="K56" s="121">
        <v>60</v>
      </c>
      <c r="L56" s="121" t="s">
        <v>11</v>
      </c>
      <c r="M56" s="121"/>
      <c r="N56" s="121"/>
      <c r="O56" s="121"/>
      <c r="P56" s="121" t="s">
        <v>69</v>
      </c>
      <c r="Q56" s="121"/>
      <c r="R56" s="12" t="str">
        <f>_xlfn.IFNA(VLOOKUP(S56,Municipis!$A$2:$B$118,2,FALSE),"Pendent")</f>
        <v>Anglès, Girona, Torroella de Montgrí</v>
      </c>
      <c r="S56" s="12" t="str" cm="1">
        <f t="array" ref="S56">_xlfn.IFNA(_xlfn.IFS(M56&lt;&gt;0,M56,N56&lt;&gt;0,N56,P56&lt;&gt;0,P56,Q56&lt;&gt;0,Q56),"Pendent")</f>
        <v xml:space="preserve">ZLLSM-TE-29 - el Ter - Anglès/Girona/Torroella de Montgrí </v>
      </c>
    </row>
    <row r="57" spans="1:22" ht="15" customHeight="1" x14ac:dyDescent="0.3">
      <c r="A57" s="12">
        <v>51</v>
      </c>
      <c r="B57" s="17" t="s">
        <v>496</v>
      </c>
      <c r="C57" s="16" t="s">
        <v>1256</v>
      </c>
      <c r="D57" s="23" t="str" cm="1">
        <f t="array" ref="D57">_xlfn.IFNA(_xlfn.IFS(M57&lt;&gt;0,M57,N57&lt;&gt;0,N57,P57&lt;&gt;0,P57,Q57&lt;&gt;0,Q57),"FALTAN DATOS DE ESCENARIO")</f>
        <v xml:space="preserve">ZPC LL-21 - Castellbell i el Vilar - CIP </v>
      </c>
      <c r="E57" s="94">
        <v>45039</v>
      </c>
      <c r="F57" s="219">
        <v>0.33333333333333298</v>
      </c>
      <c r="G57" s="94">
        <v>45039</v>
      </c>
      <c r="H57" s="219">
        <v>0.58333333333333304</v>
      </c>
      <c r="I57" s="27" t="s">
        <v>12</v>
      </c>
      <c r="J57" s="27" t="s">
        <v>8</v>
      </c>
      <c r="K57" s="27">
        <v>20</v>
      </c>
      <c r="L57" s="27" t="s">
        <v>11</v>
      </c>
      <c r="M57" s="27" t="s">
        <v>95</v>
      </c>
      <c r="N57" s="27"/>
      <c r="O57" s="27"/>
      <c r="P57" s="27"/>
      <c r="Q57" s="27"/>
      <c r="R57" s="12" t="str">
        <f>_xlfn.IFNA(VLOOKUP(S57,Municipis!$A$2:$B$118,2,FALSE),"Pendent")</f>
        <v>Castellbell i el Vilar, Monistrol del Montserrat, Olesa de Montserrat, Esparreguera</v>
      </c>
      <c r="S57" s="12" t="str" cm="1">
        <f t="array" ref="S57">_xlfn.IFNA(_xlfn.IFS(M57&lt;&gt;0,M57,N57&lt;&gt;0,N57,P57&lt;&gt;0,P57,Q57&lt;&gt;0,Q57),"Pendent")</f>
        <v xml:space="preserve">ZPC LL-21 - Castellbell i el Vilar - CIP </v>
      </c>
      <c r="T57" s="23" t="str" cm="1">
        <f t="array" ref="T57">_xlfn.IFNA(_xlfn.IFS(M57&lt;&gt;0,M57,N57&lt;&gt;0,N57,P57&lt;&gt;0,P57,Q57&lt;&gt;0,Q57),"FALTAN DATOS DE ESCENARIO")</f>
        <v xml:space="preserve">ZPC LL-21 - Castellbell i el Vilar - CIP </v>
      </c>
      <c r="U57" s="92" t="str">
        <f>IF(IFERROR(FIND("ZPC",S57)&gt;=1,0),"ZPC","ZLLSM")</f>
        <v>ZPC</v>
      </c>
      <c r="V57" s="92" t="str">
        <f>+IF(OR(P57="Festa Major",P57="Menors d'edat",P57="Federació",U57="ZLLSM"),"Exempt","Taxa")</f>
        <v>Taxa</v>
      </c>
    </row>
    <row r="58" spans="1:22" ht="15" customHeight="1" x14ac:dyDescent="0.3">
      <c r="A58" s="12">
        <v>52</v>
      </c>
      <c r="B58" s="29" t="s">
        <v>464</v>
      </c>
      <c r="C58" s="49" t="s">
        <v>1040</v>
      </c>
      <c r="D58" s="23" t="str" cm="1">
        <f t="array" ref="D58">_xlfn.IFNA(_xlfn.IFS(M58&lt;&gt;0,M58,N58&lt;&gt;0,N58,P58&lt;&gt;0,P58,Q58&lt;&gt;0,Q58),"FALTAN DATOS DE ESCENARIO")</f>
        <v xml:space="preserve">ZPC LL-24 - Olesa i Esparreguera - CIP </v>
      </c>
      <c r="E58" s="234">
        <v>45039</v>
      </c>
      <c r="F58" s="104">
        <v>0.29166666666666669</v>
      </c>
      <c r="G58" s="234">
        <v>45039</v>
      </c>
      <c r="H58" s="104">
        <v>0.58333333333333304</v>
      </c>
      <c r="I58" s="17" t="s">
        <v>12</v>
      </c>
      <c r="J58" s="17" t="s">
        <v>8</v>
      </c>
      <c r="K58" s="17">
        <v>15</v>
      </c>
      <c r="L58" s="17" t="s">
        <v>11</v>
      </c>
      <c r="M58" s="17" t="s">
        <v>100</v>
      </c>
      <c r="R58" s="12" t="str">
        <f>_xlfn.IFNA(VLOOKUP(S58,Municipis!$A$2:$B$118,2,FALSE),"Pendent")</f>
        <v>Navàs. Pinós, Cardona</v>
      </c>
      <c r="S58" s="12" t="str" cm="1">
        <f t="array" ref="S58">_xlfn.IFNA(_xlfn.IFS(M58&lt;&gt;0,M58,N58&lt;&gt;0,N58,P58&lt;&gt;0,P58,Q58&lt;&gt;0,Q58),"Pendent")</f>
        <v xml:space="preserve">ZPC LL-24 - Olesa i Esparreguera - CIP </v>
      </c>
      <c r="T58" s="23" t="str" cm="1">
        <f t="array" ref="T58">_xlfn.IFNA(_xlfn.IFS(M58&lt;&gt;0,M58,N58&lt;&gt;0,N58,P58&lt;&gt;0,P58,Q58&lt;&gt;0,Q58),"FALTAN DATOS DE ESCENARIO")</f>
        <v xml:space="preserve">ZPC LL-24 - Olesa i Esparreguera - CIP </v>
      </c>
      <c r="U58" s="92" t="str">
        <f>IF(IFERROR(FIND("ZPC",S58)&gt;=1,0),"ZPC","ZLLSM")</f>
        <v>ZPC</v>
      </c>
      <c r="V58" s="92" t="str">
        <f>+IF(OR(P58="Festa Major",P58="Menors d'edat",P58="Federació",U58="ZLLSM"),"Exempt","Taxa")</f>
        <v>Taxa</v>
      </c>
    </row>
    <row r="59" spans="1:22" ht="15" customHeight="1" x14ac:dyDescent="0.3">
      <c r="A59" s="12">
        <v>53</v>
      </c>
      <c r="B59" s="17" t="s">
        <v>508</v>
      </c>
      <c r="C59" s="16" t="s">
        <v>1554</v>
      </c>
      <c r="D59" s="23" t="str" cm="1">
        <f t="array" ref="D59">_xlfn.IFNA(_xlfn.IFS(M59&lt;&gt;0,M59,N59&lt;&gt;0,N59,P59&lt;&gt;0,P59,Q59&lt;&gt;0,Q59),"FALTAN DATOS DE ESCENARIO")</f>
        <v xml:space="preserve">ZPC LL-24 - Olesa i Esparreguera - CIP </v>
      </c>
      <c r="E59" s="94">
        <v>45039</v>
      </c>
      <c r="F59" s="95">
        <v>0.33333333333333298</v>
      </c>
      <c r="G59" s="94">
        <v>45039</v>
      </c>
      <c r="H59" s="95">
        <v>0.54166666666666696</v>
      </c>
      <c r="I59" s="27" t="s">
        <v>12</v>
      </c>
      <c r="J59" s="27" t="s">
        <v>8</v>
      </c>
      <c r="K59" s="27">
        <v>12</v>
      </c>
      <c r="L59" s="27" t="s">
        <v>11</v>
      </c>
      <c r="M59" s="27" t="s">
        <v>100</v>
      </c>
      <c r="R59" s="12" t="str">
        <f>_xlfn.IFNA(VLOOKUP(S59,Municipis!$A$2:$B$118,2,FALSE),"Pendent")</f>
        <v>Navàs. Pinós, Cardona</v>
      </c>
      <c r="S59" s="12" t="str" cm="1">
        <f t="array" ref="S59">_xlfn.IFNA(_xlfn.IFS(M59&lt;&gt;0,M59,N59&lt;&gt;0,N59,P59&lt;&gt;0,P59,Q59&lt;&gt;0,Q59),"Pendent")</f>
        <v xml:space="preserve">ZPC LL-24 - Olesa i Esparreguera - CIP </v>
      </c>
      <c r="T59" s="23" t="str" cm="1">
        <f t="array" ref="T59">_xlfn.IFNA(_xlfn.IFS(M59&lt;&gt;0,M59,N59&lt;&gt;0,N59,P59&lt;&gt;0,P59,Q59&lt;&gt;0,Q59),"FALTAN DATOS DE ESCENARIO")</f>
        <v xml:space="preserve">ZPC LL-24 - Olesa i Esparreguera - CIP </v>
      </c>
      <c r="U59" s="92" t="str">
        <f>IF(IFERROR(FIND("ZPC",S59)&gt;=1,0),"ZPC","ZLLSM")</f>
        <v>ZPC</v>
      </c>
      <c r="V59" s="92" t="str">
        <f>+IF(OR(P59="Festa Major",P59="Menors d'edat",P59="Federació",U59="ZLLSM"),"Exempt","Taxa")</f>
        <v>Taxa</v>
      </c>
    </row>
    <row r="60" spans="1:22" ht="15" customHeight="1" x14ac:dyDescent="0.3">
      <c r="A60" s="12">
        <v>54</v>
      </c>
      <c r="B60" s="28" t="s">
        <v>536</v>
      </c>
      <c r="C60" s="49" t="s">
        <v>1066</v>
      </c>
      <c r="D60" s="23" t="str" cm="1">
        <f t="array" ref="D60">_xlfn.IFNA(_xlfn.IFS(M60&lt;&gt;0,M60,N60&lt;&gt;0,N60,P60&lt;&gt;0,P60,Q60&lt;&gt;0,Q60),"FALTAN DATOS DE ESCENARIO")</f>
        <v xml:space="preserve">ZPC TE-13 - Viladrau - Sant Segimon - SALM </v>
      </c>
      <c r="E60" s="21">
        <v>45042</v>
      </c>
      <c r="F60" s="104">
        <v>0.375</v>
      </c>
      <c r="G60" s="21">
        <v>45042</v>
      </c>
      <c r="H60" s="104">
        <v>0.83333333333333404</v>
      </c>
      <c r="I60" s="17" t="s">
        <v>1082</v>
      </c>
      <c r="J60" s="17" t="s">
        <v>15</v>
      </c>
      <c r="K60" s="17">
        <v>26</v>
      </c>
      <c r="L60" s="17" t="s">
        <v>11</v>
      </c>
      <c r="N60" s="17" t="s">
        <v>138</v>
      </c>
      <c r="R60" s="12" t="str">
        <f>_xlfn.IFNA(VLOOKUP(S60,Municipis!$A$2:$B$118,2,FALSE),"Pendent")</f>
        <v>La Cellera de Ter, Anglès</v>
      </c>
      <c r="S60" s="12" t="str" cm="1">
        <f t="array" ref="S60">_xlfn.IFNA(_xlfn.IFS(M60&lt;&gt;0,M60,N60&lt;&gt;0,N60,P60&lt;&gt;0,P60,Q60&lt;&gt;0,Q60),"Pendent")</f>
        <v xml:space="preserve">ZPC TE-13 - Viladrau - Sant Segimon - SALM </v>
      </c>
      <c r="T60" s="23" t="str" cm="1">
        <f t="array" ref="T60">_xlfn.IFNA(_xlfn.IFS(M60&lt;&gt;0,M60,N60&lt;&gt;0,N60,P60&lt;&gt;0,P60,Q60&lt;&gt;0,Q60),"FALTAN DATOS DE ESCENARIO")</f>
        <v xml:space="preserve">ZPC TE-13 - Viladrau - Sant Segimon - SALM </v>
      </c>
      <c r="U60" s="92" t="str">
        <f>IF(IFERROR(FIND("ZPC",S60)&gt;=1,0),"ZPC","ZLLSM")</f>
        <v>ZPC</v>
      </c>
      <c r="V60" s="92" t="str">
        <f>+IF(OR(P60="Festa Major",P60="Menors d'edat",P60="Federació",U60="ZLLSM"),"Exempt","Taxa")</f>
        <v>Taxa</v>
      </c>
    </row>
    <row r="61" spans="1:22" ht="15" customHeight="1" x14ac:dyDescent="0.3">
      <c r="A61" s="12">
        <v>55</v>
      </c>
      <c r="B61" s="17" t="s">
        <v>463</v>
      </c>
      <c r="C61" s="17" t="s">
        <v>1566</v>
      </c>
      <c r="D61" s="23" t="str" cm="1">
        <f t="array" ref="D61">_xlfn.IFNA(_xlfn.IFS(M61&lt;&gt;0,M61,N61&lt;&gt;0,N61,P61&lt;&gt;0,P61,Q61&lt;&gt;0,Q61),"FALTAN DATOS DE ESCENARIO")</f>
        <v>Pistes de càsting de Granollers</v>
      </c>
      <c r="E61" s="21">
        <v>45043</v>
      </c>
      <c r="F61" s="306">
        <v>0.29166666666666669</v>
      </c>
      <c r="G61" s="21">
        <v>45043</v>
      </c>
      <c r="H61" s="306">
        <v>0.66666666666666663</v>
      </c>
      <c r="I61" s="17" t="s">
        <v>13</v>
      </c>
      <c r="J61" s="17" t="s">
        <v>1567</v>
      </c>
      <c r="K61" s="17">
        <v>30</v>
      </c>
      <c r="L61" s="17" t="s">
        <v>11</v>
      </c>
      <c r="Q61" s="17" t="s">
        <v>30</v>
      </c>
      <c r="R61" s="12" t="str">
        <f>_xlfn.IFNA(VLOOKUP(S61,Municipis!$A$2:$B$118,2,FALSE),"Pendent")</f>
        <v>Granollers</v>
      </c>
      <c r="S61" s="12" t="str" cm="1">
        <f t="array" ref="S61">_xlfn.IFNA(_xlfn.IFS(M61&lt;&gt;0,M61,N61&lt;&gt;0,N61,P61&lt;&gt;0,P61,Q61&lt;&gt;0,Q61),"Pendent")</f>
        <v>Pistes de càsting de Granollers</v>
      </c>
    </row>
    <row r="62" spans="1:22" ht="15" customHeight="1" x14ac:dyDescent="0.3">
      <c r="A62" s="12">
        <v>56</v>
      </c>
      <c r="B62" s="17" t="s">
        <v>438</v>
      </c>
      <c r="C62" s="235" t="s">
        <v>1107</v>
      </c>
      <c r="D62" s="23" t="str" cm="1">
        <f t="array" ref="D62">_xlfn.IFNA(_xlfn.IFS(M62&lt;&gt;0,M62,N62&lt;&gt;0,N62,P62&lt;&gt;0,P62,Q62&lt;&gt;0,Q62),"FALTAN DATOS DE ESCENARIO")</f>
        <v>Privades S5 - Llacs d'Almacelles (Pantans de la Llengua Eixuta)</v>
      </c>
      <c r="E62" s="236">
        <v>45045</v>
      </c>
      <c r="F62" s="260">
        <v>0.375</v>
      </c>
      <c r="G62" s="236">
        <v>45046</v>
      </c>
      <c r="H62" s="260">
        <v>0.375</v>
      </c>
      <c r="I62" s="17" t="s">
        <v>1554</v>
      </c>
      <c r="J62" s="121" t="s">
        <v>10</v>
      </c>
      <c r="K62" s="121">
        <v>32</v>
      </c>
      <c r="L62" s="121" t="s">
        <v>11</v>
      </c>
      <c r="M62" s="121"/>
      <c r="N62" s="121"/>
      <c r="O62" s="121"/>
      <c r="P62" s="121"/>
      <c r="Q62" s="121" t="s">
        <v>36</v>
      </c>
      <c r="R62" s="12" t="str">
        <f>_xlfn.IFNA(VLOOKUP(S62,Municipis!$A$2:$B$118,2,FALSE),"Pendent")</f>
        <v>Almacelles</v>
      </c>
      <c r="S62" s="12" t="str" cm="1">
        <f t="array" ref="S62">_xlfn.IFNA(_xlfn.IFS(M62&lt;&gt;0,M62,N62&lt;&gt;0,N62,P62&lt;&gt;0,P62,Q62&lt;&gt;0,Q62),"Pendent")</f>
        <v>Privades S5 - Llacs d'Almacelles (Pantans de la Llengua Eixuta)</v>
      </c>
    </row>
    <row r="63" spans="1:22" ht="15" customHeight="1" x14ac:dyDescent="0.3">
      <c r="A63" s="12">
        <v>57</v>
      </c>
      <c r="B63" s="17" t="s">
        <v>1579</v>
      </c>
      <c r="C63" s="17" t="s">
        <v>1581</v>
      </c>
      <c r="D63" s="23" t="str" cm="1">
        <f t="array" ref="D63">_xlfn.IFNA(_xlfn.IFS(M63&lt;&gt;0,M63,N63&lt;&gt;0,N63,P63&lt;&gt;0,P63,Q63&lt;&gt;0,Q63),"FALTAN DATOS DE ESCENARIO")</f>
        <v xml:space="preserve">ZPC FU-03 - Serinyà - Vilert - CIP </v>
      </c>
      <c r="E63" s="93">
        <v>45045</v>
      </c>
      <c r="F63" s="314">
        <v>0.33333333333333331</v>
      </c>
      <c r="G63" s="93">
        <v>45046</v>
      </c>
      <c r="H63" s="314">
        <v>0.79166666666666663</v>
      </c>
      <c r="I63" s="17" t="s">
        <v>1539</v>
      </c>
      <c r="J63" s="17" t="s">
        <v>1579</v>
      </c>
      <c r="K63" s="17">
        <v>25</v>
      </c>
      <c r="L63" s="17" t="s">
        <v>11</v>
      </c>
      <c r="M63" s="17" t="s">
        <v>76</v>
      </c>
      <c r="R63" s="12" t="str">
        <f>_xlfn.IFNA(VLOOKUP(S63,Municipis!$A$2:$B$118,2,FALSE),"Pendent")</f>
        <v>Olot</v>
      </c>
      <c r="S63" s="12" t="str" cm="1">
        <f t="array" ref="S63">_xlfn.IFNA(_xlfn.IFS(M63&lt;&gt;0,M63,N63&lt;&gt;0,N63,P63&lt;&gt;0,P63,Q63&lt;&gt;0,Q63),"Pendent")</f>
        <v xml:space="preserve">ZPC FU-03 - Serinyà - Vilert - CIP </v>
      </c>
    </row>
    <row r="64" spans="1:22" ht="15" customHeight="1" x14ac:dyDescent="0.3">
      <c r="A64" s="12">
        <v>58</v>
      </c>
      <c r="B64" s="17" t="s">
        <v>415</v>
      </c>
      <c r="C64" s="16" t="s">
        <v>1537</v>
      </c>
      <c r="D64" s="23" t="str" cm="1">
        <f t="array" ref="D64">_xlfn.IFNA(_xlfn.IFS(M64&lt;&gt;0,M64,N64&lt;&gt;0,N64,P64&lt;&gt;0,P64,Q64&lt;&gt;0,Q64),"FALTAN DATOS DE ESCENARIO")</f>
        <v>ZPC LL-10 - Castellgalí - CIP, ZLLSM-LL-39 - Sant Vicenç de Castellet - CIP</v>
      </c>
      <c r="E64" s="94">
        <v>45045</v>
      </c>
      <c r="F64" s="95">
        <v>0.33333333333333298</v>
      </c>
      <c r="G64" s="94">
        <v>45045</v>
      </c>
      <c r="H64" s="95">
        <v>0.54166666666666696</v>
      </c>
      <c r="I64" s="27" t="s">
        <v>1539</v>
      </c>
      <c r="J64" s="27" t="s">
        <v>8</v>
      </c>
      <c r="K64" s="27">
        <v>20</v>
      </c>
      <c r="L64" s="27" t="s">
        <v>1525</v>
      </c>
      <c r="M64" s="27" t="s">
        <v>87</v>
      </c>
      <c r="N64" s="27"/>
      <c r="O64" s="27"/>
      <c r="P64" s="27"/>
      <c r="Q64" s="27"/>
      <c r="R64" s="12" t="str">
        <f>_xlfn.IFNA(VLOOKUP(S64,Municipis!$A$2:$B$118,2,FALSE),"Pendent")</f>
        <v>Lladurs, Navès, Olius</v>
      </c>
      <c r="S64" s="12" t="str" cm="1">
        <f t="array" ref="S64">_xlfn.IFNA(_xlfn.IFS(M64&lt;&gt;0,M64,N64&lt;&gt;0,N64,P64&lt;&gt;0,P64,Q64&lt;&gt;0,Q64),"Pendent")</f>
        <v>ZPC LL-10 - Castellgalí - CIP, ZLLSM-LL-39 - Sant Vicenç de Castellet - CIP</v>
      </c>
    </row>
    <row r="65" spans="1:22" ht="15" customHeight="1" x14ac:dyDescent="0.3">
      <c r="A65" s="12">
        <v>59</v>
      </c>
      <c r="B65" s="17" t="s">
        <v>406</v>
      </c>
      <c r="C65" s="235" t="s">
        <v>1403</v>
      </c>
      <c r="D65" s="23" t="str" cm="1">
        <f t="array" ref="D65">_xlfn.IFNA(_xlfn.IFS(M65&lt;&gt;0,M65,N65&lt;&gt;0,N65,P65&lt;&gt;0,P65,Q65&lt;&gt;0,Q65),"FALTAN DATOS DE ESCENARIO")</f>
        <v>ZPC TE-12 - Embassament de Sau - CIP, ZPC TE-20 - Manlleu - Roda de Ter - CIP, ZPC TE-21 - Torelló - CIP</v>
      </c>
      <c r="E65" s="236">
        <v>45045</v>
      </c>
      <c r="F65" s="260">
        <v>0.29166666666666669</v>
      </c>
      <c r="G65" s="236">
        <v>45045</v>
      </c>
      <c r="H65" s="260">
        <v>0.58333333333333337</v>
      </c>
      <c r="I65" s="121" t="s">
        <v>12</v>
      </c>
      <c r="J65" s="121" t="s">
        <v>10</v>
      </c>
      <c r="K65" s="121">
        <v>15</v>
      </c>
      <c r="L65" s="121" t="s">
        <v>11</v>
      </c>
      <c r="M65" s="121" t="s">
        <v>137</v>
      </c>
      <c r="R65" s="12" t="str">
        <f>_xlfn.IFNA(VLOOKUP(S65,Municipis!$A$2:$B$118,2,FALSE),"Pendent")</f>
        <v>Viladrau</v>
      </c>
      <c r="S65" s="12" t="str" cm="1">
        <f t="array" ref="S65">_xlfn.IFNA(_xlfn.IFS(M65&lt;&gt;0,M65,N65&lt;&gt;0,N65,P65&lt;&gt;0,P65,Q65&lt;&gt;0,Q65),"Pendent")</f>
        <v>ZPC TE-12 - Embassament de Sau - CIP, ZPC TE-20 - Manlleu - Roda de Ter - CIP, ZPC TE-21 - Torelló - CIP</v>
      </c>
    </row>
    <row r="66" spans="1:22" ht="15" customHeight="1" x14ac:dyDescent="0.3">
      <c r="A66" s="12">
        <v>60</v>
      </c>
      <c r="B66" s="17" t="s">
        <v>515</v>
      </c>
      <c r="C66" s="16" t="s">
        <v>1342</v>
      </c>
      <c r="D66" s="23" t="str" cm="1">
        <f t="array" ref="D66">_xlfn.IFNA(_xlfn.IFS(M66&lt;&gt;0,M66,N66&lt;&gt;0,N66,P66&lt;&gt;0,P66,Q66&lt;&gt;0,Q66),"FALTAN DATOS DE ESCENARIO")</f>
        <v>ZPC TE-20 - Manlleu - Roda de Ter - CIP, ZPC TE-21 - Torelló - CIP</v>
      </c>
      <c r="E66" s="94">
        <v>45045</v>
      </c>
      <c r="F66" s="219">
        <v>0.625</v>
      </c>
      <c r="G66" s="94">
        <v>45045</v>
      </c>
      <c r="H66" s="219">
        <v>0.79166666666666696</v>
      </c>
      <c r="I66" s="27" t="s">
        <v>12</v>
      </c>
      <c r="J66" s="27" t="s">
        <v>8</v>
      </c>
      <c r="K66" s="27">
        <v>25</v>
      </c>
      <c r="L66" s="27" t="s">
        <v>11</v>
      </c>
      <c r="M66" s="27" t="s">
        <v>142</v>
      </c>
      <c r="R66" s="12" t="str">
        <f>_xlfn.IFNA(VLOOKUP(S66,Municipis!$A$2:$B$118,2,FALSE),"Pendent")</f>
        <v>Masies Voltegrà, Torelló, S. Vicenç Torelló, Oris, S. Quirze Besora</v>
      </c>
      <c r="S66" s="12" t="str" cm="1">
        <f t="array" ref="S66">_xlfn.IFNA(_xlfn.IFS(M66&lt;&gt;0,M66,N66&lt;&gt;0,N66,P66&lt;&gt;0,P66,Q66&lt;&gt;0,Q66),"Pendent")</f>
        <v>ZPC TE-20 - Manlleu - Roda de Ter - CIP, ZPC TE-21 - Torelló - CIP</v>
      </c>
      <c r="T66" s="23" t="str" cm="1">
        <f t="array" ref="T66">_xlfn.IFNA(_xlfn.IFS(M66&lt;&gt;0,M66,N66&lt;&gt;0,N66,P66&lt;&gt;0,P66,Q66&lt;&gt;0,Q66),"FALTAN DATOS DE ESCENARIO")</f>
        <v>ZPC TE-20 - Manlleu - Roda de Ter - CIP, ZPC TE-21 - Torelló - CIP</v>
      </c>
      <c r="U66" s="92" t="str">
        <f>IF(IFERROR(FIND("ZPC",S66)&gt;=1,0),"ZPC","ZLLSM")</f>
        <v>ZPC</v>
      </c>
      <c r="V66" s="92" t="str">
        <f>+IF(OR(P66="Festa Major",P66="Menors d'edat",P66="Federació",U66="ZLLSM"),"Exempt","Taxa")</f>
        <v>Taxa</v>
      </c>
    </row>
    <row r="67" spans="1:22" ht="15" customHeight="1" x14ac:dyDescent="0.3">
      <c r="A67" s="12">
        <v>61</v>
      </c>
      <c r="B67" s="17" t="s">
        <v>409</v>
      </c>
      <c r="C67" s="242" t="s">
        <v>1280</v>
      </c>
      <c r="D67" s="23" t="str" cm="1">
        <f t="array" ref="D67">_xlfn.IFNA(_xlfn.IFS(M67&lt;&gt;0,M67,N67&lt;&gt;0,N67,P67&lt;&gt;0,P67,Q67&lt;&gt;0,Q67),"FALTAN DATOS DE ESCENARIO")</f>
        <v>Escenari de Foix</v>
      </c>
      <c r="E67" s="243">
        <v>45046</v>
      </c>
      <c r="F67" s="118">
        <v>0.33333333333333331</v>
      </c>
      <c r="G67" s="243">
        <v>45046</v>
      </c>
      <c r="H67" s="118">
        <v>0.58333333333333337</v>
      </c>
      <c r="I67" s="17" t="s">
        <v>12</v>
      </c>
      <c r="J67" s="17" t="s">
        <v>8</v>
      </c>
      <c r="K67" s="17">
        <v>15</v>
      </c>
      <c r="L67" s="17" t="s">
        <v>11</v>
      </c>
      <c r="P67" s="17" t="s">
        <v>29</v>
      </c>
      <c r="R67" s="12" t="s">
        <v>550</v>
      </c>
      <c r="S67" s="12" t="s">
        <v>29</v>
      </c>
    </row>
    <row r="68" spans="1:22" ht="15" customHeight="1" x14ac:dyDescent="0.3">
      <c r="A68" s="12">
        <v>62</v>
      </c>
      <c r="B68" s="17" t="s">
        <v>477</v>
      </c>
      <c r="C68" s="315" t="s">
        <v>1479</v>
      </c>
      <c r="D68" s="23" t="str" cm="1">
        <f t="array" ref="D68">_xlfn.IFNA(_xlfn.IFS(M68&lt;&gt;0,M68,N68&lt;&gt;0,N68,P68&lt;&gt;0,P68,Q68&lt;&gt;0,Q68),"FALTAN DATOS DE ESCENARIO")</f>
        <v xml:space="preserve">ZLLSM-LL-31 - el Llobregat - Abrera </v>
      </c>
      <c r="E68" s="229">
        <v>45046</v>
      </c>
      <c r="F68" s="230">
        <v>0.25</v>
      </c>
      <c r="G68" s="229">
        <v>45046</v>
      </c>
      <c r="H68" s="230">
        <v>0.54166666666666663</v>
      </c>
      <c r="I68" s="231" t="s">
        <v>1421</v>
      </c>
      <c r="J68" s="231" t="s">
        <v>1479</v>
      </c>
      <c r="K68" s="232">
        <v>20</v>
      </c>
      <c r="L68" s="315" t="s">
        <v>1080</v>
      </c>
      <c r="M68" s="27"/>
      <c r="N68" s="27"/>
      <c r="O68" s="27"/>
      <c r="P68" s="27" t="s">
        <v>52</v>
      </c>
      <c r="R68" s="12" t="str">
        <f>_xlfn.IFNA(VLOOKUP(S68,Municipis!$A$2:$B$118,2,FALSE),"Pendent")</f>
        <v>Abrera</v>
      </c>
      <c r="S68" s="12" t="str" cm="1">
        <f t="array" ref="S68">_xlfn.IFNA(_xlfn.IFS(M68&lt;&gt;0,M68,N68&lt;&gt;0,N68,P68&lt;&gt;0,P68,Q68&lt;&gt;0,Q68),"Pendent")</f>
        <v xml:space="preserve">ZLLSM-LL-31 - el Llobregat - Abrera </v>
      </c>
    </row>
    <row r="69" spans="1:22" ht="15" customHeight="1" x14ac:dyDescent="0.3">
      <c r="B69" s="17" t="s">
        <v>450</v>
      </c>
      <c r="C69" s="16" t="s">
        <v>1009</v>
      </c>
      <c r="D69" s="23" t="str" cm="1">
        <f t="array" ref="D69">_xlfn.IFNA(_xlfn.IFS(M69&lt;&gt;0,M69,N69&lt;&gt;0,N69,P69&lt;&gt;0,P69,Q69&lt;&gt;0,Q69),"FALTAN DATOS DE ESCENARIO")</f>
        <v xml:space="preserve">ZPC LL-15 - Embassament de Sant Ponç - CIP </v>
      </c>
      <c r="E69" s="94">
        <v>45046</v>
      </c>
      <c r="F69" s="95">
        <v>0.33333333333333298</v>
      </c>
      <c r="G69" s="94">
        <v>45046</v>
      </c>
      <c r="H69" s="95">
        <v>0.75</v>
      </c>
      <c r="I69" s="27" t="s">
        <v>1009</v>
      </c>
      <c r="J69" s="27" t="s">
        <v>8</v>
      </c>
      <c r="K69" s="27">
        <v>25</v>
      </c>
      <c r="L69" s="27" t="s">
        <v>11</v>
      </c>
      <c r="M69" s="27" t="s">
        <v>89</v>
      </c>
      <c r="N69" s="27"/>
      <c r="O69" s="27"/>
      <c r="P69" s="27"/>
      <c r="Q69" s="27"/>
      <c r="R69" s="12" t="str">
        <f>_xlfn.IFNA(VLOOKUP(S69,Municipis!$A$2:$B$118,2,FALSE),"Pendent")</f>
        <v>Sant Joan de Vilatorrada, Callús</v>
      </c>
      <c r="S69" s="12" t="str" cm="1">
        <f t="array" ref="S69">_xlfn.IFNA(_xlfn.IFS(M69&lt;&gt;0,M69,N69&lt;&gt;0,N69,P69&lt;&gt;0,P69,Q69&lt;&gt;0,Q69),"Pendent")</f>
        <v xml:space="preserve">ZPC LL-15 - Embassament de Sant Ponç - CIP </v>
      </c>
    </row>
    <row r="70" spans="1:22" ht="15" customHeight="1" x14ac:dyDescent="0.3">
      <c r="A70" s="12">
        <v>64</v>
      </c>
      <c r="B70" s="28" t="s">
        <v>466</v>
      </c>
      <c r="C70" s="16" t="s">
        <v>1168</v>
      </c>
      <c r="D70" s="23" t="str" cm="1">
        <f t="array" ref="D70">_xlfn.IFNA(_xlfn.IFS(M70&lt;&gt;0,M70,N70&lt;&gt;0,N70,P70&lt;&gt;0,P70,Q70&lt;&gt;0,Q70),"FALTAN DATOS DE ESCENARIO")</f>
        <v xml:space="preserve">ZPC LL-20 - Can Serra - CIP </v>
      </c>
      <c r="E70" s="94">
        <v>45046</v>
      </c>
      <c r="F70" s="95">
        <v>0.33333333333333298</v>
      </c>
      <c r="G70" s="94">
        <v>45046</v>
      </c>
      <c r="H70" s="95">
        <v>0.54166666666666696</v>
      </c>
      <c r="I70" s="27" t="s">
        <v>12</v>
      </c>
      <c r="J70" s="27" t="s">
        <v>8</v>
      </c>
      <c r="K70" s="27">
        <v>25</v>
      </c>
      <c r="L70" s="27" t="s">
        <v>11</v>
      </c>
      <c r="M70" s="27" t="s">
        <v>94</v>
      </c>
      <c r="N70" s="27"/>
      <c r="O70" s="27"/>
      <c r="P70" s="27"/>
      <c r="Q70" s="27"/>
      <c r="R70" s="12" t="str">
        <f>_xlfn.IFNA(VLOOKUP(S70,Municipis!$A$2:$B$118,2,FALSE),"Pendent")</f>
        <v>Castellbell i el Vilar</v>
      </c>
      <c r="S70" s="12" t="str" cm="1">
        <f t="array" ref="S70">_xlfn.IFNA(_xlfn.IFS(M70&lt;&gt;0,M70,N70&lt;&gt;0,N70,P70&lt;&gt;0,P70,Q70&lt;&gt;0,Q70),"Pendent")</f>
        <v xml:space="preserve">ZPC LL-20 - Can Serra - CIP </v>
      </c>
      <c r="T70" s="23" t="str" cm="1">
        <f t="array" ref="T70">_xlfn.IFNA(_xlfn.IFS(M70&lt;&gt;0,M70,N70&lt;&gt;0,N70,P70&lt;&gt;0,P70,Q70&lt;&gt;0,Q70),"FALTAN DATOS DE ESCENARIO")</f>
        <v xml:space="preserve">ZPC LL-20 - Can Serra - CIP </v>
      </c>
      <c r="U70" s="92" t="str">
        <f>IF(IFERROR(FIND("ZPC",S70)&gt;=1,0),"ZPC","ZLLSM")</f>
        <v>ZPC</v>
      </c>
      <c r="V70" s="92" t="str">
        <f>+IF(OR(P70="Festa Major",P70="Menors d'edat",P70="Federació",U70="ZLLSM"),"Exempt","Taxa")</f>
        <v>Taxa</v>
      </c>
    </row>
    <row r="71" spans="1:22" ht="15" customHeight="1" x14ac:dyDescent="0.3">
      <c r="A71" s="12">
        <v>65</v>
      </c>
      <c r="B71" s="17" t="s">
        <v>432</v>
      </c>
      <c r="C71" s="49" t="s">
        <v>1064</v>
      </c>
      <c r="D71" s="23" t="str" cm="1">
        <f t="array" ref="D71">_xlfn.IFNA(_xlfn.IFS(M71&lt;&gt;0,M71,N71&lt;&gt;0,N71,P71&lt;&gt;0,P71,Q71&lt;&gt;0,Q71),"FALTAN DATOS DE ESCENARIO")</f>
        <v xml:space="preserve">ZPC LL-22 - Monistrol de Montserrat - CIP </v>
      </c>
      <c r="E71" s="21">
        <v>45046</v>
      </c>
      <c r="F71" s="104">
        <v>0.33333333333333298</v>
      </c>
      <c r="G71" s="21">
        <v>45046</v>
      </c>
      <c r="H71" s="104">
        <v>0.54166666666666696</v>
      </c>
      <c r="I71" s="17" t="s">
        <v>12</v>
      </c>
      <c r="J71" s="17" t="s">
        <v>8</v>
      </c>
      <c r="K71" s="17">
        <v>20</v>
      </c>
      <c r="L71" s="17" t="s">
        <v>11</v>
      </c>
      <c r="M71" s="17" t="s">
        <v>97</v>
      </c>
      <c r="O71" s="17" t="s">
        <v>543</v>
      </c>
      <c r="R71" s="12" t="str">
        <f>_xlfn.IFNA(VLOOKUP(S71,Municipis!$A$2:$B$118,2,FALSE),"Pendent")</f>
        <v>Monistrol del Montserrat, Olesa de Montserrat, Esparreguera</v>
      </c>
      <c r="S71" s="12" t="str" cm="1">
        <f t="array" ref="S71">_xlfn.IFNA(_xlfn.IFS(M71&lt;&gt;0,M71,N71&lt;&gt;0,N71,P71&lt;&gt;0,P71,Q71&lt;&gt;0,Q71),"Pendent")</f>
        <v xml:space="preserve">ZPC LL-22 - Monistrol de Montserrat - CIP </v>
      </c>
      <c r="T71" s="23" t="str" cm="1">
        <f t="array" ref="T71">_xlfn.IFNA(_xlfn.IFS(M71&lt;&gt;0,M71,N71&lt;&gt;0,N71,P71&lt;&gt;0,P71,Q71&lt;&gt;0,Q71),"FALTAN DATOS DE ESCENARIO")</f>
        <v xml:space="preserve">ZPC LL-22 - Monistrol de Montserrat - CIP </v>
      </c>
      <c r="U71" s="92" t="str">
        <f>IF(IFERROR(FIND("ZPC",S71)&gt;=1,0),"ZPC","ZLLSM")</f>
        <v>ZPC</v>
      </c>
      <c r="V71" s="92" t="str">
        <f>+IF(OR(P71="Festa Major",P71="Menors d'edat",P71="Federació",U71="ZLLSM"),"Exempt","Taxa")</f>
        <v>Taxa</v>
      </c>
    </row>
    <row r="72" spans="1:22" ht="15" customHeight="1" x14ac:dyDescent="0.3">
      <c r="A72" s="12">
        <v>66</v>
      </c>
      <c r="B72" s="36" t="s">
        <v>522</v>
      </c>
      <c r="C72" s="37" t="s">
        <v>8</v>
      </c>
      <c r="D72" s="23" t="str" cm="1">
        <f t="array" ref="D72">_xlfn.IFNA(_xlfn.IFS(M72&lt;&gt;0,M72,N72&lt;&gt;0,N72,P72&lt;&gt;0,P72,Q72&lt;&gt;0,Q72),"FALTAN DATOS DE ESCENARIO")</f>
        <v xml:space="preserve">ZPC LL-24 - Olesa i Esparreguera - CIP </v>
      </c>
      <c r="E72" s="234">
        <v>45046</v>
      </c>
      <c r="F72" s="104">
        <v>0.29166666666666669</v>
      </c>
      <c r="G72" s="234">
        <v>45046</v>
      </c>
      <c r="H72" s="104">
        <v>0.54166666666666696</v>
      </c>
      <c r="I72" s="17" t="s">
        <v>12</v>
      </c>
      <c r="J72" s="17" t="s">
        <v>8</v>
      </c>
      <c r="K72" s="17">
        <v>40</v>
      </c>
      <c r="L72" s="17" t="s">
        <v>11</v>
      </c>
      <c r="M72" s="17" t="s">
        <v>100</v>
      </c>
      <c r="R72" s="12" t="str">
        <f>_xlfn.IFNA(VLOOKUP(S72,Municipis!$A$2:$B$118,2,FALSE),"Pendent")</f>
        <v>Navàs. Pinós, Cardona</v>
      </c>
      <c r="S72" s="12" t="str" cm="1">
        <f t="array" ref="S72">_xlfn.IFNA(_xlfn.IFS(M72&lt;&gt;0,M72,N72&lt;&gt;0,N72,P72&lt;&gt;0,P72,Q72&lt;&gt;0,Q72),"Pendent")</f>
        <v xml:space="preserve">ZPC LL-24 - Olesa i Esparreguera - CIP </v>
      </c>
      <c r="T72" s="23" t="str" cm="1">
        <f t="array" ref="T72">_xlfn.IFNA(_xlfn.IFS(M72&lt;&gt;0,M72,N72&lt;&gt;0,N72,P72&lt;&gt;0,P72,Q72&lt;&gt;0,Q72),"FALTAN DATOS DE ESCENARIO")</f>
        <v xml:space="preserve">ZPC LL-24 - Olesa i Esparreguera - CIP </v>
      </c>
      <c r="U72" s="92" t="str">
        <f>IF(IFERROR(FIND("ZPC",S72)&gt;=1,0),"ZPC","ZLLSM")</f>
        <v>ZPC</v>
      </c>
      <c r="V72" s="92" t="str">
        <f>+IF(OR(P72="Festa Major",P72="Menors d'edat",P72="Federació",U72="ZLLSM"),"Exempt","Taxa")</f>
        <v>Taxa</v>
      </c>
    </row>
    <row r="73" spans="1:22" ht="15" customHeight="1" x14ac:dyDescent="0.3">
      <c r="A73" s="12">
        <v>67</v>
      </c>
      <c r="B73" s="17" t="s">
        <v>508</v>
      </c>
      <c r="C73" s="16" t="s">
        <v>1554</v>
      </c>
      <c r="D73" s="23" t="str" cm="1">
        <f t="array" ref="D73">_xlfn.IFNA(_xlfn.IFS(M73&lt;&gt;0,M73,N73&lt;&gt;0,N73,P73&lt;&gt;0,P73,Q73&lt;&gt;0,Q73),"FALTAN DATOS DE ESCENARIO")</f>
        <v xml:space="preserve">ZPC LL-24 - Olesa i Esparreguera - CIP </v>
      </c>
      <c r="E73" s="94">
        <v>45046</v>
      </c>
      <c r="F73" s="95">
        <v>0.33333333333333298</v>
      </c>
      <c r="G73" s="94">
        <v>45046</v>
      </c>
      <c r="H73" s="95">
        <v>0.54166666666666696</v>
      </c>
      <c r="I73" s="27" t="s">
        <v>12</v>
      </c>
      <c r="J73" s="27" t="s">
        <v>8</v>
      </c>
      <c r="K73" s="27">
        <v>12</v>
      </c>
      <c r="L73" s="27" t="s">
        <v>11</v>
      </c>
      <c r="M73" s="27" t="s">
        <v>100</v>
      </c>
      <c r="R73" s="12" t="str">
        <f>_xlfn.IFNA(VLOOKUP(S73,Municipis!$A$2:$B$118,2,FALSE),"Pendent")</f>
        <v>Navàs. Pinós, Cardona</v>
      </c>
      <c r="S73" s="12" t="str" cm="1">
        <f t="array" ref="S73">_xlfn.IFNA(_xlfn.IFS(M73&lt;&gt;0,M73,N73&lt;&gt;0,N73,P73&lt;&gt;0,P73,Q73&lt;&gt;0,Q73),"Pendent")</f>
        <v xml:space="preserve">ZPC LL-24 - Olesa i Esparreguera - CIP </v>
      </c>
      <c r="T73" s="23" t="str" cm="1">
        <f t="array" ref="T73">_xlfn.IFNA(_xlfn.IFS(M73&lt;&gt;0,M73,N73&lt;&gt;0,N73,P73&lt;&gt;0,P73,Q73&lt;&gt;0,Q73),"FALTAN DATOS DE ESCENARIO")</f>
        <v xml:space="preserve">ZPC LL-24 - Olesa i Esparreguera - CIP </v>
      </c>
      <c r="U73" s="92" t="str">
        <f>IF(IFERROR(FIND("ZPC",S73)&gt;=1,0),"ZPC","ZLLSM")</f>
        <v>ZPC</v>
      </c>
      <c r="V73" s="92" t="str">
        <f>+IF(OR(P73="Festa Major",P73="Menors d'edat",P73="Federació",U73="ZLLSM"),"Exempt","Taxa")</f>
        <v>Taxa</v>
      </c>
    </row>
    <row r="74" spans="1:22" ht="15" customHeight="1" x14ac:dyDescent="0.3">
      <c r="A74" s="12">
        <v>68</v>
      </c>
      <c r="B74" s="17" t="s">
        <v>428</v>
      </c>
      <c r="C74" s="17" t="s">
        <v>1434</v>
      </c>
      <c r="D74" s="23" t="str" cm="1">
        <f t="array" ref="D74">_xlfn.IFNA(_xlfn.IFS(M74&lt;&gt;0,M74,N74&lt;&gt;0,N74,P74&lt;&gt;0,P74,Q74&lt;&gt;0,Q74),"FALTAN DATOS DE ESCENARIO")</f>
        <v>ZPC TE-20 - Manlleu - Roda de Ter - CIP, ZPC TE-21 - Torelló - CIP</v>
      </c>
      <c r="E74" s="93">
        <v>45046</v>
      </c>
      <c r="F74" s="118">
        <v>0.25</v>
      </c>
      <c r="G74" s="93">
        <v>45046</v>
      </c>
      <c r="H74" s="118">
        <v>0.54166666666666663</v>
      </c>
      <c r="I74" s="28" t="s">
        <v>1441</v>
      </c>
      <c r="J74" s="28" t="s">
        <v>8</v>
      </c>
      <c r="K74" s="22">
        <v>30</v>
      </c>
      <c r="L74" s="12" t="s">
        <v>1442</v>
      </c>
      <c r="M74" s="17" t="s">
        <v>142</v>
      </c>
      <c r="R74" s="12" t="str">
        <f>_xlfn.IFNA(VLOOKUP(S74,Municipis!$A$2:$B$118,2,FALSE),"Pendent")</f>
        <v>Masies Voltegrà, Torelló, S. Vicenç Torelló, Oris, S. Quirze Besora</v>
      </c>
      <c r="S74" s="12" t="str" cm="1">
        <f t="array" ref="S74">_xlfn.IFNA(_xlfn.IFS(M74&lt;&gt;0,M74,N74&lt;&gt;0,N74,P74&lt;&gt;0,P74,Q74&lt;&gt;0,Q74),"Pendent")</f>
        <v>ZPC TE-20 - Manlleu - Roda de Ter - CIP, ZPC TE-21 - Torelló - CIP</v>
      </c>
    </row>
    <row r="75" spans="1:22" ht="15" customHeight="1" x14ac:dyDescent="0.3">
      <c r="A75" s="12">
        <v>69</v>
      </c>
      <c r="B75" s="36" t="s">
        <v>522</v>
      </c>
      <c r="C75" s="37" t="s">
        <v>1048</v>
      </c>
      <c r="D75" s="23" t="str" cm="1">
        <f t="array" ref="D75">_xlfn.IFNA(_xlfn.IFS(M75&lt;&gt;0,M75,N75&lt;&gt;0,N75,P75&lt;&gt;0,P75,Q75&lt;&gt;0,Q75),"FALTAN DATOS DE ESCENARIO")</f>
        <v xml:space="preserve">ZPC LL-24 - Olesa i Esparreguera - CIP </v>
      </c>
      <c r="E75" s="234">
        <v>45047</v>
      </c>
      <c r="F75" s="104">
        <v>0.29166666666666669</v>
      </c>
      <c r="G75" s="234">
        <v>45047</v>
      </c>
      <c r="H75" s="104">
        <v>0.54166666666666696</v>
      </c>
      <c r="I75" s="17" t="s">
        <v>12</v>
      </c>
      <c r="J75" s="17" t="s">
        <v>8</v>
      </c>
      <c r="K75" s="17">
        <v>40</v>
      </c>
      <c r="L75" s="17" t="s">
        <v>11</v>
      </c>
      <c r="M75" s="17" t="s">
        <v>100</v>
      </c>
      <c r="R75" s="12" t="str">
        <f>_xlfn.IFNA(VLOOKUP(S75,Municipis!$A$2:$B$118,2,FALSE),"Pendent")</f>
        <v>Navàs. Pinós, Cardona</v>
      </c>
      <c r="S75" s="12" t="str" cm="1">
        <f t="array" ref="S75">_xlfn.IFNA(_xlfn.IFS(M75&lt;&gt;0,M75,N75&lt;&gt;0,N75,P75&lt;&gt;0,P75,Q75&lt;&gt;0,Q75),"Pendent")</f>
        <v xml:space="preserve">ZPC LL-24 - Olesa i Esparreguera - CIP </v>
      </c>
      <c r="T75" s="23" t="str" cm="1">
        <f t="array" ref="T75">_xlfn.IFNA(_xlfn.IFS(M75&lt;&gt;0,M75,N75&lt;&gt;0,N75,P75&lt;&gt;0,P75,Q75&lt;&gt;0,Q75),"FALTAN DATOS DE ESCENARIO")</f>
        <v xml:space="preserve">ZPC LL-24 - Olesa i Esparreguera - CIP </v>
      </c>
      <c r="U75" s="92" t="str">
        <f>IF(IFERROR(FIND("ZPC",S75)&gt;=1,0),"ZPC","ZLLSM")</f>
        <v>ZPC</v>
      </c>
      <c r="V75" s="92" t="str">
        <f>+IF(OR(P75="Festa Major",P75="Menors d'edat",P75="Federació",U75="ZLLSM"),"Exempt","Taxa")</f>
        <v>Taxa</v>
      </c>
    </row>
    <row r="76" spans="1:22" ht="15" customHeight="1" x14ac:dyDescent="0.3">
      <c r="B76" s="17" t="s">
        <v>444</v>
      </c>
      <c r="C76" s="16" t="s">
        <v>1609</v>
      </c>
      <c r="D76" s="23" t="str" cm="1">
        <f t="array" ref="D76">_xlfn.IFNA(_xlfn.IFS(M76&lt;&gt;0,M76,N76&lt;&gt;0,N76,P76&lt;&gt;0,P76,Q76&lt;&gt;0,Q76),"FALTAN DATOS DE ESCENARIO")</f>
        <v>ZPC SE-19 - Utxesa - Torres de Segre - CIP</v>
      </c>
      <c r="E76" s="94">
        <v>45047</v>
      </c>
      <c r="F76" s="95">
        <v>0.29166666666666669</v>
      </c>
      <c r="G76" s="94">
        <v>45047</v>
      </c>
      <c r="H76" s="95">
        <v>0.54166666666666663</v>
      </c>
      <c r="I76" s="27" t="s">
        <v>12</v>
      </c>
      <c r="J76" s="27" t="s">
        <v>16</v>
      </c>
      <c r="K76" s="27">
        <v>60</v>
      </c>
      <c r="L76" s="27" t="s">
        <v>11</v>
      </c>
      <c r="M76" s="27" t="s">
        <v>125</v>
      </c>
      <c r="R76" s="12" t="str">
        <f>_xlfn.IFNA(VLOOKUP(S76,Municipis!$A$2:$B$118,2,FALSE),"Pendent")</f>
        <v>Torres de Segre, Soses, Seròs</v>
      </c>
      <c r="S76" s="12" t="str" cm="1">
        <f t="array" ref="S76">_xlfn.IFNA(_xlfn.IFS(M76&lt;&gt;0,M76,N76&lt;&gt;0,N76,P76&lt;&gt;0,P76,Q76&lt;&gt;0,Q76),"Pendent")</f>
        <v>ZPC SE-19 - Utxesa - Torres de Segre - CIP</v>
      </c>
    </row>
    <row r="77" spans="1:22" ht="15" customHeight="1" x14ac:dyDescent="0.3">
      <c r="A77" s="12">
        <v>70</v>
      </c>
      <c r="B77" s="49" t="s">
        <v>481</v>
      </c>
      <c r="C77" s="49" t="s">
        <v>1038</v>
      </c>
      <c r="D77" s="23" t="str" cm="1">
        <f t="array" ref="D77">_xlfn.IFNA(_xlfn.IFS(M77&lt;&gt;0,M77,N77&lt;&gt;0,N77,P77&lt;&gt;0,P77,Q77&lt;&gt;0,Q77),"FALTAN DATOS DE ESCENARIO")</f>
        <v>Escenari de Foix</v>
      </c>
      <c r="E77" s="21">
        <v>45050</v>
      </c>
      <c r="F77" s="104">
        <v>0.33333333333333298</v>
      </c>
      <c r="G77" s="21">
        <v>45050</v>
      </c>
      <c r="H77" s="104">
        <v>0.58333333333333304</v>
      </c>
      <c r="I77" s="17" t="s">
        <v>12</v>
      </c>
      <c r="J77" s="17" t="s">
        <v>10</v>
      </c>
      <c r="K77" s="17">
        <v>20</v>
      </c>
      <c r="L77" s="17" t="s">
        <v>11</v>
      </c>
      <c r="Q77" s="17" t="s">
        <v>29</v>
      </c>
      <c r="R77" s="12" t="str">
        <f>_xlfn.IFNA(VLOOKUP(S77,Municipis!$A$2:$B$118,2,FALSE),"Pendent")</f>
        <v>Castellet i la Gornal</v>
      </c>
      <c r="S77" s="12" t="str" cm="1">
        <f t="array" ref="S77">_xlfn.IFNA(_xlfn.IFS(M77&lt;&gt;0,M77,N77&lt;&gt;0,N77,P77&lt;&gt;0,P77,Q77&lt;&gt;0,Q77),"Pendent")</f>
        <v>Escenari de Foix</v>
      </c>
      <c r="T77" s="23" t="str" cm="1">
        <f t="array" ref="T77">_xlfn.IFNA(_xlfn.IFS(M77&lt;&gt;0,M77,N77&lt;&gt;0,N77,P77&lt;&gt;0,P77,Q77&lt;&gt;0,Q77),"FALTAN DATOS DE ESCENARIO")</f>
        <v>Escenari de Foix</v>
      </c>
      <c r="U77" s="92" t="str">
        <f>IF(IFERROR(FIND("ZPC",S77)&gt;=1,0),"ZPC","ZLLSM")</f>
        <v>ZLLSM</v>
      </c>
      <c r="V77" s="92" t="str">
        <f>+IF(OR(P77="Festa Major",P77="Menors d'edat",P77="Federació",U77="ZLLSM"),"Exempt","Taxa")</f>
        <v>Exempt</v>
      </c>
    </row>
    <row r="78" spans="1:22" ht="15" customHeight="1" x14ac:dyDescent="0.3">
      <c r="A78" s="12">
        <v>71</v>
      </c>
      <c r="B78" s="17" t="s">
        <v>462</v>
      </c>
      <c r="C78" s="16" t="s">
        <v>1540</v>
      </c>
      <c r="D78" s="23" t="str" cm="1">
        <f t="array" ref="D78">_xlfn.IFNA(_xlfn.IFS(M78&lt;&gt;0,M78,N78&lt;&gt;0,N78,P78&lt;&gt;0,P78,Q78&lt;&gt;0,Q78),"FALTAN DATOS DE ESCENARIO")</f>
        <v xml:space="preserve">ZPC LL-15 - Embassament de Sant Ponç - CIP </v>
      </c>
      <c r="E78" s="21">
        <v>45051</v>
      </c>
      <c r="F78" s="104">
        <v>0.29166666666666669</v>
      </c>
      <c r="G78" s="32">
        <v>45053</v>
      </c>
      <c r="H78" s="104">
        <v>0.5</v>
      </c>
      <c r="I78" s="17" t="s">
        <v>1554</v>
      </c>
      <c r="J78" s="17" t="s">
        <v>8</v>
      </c>
      <c r="K78" s="17">
        <v>14</v>
      </c>
      <c r="L78" s="17" t="s">
        <v>11</v>
      </c>
      <c r="M78" s="17" t="s">
        <v>89</v>
      </c>
      <c r="R78" s="12" t="str">
        <f>_xlfn.IFNA(VLOOKUP(S78,Municipis!$A$2:$B$118,2,FALSE),"Pendent")</f>
        <v>Sant Joan de Vilatorrada, Callús</v>
      </c>
      <c r="S78" s="12" t="str" cm="1">
        <f t="array" ref="S78">_xlfn.IFNA(_xlfn.IFS(M78&lt;&gt;0,M78,N78&lt;&gt;0,N78,P78&lt;&gt;0,P78,Q78&lt;&gt;0,Q78),"Pendent")</f>
        <v xml:space="preserve">ZPC LL-15 - Embassament de Sant Ponç - CIP </v>
      </c>
    </row>
    <row r="79" spans="1:22" ht="15" customHeight="1" x14ac:dyDescent="0.3">
      <c r="A79" s="12">
        <v>72</v>
      </c>
      <c r="B79" s="17" t="s">
        <v>502</v>
      </c>
      <c r="C79" s="16" t="s">
        <v>1270</v>
      </c>
      <c r="D79" s="23" t="str" cm="1">
        <f t="array" ref="D79">_xlfn.IFNA(_xlfn.IFS(M79&lt;&gt;0,M79,N79&lt;&gt;0,N79,P79&lt;&gt;0,P79,Q79&lt;&gt;0,Q79),"FALTAN DATOS DE ESCENARIO")</f>
        <v>ZPC SE-22 - Lleida - CIP</v>
      </c>
      <c r="E79" s="94">
        <v>45051</v>
      </c>
      <c r="F79" s="219">
        <v>0.75</v>
      </c>
      <c r="G79" s="94">
        <v>45053</v>
      </c>
      <c r="H79" s="219">
        <v>0.5</v>
      </c>
      <c r="I79" s="27" t="s">
        <v>1169</v>
      </c>
      <c r="J79" s="27" t="s">
        <v>10</v>
      </c>
      <c r="K79" s="27">
        <v>40</v>
      </c>
      <c r="L79" s="27" t="s">
        <v>11</v>
      </c>
      <c r="M79" s="27" t="s">
        <v>130</v>
      </c>
      <c r="R79" s="12" t="str">
        <f>_xlfn.IFNA(VLOOKUP(S79,Municipis!$A$2:$B$118,2,FALSE),"Pendent")</f>
        <v>Ripoll, Campdevànol, Les Llosses, Santa Maria de Besora</v>
      </c>
      <c r="S79" s="12" t="str" cm="1">
        <f t="array" ref="S79">_xlfn.IFNA(_xlfn.IFS(M79&lt;&gt;0,M79,N79&lt;&gt;0,N79,P79&lt;&gt;0,P79,Q79&lt;&gt;0,Q79),"Pendent")</f>
        <v>ZPC SE-22 - Lleida - CIP</v>
      </c>
      <c r="T79" s="23" t="str" cm="1">
        <f t="array" ref="T79">_xlfn.IFNA(_xlfn.IFS(M79&lt;&gt;0,M79,N79&lt;&gt;0,N79,P79&lt;&gt;0,P79,Q79&lt;&gt;0,Q79),"FALTAN DATOS DE ESCENARIO")</f>
        <v>ZPC SE-22 - Lleida - CIP</v>
      </c>
      <c r="U79" s="92" t="str">
        <f>IF(IFERROR(FIND("ZPC",S79)&gt;=1,0),"ZPC","ZLLSM")</f>
        <v>ZPC</v>
      </c>
      <c r="V79" s="92" t="str">
        <f>+IF(OR(P79="Festa Major",P79="Menors d'edat",P79="Federació",U79="ZLLSM"),"Exempt","Taxa")</f>
        <v>Taxa</v>
      </c>
    </row>
    <row r="80" spans="1:22" ht="15" customHeight="1" x14ac:dyDescent="0.3">
      <c r="A80" s="12">
        <v>73</v>
      </c>
      <c r="B80" s="17" t="s">
        <v>496</v>
      </c>
      <c r="C80" s="16" t="s">
        <v>1257</v>
      </c>
      <c r="D80" s="23" t="str" cm="1">
        <f t="array" ref="D80">_xlfn.IFNA(_xlfn.IFS(M80&lt;&gt;0,M80,N80&lt;&gt;0,N80,P80&lt;&gt;0,P80,Q80&lt;&gt;0,Q80),"FALTAN DATOS DE ESCENARIO")</f>
        <v>Escenari de Foix</v>
      </c>
      <c r="E80" s="94">
        <v>45052</v>
      </c>
      <c r="F80" s="219">
        <v>0.33333333333333298</v>
      </c>
      <c r="G80" s="94">
        <v>45052</v>
      </c>
      <c r="H80" s="219">
        <v>0.58333333333333304</v>
      </c>
      <c r="I80" s="27" t="s">
        <v>12</v>
      </c>
      <c r="J80" s="27" t="s">
        <v>10</v>
      </c>
      <c r="K80" s="27">
        <v>20</v>
      </c>
      <c r="L80" s="27" t="s">
        <v>11</v>
      </c>
      <c r="M80" s="27"/>
      <c r="N80" s="27"/>
      <c r="O80" s="27"/>
      <c r="P80" s="27"/>
      <c r="Q80" s="27" t="s">
        <v>29</v>
      </c>
      <c r="R80" s="12" t="str">
        <f>_xlfn.IFNA(VLOOKUP(S80,Municipis!$A$2:$B$118,2,FALSE),"Pendent")</f>
        <v>Castellet i la Gornal</v>
      </c>
      <c r="S80" s="12" t="str" cm="1">
        <f t="array" ref="S80">_xlfn.IFNA(_xlfn.IFS(M80&lt;&gt;0,M80,N80&lt;&gt;0,N80,P80&lt;&gt;0,P80,Q80&lt;&gt;0,Q80),"Pendent")</f>
        <v>Escenari de Foix</v>
      </c>
      <c r="T80" s="23" t="str" cm="1">
        <f t="array" ref="T80">_xlfn.IFNA(_xlfn.IFS(M80&lt;&gt;0,M80,N80&lt;&gt;0,N80,P80&lt;&gt;0,P80,Q80&lt;&gt;0,Q80),"FALTAN DATOS DE ESCENARIO")</f>
        <v>Escenari de Foix</v>
      </c>
      <c r="U80" s="92" t="str">
        <f>IF(IFERROR(FIND("ZPC",S80)&gt;=1,0),"ZPC","ZLLSM")</f>
        <v>ZLLSM</v>
      </c>
      <c r="V80" s="92" t="str">
        <f>+IF(OR(P80="Festa Major",P80="Menors d'edat",P80="Federació",U80="ZLLSM"),"Exempt","Taxa")</f>
        <v>Exempt</v>
      </c>
    </row>
    <row r="81" spans="1:22" ht="15" customHeight="1" x14ac:dyDescent="0.3">
      <c r="A81" s="12">
        <v>74</v>
      </c>
      <c r="B81" s="17" t="s">
        <v>425</v>
      </c>
      <c r="C81" s="17" t="s">
        <v>1526</v>
      </c>
      <c r="D81" s="23" t="str" cm="1">
        <f t="array" ref="D81">_xlfn.IFNA(_xlfn.IFS(M81&lt;&gt;0,M81,N81&lt;&gt;0,N81,P81&lt;&gt;0,P81,Q81&lt;&gt;0,Q81),"FALTAN DATOS DE ESCENARIO")</f>
        <v xml:space="preserve">ZPC FU-03 - Serinyà - Vilert - CIP </v>
      </c>
      <c r="E81" s="93">
        <v>45052</v>
      </c>
      <c r="F81" s="118">
        <v>0.25</v>
      </c>
      <c r="G81" s="93">
        <v>45052</v>
      </c>
      <c r="H81" s="118">
        <v>1.7916666666666701</v>
      </c>
      <c r="I81" s="17" t="s">
        <v>12</v>
      </c>
      <c r="J81" s="17" t="s">
        <v>8</v>
      </c>
      <c r="K81" s="17">
        <v>20</v>
      </c>
      <c r="L81" s="17" t="s">
        <v>11</v>
      </c>
      <c r="M81" s="17" t="s">
        <v>76</v>
      </c>
      <c r="R81" s="12" t="str">
        <f>_xlfn.IFNA(VLOOKUP(S81,Municipis!$A$2:$B$118,2,FALSE),"Pendent")</f>
        <v>Olot</v>
      </c>
      <c r="S81" s="12" t="str" cm="1">
        <f t="array" ref="S81">_xlfn.IFNA(_xlfn.IFS(M81&lt;&gt;0,M81,N81&lt;&gt;0,N81,P81&lt;&gt;0,P81,Q81&lt;&gt;0,Q81),"Pendent")</f>
        <v xml:space="preserve">ZPC FU-03 - Serinyà - Vilert - CIP </v>
      </c>
    </row>
    <row r="82" spans="1:22" ht="15" customHeight="1" x14ac:dyDescent="0.3">
      <c r="A82" s="12">
        <v>75</v>
      </c>
      <c r="B82" s="17" t="s">
        <v>415</v>
      </c>
      <c r="C82" s="16" t="s">
        <v>1537</v>
      </c>
      <c r="D82" s="23" t="str" cm="1">
        <f t="array" ref="D82">_xlfn.IFNA(_xlfn.IFS(M82&lt;&gt;0,M82,N82&lt;&gt;0,N82,P82&lt;&gt;0,P82,Q82&lt;&gt;0,Q82),"FALTAN DATOS DE ESCENARIO")</f>
        <v xml:space="preserve">ZPC LL-20 - Can Serra - CIP </v>
      </c>
      <c r="E82" s="94">
        <v>45052</v>
      </c>
      <c r="F82" s="95">
        <v>0.33333333333333298</v>
      </c>
      <c r="G82" s="94">
        <v>45052</v>
      </c>
      <c r="H82" s="95">
        <v>0.54166666666666696</v>
      </c>
      <c r="I82" s="27" t="s">
        <v>1539</v>
      </c>
      <c r="J82" s="27" t="s">
        <v>8</v>
      </c>
      <c r="K82" s="27">
        <v>20</v>
      </c>
      <c r="L82" s="27" t="s">
        <v>1525</v>
      </c>
      <c r="M82" s="27" t="s">
        <v>94</v>
      </c>
      <c r="N82" s="27"/>
      <c r="O82" s="27"/>
      <c r="P82" s="27" t="s">
        <v>57</v>
      </c>
      <c r="Q82" s="27"/>
      <c r="R82" s="12" t="str">
        <f>_xlfn.IFNA(VLOOKUP(S82,Municipis!$A$2:$B$118,2,FALSE),"Pendent")</f>
        <v>Castellbell i el Vilar</v>
      </c>
      <c r="S82" s="12" t="str" cm="1">
        <f t="array" ref="S82">_xlfn.IFNA(_xlfn.IFS(M82&lt;&gt;0,M82,N82&lt;&gt;0,N82,P82&lt;&gt;0,P82,Q82&lt;&gt;0,Q82),"Pendent")</f>
        <v xml:space="preserve">ZPC LL-20 - Can Serra - CIP </v>
      </c>
    </row>
    <row r="83" spans="1:22" ht="15" customHeight="1" x14ac:dyDescent="0.3">
      <c r="A83" s="12">
        <v>76</v>
      </c>
      <c r="B83" s="17" t="s">
        <v>435</v>
      </c>
      <c r="C83" s="244" t="s">
        <v>1369</v>
      </c>
      <c r="D83" s="23" t="str" cm="1">
        <f t="array" ref="D83">_xlfn.IFNA(_xlfn.IFS(M83&lt;&gt;0,M83,N83&lt;&gt;0,N83,P83&lt;&gt;0,P83,Q83&lt;&gt;0,Q83),"FALTAN DATOS DE ESCENARIO")</f>
        <v xml:space="preserve">ZPC LL-22 - Monistrol de Montserrat - CIP </v>
      </c>
      <c r="E83" s="94">
        <v>45052</v>
      </c>
      <c r="F83" s="219">
        <v>0.29166666666666669</v>
      </c>
      <c r="G83" s="94">
        <v>45052</v>
      </c>
      <c r="H83" s="219">
        <v>0.58333333333333304</v>
      </c>
      <c r="I83" s="27" t="s">
        <v>12</v>
      </c>
      <c r="J83" s="27" t="s">
        <v>8</v>
      </c>
      <c r="K83" s="27">
        <v>20</v>
      </c>
      <c r="L83" s="27" t="s">
        <v>11</v>
      </c>
      <c r="M83" s="27" t="s">
        <v>97</v>
      </c>
      <c r="N83" s="27"/>
      <c r="O83" s="27"/>
      <c r="P83" s="27"/>
      <c r="Q83" s="27"/>
      <c r="R83" s="12" t="str">
        <f>_xlfn.IFNA(VLOOKUP(S83,Municipis!$A$2:$B$118,2,FALSE),"Pendent")</f>
        <v>Monistrol del Montserrat, Olesa de Montserrat, Esparreguera</v>
      </c>
      <c r="S83" s="12" t="str" cm="1">
        <f t="array" ref="S83">_xlfn.IFNA(_xlfn.IFS(M83&lt;&gt;0,M83,N83&lt;&gt;0,N83,P83&lt;&gt;0,P83,Q83&lt;&gt;0,Q83),"Pendent")</f>
        <v xml:space="preserve">ZPC LL-22 - Monistrol de Montserrat - CIP </v>
      </c>
      <c r="T83" s="23" t="str" cm="1">
        <f t="array" ref="T83">_xlfn.IFNA(_xlfn.IFS(M83&lt;&gt;0,M83,N83&lt;&gt;0,N83,P83&lt;&gt;0,P83,Q83&lt;&gt;0,Q83),"FALTAN DATOS DE ESCENARIO")</f>
        <v xml:space="preserve">ZPC LL-22 - Monistrol de Montserrat - CIP </v>
      </c>
      <c r="U83" s="92" t="str">
        <f>IF(IFERROR(FIND("ZPC",S83)&gt;=1,0),"ZPC","ZLLSM")</f>
        <v>ZPC</v>
      </c>
      <c r="V83" s="92" t="str">
        <f>+IF(OR(P83="Festa Major",P83="Menors d'edat",P83="Federació",U83="ZLLSM"),"Exempt","Taxa")</f>
        <v>Taxa</v>
      </c>
    </row>
    <row r="84" spans="1:22" ht="15" customHeight="1" x14ac:dyDescent="0.3">
      <c r="A84" s="12">
        <v>77</v>
      </c>
      <c r="B84" s="17" t="s">
        <v>1579</v>
      </c>
      <c r="C84" s="17" t="s">
        <v>1582</v>
      </c>
      <c r="D84" s="23" t="str" cm="1">
        <f t="array" ref="D84">_xlfn.IFNA(_xlfn.IFS(M84&lt;&gt;0,M84,N84&lt;&gt;0,N84,P84&lt;&gt;0,P84,Q84&lt;&gt;0,Q84),"FALTAN DATOS DE ESCENARIO")</f>
        <v xml:space="preserve">ZPC LL-24 - Olesa i Esparreguera - CIP </v>
      </c>
      <c r="E84" s="93">
        <v>45052</v>
      </c>
      <c r="F84" s="314">
        <v>0.33333333333333331</v>
      </c>
      <c r="G84" s="93">
        <v>45053</v>
      </c>
      <c r="H84" s="314">
        <v>0.70833333333333337</v>
      </c>
      <c r="I84" s="17" t="s">
        <v>1539</v>
      </c>
      <c r="J84" s="17" t="s">
        <v>1579</v>
      </c>
      <c r="K84" s="17">
        <v>35</v>
      </c>
      <c r="L84" s="17" t="s">
        <v>11</v>
      </c>
      <c r="M84" s="17" t="s">
        <v>100</v>
      </c>
      <c r="R84" s="12" t="str">
        <f>_xlfn.IFNA(VLOOKUP(S84,Municipis!$A$2:$B$118,2,FALSE),"Pendent")</f>
        <v>Navàs. Pinós, Cardona</v>
      </c>
      <c r="S84" s="12" t="str" cm="1">
        <f t="array" ref="S84">_xlfn.IFNA(_xlfn.IFS(M84&lt;&gt;0,M84,N84&lt;&gt;0,N84,P84&lt;&gt;0,P84,Q84&lt;&gt;0,Q84),"Pendent")</f>
        <v xml:space="preserve">ZPC LL-24 - Olesa i Esparreguera - CIP </v>
      </c>
    </row>
    <row r="85" spans="1:22" ht="15" customHeight="1" x14ac:dyDescent="0.3">
      <c r="A85" s="12">
        <v>78</v>
      </c>
      <c r="B85" s="17" t="s">
        <v>512</v>
      </c>
      <c r="C85" s="16" t="s">
        <v>1503</v>
      </c>
      <c r="D85" s="23" t="str" cm="1">
        <f t="array" ref="D85">_xlfn.IFNA(_xlfn.IFS(M85&lt;&gt;0,M85,N85&lt;&gt;0,N85,P85&lt;&gt;0,P85,Q85&lt;&gt;0,Q85),"FALTAN DATOS DE ESCENARIO")</f>
        <v xml:space="preserve">ZPC NR-12 - Alfarràs - INT </v>
      </c>
      <c r="E85" s="94">
        <v>45052</v>
      </c>
      <c r="F85" s="219">
        <v>0.33333333333333298</v>
      </c>
      <c r="G85" s="94">
        <v>45052</v>
      </c>
      <c r="H85" s="219">
        <v>0.83333333333333404</v>
      </c>
      <c r="I85" s="27" t="s">
        <v>1022</v>
      </c>
      <c r="J85" s="27" t="s">
        <v>10</v>
      </c>
      <c r="K85" s="27">
        <v>36</v>
      </c>
      <c r="L85" s="27" t="s">
        <v>11</v>
      </c>
      <c r="M85" s="27"/>
      <c r="N85" s="27" t="s">
        <v>114</v>
      </c>
      <c r="O85" s="27" t="s">
        <v>542</v>
      </c>
      <c r="P85" s="27"/>
      <c r="Q85" s="27"/>
      <c r="R85" s="12" t="str">
        <f>_xlfn.IFNA(VLOOKUP(S85,[2]Municipis!$A$2:$B$118,2,FALSE),"Pendent")</f>
        <v>Alfarràs, Almenar, Ivars de Noguera, Algerri, Albesa, Alguaire, La Portella</v>
      </c>
      <c r="S85" s="12" t="str">
        <f t="array" ref="S85">_xlfn.IFNA(_xlfn.IFS(M85&lt;&gt;0,M85,N85&lt;&gt;0,N85,P85&lt;&gt;0,P85,Q85&lt;&gt;0,Q85),"Pendent")</f>
        <v xml:space="preserve">ZPC NR-12 - Alfarràs - INT </v>
      </c>
    </row>
    <row r="86" spans="1:22" ht="15" customHeight="1" x14ac:dyDescent="0.3">
      <c r="A86" s="12">
        <v>79</v>
      </c>
      <c r="B86" s="250" t="s">
        <v>1579</v>
      </c>
      <c r="C86" s="250" t="s">
        <v>1583</v>
      </c>
      <c r="D86" s="251" t="str" cm="1">
        <f t="array" ref="D86">_xlfn.IFNA(_xlfn.IFS(M86&lt;&gt;0,M86,N86&lt;&gt;0,N86,P86&lt;&gt;0,P86,Q86&lt;&gt;0,Q86),"FALTAN DATOS DE ESCENARIO")</f>
        <v>ZPC SE-19 - Utxesa - Torres de Segre - CIP</v>
      </c>
      <c r="E86" s="93">
        <v>45052</v>
      </c>
      <c r="F86" s="314">
        <v>0.33333333333333331</v>
      </c>
      <c r="G86" s="93" t="s">
        <v>1590</v>
      </c>
      <c r="H86" s="314">
        <v>0.70833333333333337</v>
      </c>
      <c r="I86" s="17" t="s">
        <v>1539</v>
      </c>
      <c r="J86" s="17" t="s">
        <v>1579</v>
      </c>
      <c r="K86" s="17">
        <v>35</v>
      </c>
      <c r="L86" s="17" t="s">
        <v>11</v>
      </c>
      <c r="M86" s="17" t="s">
        <v>125</v>
      </c>
      <c r="R86" s="12" t="str">
        <f>_xlfn.IFNA(VLOOKUP(S86,Municipis!$A$2:$B$118,2,FALSE),"Pendent")</f>
        <v>Torres de Segre, Soses, Seròs</v>
      </c>
      <c r="S86" s="12" t="str" cm="1">
        <f t="array" ref="S86">_xlfn.IFNA(_xlfn.IFS(M86&lt;&gt;0,M86,N86&lt;&gt;0,N86,P86&lt;&gt;0,P86,Q86&lt;&gt;0,Q86),"Pendent")</f>
        <v>ZPC SE-19 - Utxesa - Torres de Segre - CIP</v>
      </c>
    </row>
    <row r="87" spans="1:22" ht="15" customHeight="1" x14ac:dyDescent="0.3">
      <c r="A87" s="12">
        <v>80</v>
      </c>
      <c r="B87" s="28" t="s">
        <v>536</v>
      </c>
      <c r="C87" s="49" t="s">
        <v>1067</v>
      </c>
      <c r="D87" s="23" t="str" cm="1">
        <f t="array" ref="D87">_xlfn.IFNA(_xlfn.IFS(M87&lt;&gt;0,M87,N87&lt;&gt;0,N87,P87&lt;&gt;0,P87,Q87&lt;&gt;0,Q87),"FALTAN DATOS DE ESCENARIO")</f>
        <v xml:space="preserve">ZPC TE-13 - Viladrau - Sant Segimon - SALM </v>
      </c>
      <c r="E87" s="323">
        <v>45052</v>
      </c>
      <c r="F87" s="104">
        <v>0.375</v>
      </c>
      <c r="G87" s="21">
        <v>45053</v>
      </c>
      <c r="H87" s="104">
        <v>0.83333333333333404</v>
      </c>
      <c r="I87" s="17" t="s">
        <v>1082</v>
      </c>
      <c r="J87" s="17" t="s">
        <v>8</v>
      </c>
      <c r="K87" s="17">
        <v>20</v>
      </c>
      <c r="L87" s="17" t="s">
        <v>11</v>
      </c>
      <c r="N87" s="17" t="s">
        <v>138</v>
      </c>
      <c r="R87" s="12" t="str">
        <f>_xlfn.IFNA(VLOOKUP(S87,Municipis!$A$2:$B$119,2,FALSE),"Pendent")</f>
        <v>La Cellera de Ter, Anglès</v>
      </c>
      <c r="S87" s="12" t="str" cm="1">
        <f t="array" ref="S87">_xlfn.IFNA(_xlfn.IFS(M87&lt;&gt;0,M87,N87&lt;&gt;0,N87,P87&lt;&gt;0,P87,Q87&lt;&gt;0,Q87),"Pendent")</f>
        <v xml:space="preserve">ZPC TE-13 - Viladrau - Sant Segimon - SALM </v>
      </c>
      <c r="T87" s="23" t="str" cm="1">
        <f t="array" ref="T87">_xlfn.IFNA(_xlfn.IFS(M87&lt;&gt;0,M87,N87&lt;&gt;0,N87,P87&lt;&gt;0,P87,Q87&lt;&gt;0,Q87),"FALTAN DATOS DE ESCENARIO")</f>
        <v xml:space="preserve">ZPC TE-13 - Viladrau - Sant Segimon - SALM </v>
      </c>
      <c r="U87" s="92" t="str">
        <f>IF(IFERROR(FIND("ZPC",S87)&gt;=1,0),"ZPC","ZLLSM")</f>
        <v>ZPC</v>
      </c>
      <c r="V87" s="92" t="str">
        <f>+IF(OR(P87="Festa Major",P87="Menors d'edat",P87="Federació",U87="ZLLSM"),"Exempt","Taxa")</f>
        <v>Taxa</v>
      </c>
    </row>
    <row r="88" spans="1:22" ht="16.5" customHeight="1" x14ac:dyDescent="0.3">
      <c r="A88" s="12">
        <v>81</v>
      </c>
      <c r="B88" s="17" t="s">
        <v>530</v>
      </c>
      <c r="C88" s="16" t="s">
        <v>1491</v>
      </c>
      <c r="D88" s="23" t="str" cm="1">
        <f t="array" ref="D88">_xlfn.IFNA(_xlfn.IFS(M88&lt;&gt;0,M88,N88&lt;&gt;0,N88,P88&lt;&gt;0,P88,Q88&lt;&gt;0,Q88),"FALTAN DATOS DE ESCENARIO")</f>
        <v>ZPC TO-01 - Tordera - SALM</v>
      </c>
      <c r="E88" s="330">
        <v>45052</v>
      </c>
      <c r="F88" s="219">
        <v>0.29166666666666669</v>
      </c>
      <c r="G88" s="94">
        <v>45052</v>
      </c>
      <c r="H88" s="219">
        <v>0.83333333333333404</v>
      </c>
      <c r="I88" s="27" t="s">
        <v>1022</v>
      </c>
      <c r="J88" s="27" t="s">
        <v>8</v>
      </c>
      <c r="K88" s="27">
        <v>30</v>
      </c>
      <c r="L88" s="27" t="s">
        <v>11</v>
      </c>
      <c r="M88" s="27"/>
      <c r="N88" s="27" t="s">
        <v>144</v>
      </c>
      <c r="O88" s="27" t="s">
        <v>542</v>
      </c>
      <c r="P88" s="27"/>
      <c r="Q88" s="27"/>
      <c r="R88" s="12" t="str">
        <f>_xlfn.IFNA(VLOOKUP(S88,Municipis!$A$2:$B$118,2,FALSE),"Pendent")</f>
        <v>Pendent</v>
      </c>
      <c r="S88" s="12" t="str" cm="1">
        <f t="array" ref="S88">_xlfn.IFNA(_xlfn.IFS(M88&lt;&gt;0,M88,N88&lt;&gt;0,N88,P88&lt;&gt;0,P88,Q88&lt;&gt;0,Q88),"Pendent")</f>
        <v>ZPC TO-01 - Tordera - SALM</v>
      </c>
    </row>
    <row r="89" spans="1:22" ht="15" customHeight="1" x14ac:dyDescent="0.3">
      <c r="A89" s="12">
        <v>82</v>
      </c>
      <c r="B89" s="17" t="s">
        <v>481</v>
      </c>
      <c r="C89" s="40" t="s">
        <v>1281</v>
      </c>
      <c r="D89" s="239" t="str" cm="1">
        <f t="array" ref="D89">_xlfn.IFNA(_xlfn.IFS(M89&lt;&gt;0,M89,N89&lt;&gt;0,N89,P89&lt;&gt;0,P89,Q89&lt;&gt;0,Q89),"FALTAN DATOS DE ESCENARIO")</f>
        <v>Escenari de Foix</v>
      </c>
      <c r="E89" s="337">
        <v>45053</v>
      </c>
      <c r="F89" s="104">
        <v>0.29166666666666669</v>
      </c>
      <c r="G89" s="240">
        <v>45053</v>
      </c>
      <c r="H89" s="110">
        <v>0.54166666666666696</v>
      </c>
      <c r="I89" s="27" t="s">
        <v>12</v>
      </c>
      <c r="J89" s="17" t="s">
        <v>8</v>
      </c>
      <c r="K89" s="17">
        <v>20</v>
      </c>
      <c r="L89" s="17" t="s">
        <v>11</v>
      </c>
      <c r="Q89" s="17" t="s">
        <v>29</v>
      </c>
      <c r="R89" s="12" t="str">
        <f>_xlfn.IFNA(VLOOKUP(S89,Municipis!$A$2:$B$118,2,FALSE),"Pendent")</f>
        <v>Castellet i la Gornal</v>
      </c>
      <c r="S89" s="12" t="str" cm="1">
        <f t="array" ref="S89">_xlfn.IFNA(_xlfn.IFS(M89&lt;&gt;0,M89,N89&lt;&gt;0,N89,P89&lt;&gt;0,P89,Q89&lt;&gt;0,Q89),"Pendent")</f>
        <v>Escenari de Foix</v>
      </c>
      <c r="T89" s="23" t="str" cm="1">
        <f t="array" ref="T89">_xlfn.IFNA(_xlfn.IFS(M89&lt;&gt;0,M89,N89&lt;&gt;0,N89,P89&lt;&gt;0,P89,Q89&lt;&gt;0,Q89),"FALTAN DATOS DE ESCENARIO")</f>
        <v>Escenari de Foix</v>
      </c>
      <c r="U89" s="92" t="str">
        <f>IF(IFERROR(FIND("ZPC",S89)&gt;=1,0),"ZPC","ZLLSM")</f>
        <v>ZLLSM</v>
      </c>
      <c r="V89" s="92" t="str">
        <f>+IF(OR(P89="Festa Major",P89="Menors d'edat",P89="Federació",U89="ZLLSM"),"Exempt","Taxa")</f>
        <v>Exempt</v>
      </c>
    </row>
    <row r="90" spans="1:22" ht="15" customHeight="1" x14ac:dyDescent="0.3">
      <c r="A90" s="12">
        <v>83</v>
      </c>
      <c r="B90" s="17" t="s">
        <v>482</v>
      </c>
      <c r="C90" s="16" t="s">
        <v>1423</v>
      </c>
      <c r="D90" s="23" t="str" cm="1">
        <f t="array" ref="D90">_xlfn.IFNA(_xlfn.IFS(M90&lt;&gt;0,M90,N90&lt;&gt;0,N90,P90&lt;&gt;0,P90,Q90&lt;&gt;0,Q90),"FALTAN DATOS DE ESCENARIO")</f>
        <v>ZLLSM-TE-29 - el Ter - Anglès/Girona/Torroella de Montgrí, ZLLSM-TE-30 - l'Onyar</v>
      </c>
      <c r="E90" s="330">
        <v>45053</v>
      </c>
      <c r="F90" s="219">
        <v>0.25</v>
      </c>
      <c r="G90" s="94">
        <v>45053</v>
      </c>
      <c r="H90" s="219">
        <v>0.58333333333333304</v>
      </c>
      <c r="I90" s="27" t="s">
        <v>12</v>
      </c>
      <c r="J90" s="27" t="s">
        <v>10</v>
      </c>
      <c r="K90" s="27">
        <v>50</v>
      </c>
      <c r="L90" s="27" t="s">
        <v>11</v>
      </c>
      <c r="M90" s="27"/>
      <c r="N90" s="27"/>
      <c r="O90" s="27"/>
      <c r="P90" s="27" t="s">
        <v>70</v>
      </c>
      <c r="Q90" s="27"/>
      <c r="R90" s="12" t="str">
        <f>_xlfn.IFNA(VLOOKUP(S90,Municipis!$A$2:$B$118,2,FALSE),"Pendent")</f>
        <v>Anglès, Girona, Torroella de Montgrí, Quart, Fornells de la Selva</v>
      </c>
      <c r="S90" s="12" t="str" cm="1">
        <f t="array" ref="S90">_xlfn.IFNA(_xlfn.IFS(M90&lt;&gt;0,M90,N90&lt;&gt;0,N90,P90&lt;&gt;0,P90,Q90&lt;&gt;0,Q90),"Pendent")</f>
        <v>ZLLSM-TE-29 - el Ter - Anglès/Girona/Torroella de Montgrí, ZLLSM-TE-30 - l'Onyar</v>
      </c>
    </row>
    <row r="91" spans="1:22" ht="15" customHeight="1" x14ac:dyDescent="0.3">
      <c r="A91" s="12">
        <v>84</v>
      </c>
      <c r="B91" s="17" t="s">
        <v>426</v>
      </c>
      <c r="C91" s="97" t="s">
        <v>1169</v>
      </c>
      <c r="D91" s="23" t="str" cm="1">
        <f t="array" ref="D91">_xlfn.IFNA(_xlfn.IFS(M91&lt;&gt;0,M91,N91&lt;&gt;0,N91,P91&lt;&gt;0,P91,Q91&lt;&gt;0,Q91),"FALTAN DATOS DE ESCENARIO")</f>
        <v xml:space="preserve">ZPC LL-23 - Súria - CIP </v>
      </c>
      <c r="E91" s="339">
        <v>45053</v>
      </c>
      <c r="F91" s="316">
        <v>0.33333333333333298</v>
      </c>
      <c r="G91" s="107">
        <v>45053</v>
      </c>
      <c r="H91" s="316">
        <v>0.54166666666666696</v>
      </c>
      <c r="I91" s="100" t="s">
        <v>12</v>
      </c>
      <c r="J91" s="100" t="s">
        <v>8</v>
      </c>
      <c r="K91" s="100">
        <v>25</v>
      </c>
      <c r="L91" s="100" t="s">
        <v>11</v>
      </c>
      <c r="M91" s="100" t="s">
        <v>99</v>
      </c>
      <c r="N91" s="27"/>
      <c r="O91" s="27"/>
      <c r="P91" s="27"/>
      <c r="Q91" s="27"/>
      <c r="R91" s="12" t="str">
        <f>_xlfn.IFNA(VLOOKUP(S91,Municipis!$A$2:$B$118,2,FALSE),"Pendent")</f>
        <v>Olesa de Montserrat, Esparreguera, Collbató</v>
      </c>
      <c r="S91" s="12" t="str" cm="1">
        <f t="array" ref="S91">_xlfn.IFNA(_xlfn.IFS(M91&lt;&gt;0,M91,N91&lt;&gt;0,N91,P91&lt;&gt;0,P91,Q91&lt;&gt;0,Q91),"Pendent")</f>
        <v xml:space="preserve">ZPC LL-23 - Súria - CIP </v>
      </c>
      <c r="T91" s="23" t="str" cm="1">
        <f t="array" ref="T91">_xlfn.IFNA(_xlfn.IFS(M91&lt;&gt;0,M91,N91&lt;&gt;0,N91,P91&lt;&gt;0,P91,Q91&lt;&gt;0,Q91),"FALTAN DATOS DE ESCENARIO")</f>
        <v xml:space="preserve">ZPC LL-23 - Súria - CIP </v>
      </c>
      <c r="U91" s="92" t="str">
        <f>IF(IFERROR(FIND("ZPC",S91)&gt;=1,0),"ZPC","ZLLSM")</f>
        <v>ZPC</v>
      </c>
      <c r="V91" s="92" t="str">
        <f>+IF(OR(P91="Festa Major",P91="Menors d'edat",P91="Federació",U91="ZLLSM"),"Exempt","Taxa")</f>
        <v>Taxa</v>
      </c>
    </row>
    <row r="92" spans="1:22" ht="14.25" customHeight="1" x14ac:dyDescent="0.3">
      <c r="A92" s="12">
        <v>85</v>
      </c>
      <c r="B92" s="29" t="s">
        <v>464</v>
      </c>
      <c r="C92" s="49" t="s">
        <v>1041</v>
      </c>
      <c r="D92" s="23" t="str" cm="1">
        <f t="array" ref="D92">_xlfn.IFNA(_xlfn.IFS(M92&lt;&gt;0,M92,N92&lt;&gt;0,N92,P92&lt;&gt;0,P92,Q92&lt;&gt;0,Q92),"FALTAN DATOS DE ESCENARIO")</f>
        <v xml:space="preserve">ZPC LL-24 - Olesa i Esparreguera - CIP </v>
      </c>
      <c r="E92" s="318">
        <v>45053</v>
      </c>
      <c r="F92" s="104">
        <v>0.29166666666666669</v>
      </c>
      <c r="G92" s="234">
        <v>45053</v>
      </c>
      <c r="H92" s="104">
        <v>0.58333333333333304</v>
      </c>
      <c r="I92" s="17" t="s">
        <v>12</v>
      </c>
      <c r="J92" s="17" t="s">
        <v>8</v>
      </c>
      <c r="K92" s="17">
        <v>15</v>
      </c>
      <c r="L92" s="17" t="s">
        <v>11</v>
      </c>
      <c r="M92" s="17" t="s">
        <v>100</v>
      </c>
      <c r="R92" s="12" t="str">
        <f>_xlfn.IFNA(VLOOKUP(S92,Municipis!$A$2:$B$118,2,FALSE),"Pendent")</f>
        <v>Navàs. Pinós, Cardona</v>
      </c>
      <c r="S92" s="12" t="str" cm="1">
        <f t="array" ref="S92">_xlfn.IFNA(_xlfn.IFS(M92&lt;&gt;0,M92,N92&lt;&gt;0,N92,P92&lt;&gt;0,P92,Q92&lt;&gt;0,Q92),"Pendent")</f>
        <v xml:space="preserve">ZPC LL-24 - Olesa i Esparreguera - CIP </v>
      </c>
      <c r="T92" s="23" t="str" cm="1">
        <f t="array" ref="T92">_xlfn.IFNA(_xlfn.IFS(M92&lt;&gt;0,M92,N92&lt;&gt;0,N92,P92&lt;&gt;0,P92,Q92&lt;&gt;0,Q92),"FALTAN DATOS DE ESCENARIO")</f>
        <v xml:space="preserve">ZPC LL-24 - Olesa i Esparreguera - CIP </v>
      </c>
      <c r="U92" s="92" t="str">
        <f>IF(IFERROR(FIND("ZPC",S92)&gt;=1,0),"ZPC","ZLLSM")</f>
        <v>ZPC</v>
      </c>
      <c r="V92" s="92" t="str">
        <f>+IF(OR(P92="Festa Major",P92="Menors d'edat",P92="Federació",U92="ZLLSM"),"Exempt","Taxa")</f>
        <v>Taxa</v>
      </c>
    </row>
    <row r="93" spans="1:22" ht="15" customHeight="1" x14ac:dyDescent="0.3">
      <c r="A93" s="12">
        <v>86</v>
      </c>
      <c r="B93" s="17" t="s">
        <v>508</v>
      </c>
      <c r="C93" s="16" t="s">
        <v>1554</v>
      </c>
      <c r="D93" s="23" t="str" cm="1">
        <f t="array" ref="D93">_xlfn.IFNA(_xlfn.IFS(M93&lt;&gt;0,M93,N93&lt;&gt;0,N93,P93&lt;&gt;0,P93,Q93&lt;&gt;0,Q93),"FALTAN DATOS DE ESCENARIO")</f>
        <v xml:space="preserve">ZPC LL-24 - Olesa i Esparreguera - CIP </v>
      </c>
      <c r="E93" s="330">
        <v>45053</v>
      </c>
      <c r="F93" s="95">
        <v>0.33333333333333298</v>
      </c>
      <c r="G93" s="94">
        <v>45053</v>
      </c>
      <c r="H93" s="95">
        <v>0.54166666666666696</v>
      </c>
      <c r="I93" s="27" t="s">
        <v>12</v>
      </c>
      <c r="J93" s="27" t="s">
        <v>8</v>
      </c>
      <c r="K93" s="27">
        <v>12</v>
      </c>
      <c r="L93" s="27" t="s">
        <v>11</v>
      </c>
      <c r="M93" s="27" t="s">
        <v>100</v>
      </c>
      <c r="R93" s="12" t="str">
        <f>_xlfn.IFNA(VLOOKUP(S93,Municipis!$A$2:$B$118,2,FALSE),"Pendent")</f>
        <v>Navàs. Pinós, Cardona</v>
      </c>
      <c r="S93" s="12" t="str" cm="1">
        <f t="array" ref="S93">_xlfn.IFNA(_xlfn.IFS(M93&lt;&gt;0,M93,N93&lt;&gt;0,N93,P93&lt;&gt;0,P93,Q93&lt;&gt;0,Q93),"Pendent")</f>
        <v xml:space="preserve">ZPC LL-24 - Olesa i Esparreguera - CIP </v>
      </c>
      <c r="T93" s="23" t="str" cm="1">
        <f t="array" ref="T93">_xlfn.IFNA(_xlfn.IFS(M93&lt;&gt;0,M93,N93&lt;&gt;0,N93,P93&lt;&gt;0,P93,Q93&lt;&gt;0,Q93),"FALTAN DATOS DE ESCENARIO")</f>
        <v xml:space="preserve">ZPC LL-24 - Olesa i Esparreguera - CIP </v>
      </c>
      <c r="U93" s="92" t="str">
        <f>IF(IFERROR(FIND("ZPC",S93)&gt;=1,0),"ZPC","ZLLSM")</f>
        <v>ZPC</v>
      </c>
      <c r="V93" s="92" t="str">
        <f>+IF(OR(P93="Festa Major",P93="Menors d'edat",P93="Federació",U93="ZLLSM"),"Exempt","Taxa")</f>
        <v>Taxa</v>
      </c>
    </row>
    <row r="94" spans="1:22" ht="15" customHeight="1" x14ac:dyDescent="0.3">
      <c r="A94" s="12">
        <v>87</v>
      </c>
      <c r="B94" s="17" t="s">
        <v>512</v>
      </c>
      <c r="C94" s="16" t="s">
        <v>1503</v>
      </c>
      <c r="D94" s="23" t="str" cm="1">
        <f t="array" ref="D94">_xlfn.IFNA(_xlfn.IFS(M94&lt;&gt;0,M94,N94&lt;&gt;0,N94,P94&lt;&gt;0,P94,Q94&lt;&gt;0,Q94),"FALTAN DATOS DE ESCENARIO")</f>
        <v xml:space="preserve">ZPC NR-12 - Alfarràs - INT </v>
      </c>
      <c r="E94" s="330">
        <v>45053</v>
      </c>
      <c r="F94" s="219">
        <v>0.33333333333333298</v>
      </c>
      <c r="G94" s="94">
        <v>45053</v>
      </c>
      <c r="H94" s="219">
        <v>0.58333333333333304</v>
      </c>
      <c r="I94" s="27" t="s">
        <v>1022</v>
      </c>
      <c r="J94" s="27" t="s">
        <v>10</v>
      </c>
      <c r="K94" s="27">
        <v>36</v>
      </c>
      <c r="L94" s="27" t="s">
        <v>11</v>
      </c>
      <c r="M94" s="27"/>
      <c r="N94" s="27" t="s">
        <v>114</v>
      </c>
      <c r="O94" s="27" t="s">
        <v>542</v>
      </c>
      <c r="P94" s="27"/>
      <c r="Q94" s="27"/>
      <c r="R94" s="12" t="str">
        <f>_xlfn.IFNA(VLOOKUP(S94,[2]Municipis!$A$2:$B$118,2,FALSE),"Pendent")</f>
        <v>Alfarràs, Almenar, Ivars de Noguera, Algerri, Albesa, Alguaire, La Portella</v>
      </c>
      <c r="S94" s="12" t="str">
        <f t="array" ref="S94">_xlfn.IFNA(_xlfn.IFS(M94&lt;&gt;0,M94,N94&lt;&gt;0,N94,P94&lt;&gt;0,P94,Q94&lt;&gt;0,Q94),"Pendent")</f>
        <v xml:space="preserve">ZPC NR-12 - Alfarràs - INT </v>
      </c>
    </row>
    <row r="95" spans="1:22" ht="15" customHeight="1" x14ac:dyDescent="0.3">
      <c r="A95" s="12">
        <v>88</v>
      </c>
      <c r="B95" s="17" t="s">
        <v>436</v>
      </c>
      <c r="C95" s="41" t="s">
        <v>1308</v>
      </c>
      <c r="D95" s="23" t="str" cm="1">
        <f t="array" ref="D95">_xlfn.IFNA(_xlfn.IFS(M95&lt;&gt;0,M95,N95&lt;&gt;0,N95,P95&lt;&gt;0,P95,Q95&lt;&gt;0,Q95),"FALTAN DATOS DE ESCENARIO")</f>
        <v xml:space="preserve">ZPC TE-11 - Ter - Sant Quirze de Besora - CIP </v>
      </c>
      <c r="E95" s="322">
        <v>45053</v>
      </c>
      <c r="F95" s="305">
        <v>0.33333333333333298</v>
      </c>
      <c r="G95" s="304">
        <v>45053</v>
      </c>
      <c r="H95" s="305">
        <v>0.54166666666666696</v>
      </c>
      <c r="I95" s="307" t="s">
        <v>12</v>
      </c>
      <c r="J95" s="307" t="s">
        <v>8</v>
      </c>
      <c r="K95" s="307">
        <v>18</v>
      </c>
      <c r="L95" s="307" t="s">
        <v>11</v>
      </c>
      <c r="M95" s="307" t="s">
        <v>132</v>
      </c>
      <c r="N95" s="307"/>
      <c r="O95" s="307"/>
      <c r="P95" s="307"/>
      <c r="Q95" s="42"/>
      <c r="R95" s="12" t="str">
        <f>_xlfn.IFNA(VLOOKUP(S95,Municipis!$A$2:$B$118,2,FALSE),"Pendent")</f>
        <v>Sant Quirze de Besora, Vilanova de Sau, Roda de Ter, Manlleu, Torelló</v>
      </c>
      <c r="S95" s="12" t="str" cm="1">
        <f t="array" ref="S95">_xlfn.IFNA(_xlfn.IFS(M95&lt;&gt;0,M95,N95&lt;&gt;0,N95,P95&lt;&gt;0,P95,Q95&lt;&gt;0,Q95),"Pendent")</f>
        <v xml:space="preserve">ZPC TE-11 - Ter - Sant Quirze de Besora - CIP </v>
      </c>
      <c r="T95" s="23" t="str" cm="1">
        <f t="array" ref="T95">_xlfn.IFNA(_xlfn.IFS(M95&lt;&gt;0,M95,N95&lt;&gt;0,N95,P95&lt;&gt;0,P95,Q95&lt;&gt;0,Q95),"FALTAN DATOS DE ESCENARIO")</f>
        <v xml:space="preserve">ZPC TE-11 - Ter - Sant Quirze de Besora - CIP </v>
      </c>
      <c r="U95" s="92" t="str">
        <f>IF(IFERROR(FIND("ZPC",S95)&gt;=1,0),"ZPC","ZLLSM")</f>
        <v>ZPC</v>
      </c>
      <c r="V95" s="92" t="str">
        <f>+IF(OR(P95="Festa Major",P95="Menors d'edat",P95="Federació",U95="ZLLSM"),"Exempt","Taxa")</f>
        <v>Taxa</v>
      </c>
    </row>
    <row r="96" spans="1:22" ht="15" customHeight="1" x14ac:dyDescent="0.3">
      <c r="A96" s="12">
        <v>89</v>
      </c>
      <c r="B96" s="17" t="s">
        <v>513</v>
      </c>
      <c r="C96" s="17" t="s">
        <v>1452</v>
      </c>
      <c r="D96" s="23" t="str" cm="1">
        <f t="array" ref="D96">_xlfn.IFNA(_xlfn.IFS(M96&lt;&gt;0,M96,N96&lt;&gt;0,N96,P96&lt;&gt;0,P96,Q96&lt;&gt;0,Q96),"FALTAN DATOS DE ESCENARIO")</f>
        <v>ZPC TE-20 - Manlleu - Roda de Ter - CIP</v>
      </c>
      <c r="E96" s="341">
        <v>45053</v>
      </c>
      <c r="F96" s="245">
        <v>0.29166666666666669</v>
      </c>
      <c r="G96" s="93">
        <v>45053</v>
      </c>
      <c r="H96" s="245">
        <v>0.5</v>
      </c>
      <c r="I96" s="17" t="s">
        <v>12</v>
      </c>
      <c r="J96" s="17" t="s">
        <v>8</v>
      </c>
      <c r="K96" s="17">
        <v>60</v>
      </c>
      <c r="L96" s="17" t="s">
        <v>1442</v>
      </c>
      <c r="M96" s="17" t="s">
        <v>141</v>
      </c>
      <c r="R96" s="12" t="str">
        <f>_xlfn.IFNA(VLOOKUP(S96,Municipis!$A$2:$B$118,2,FALSE),"Pendent")</f>
        <v>Manlleu, Roda Ter, Gurb, Masies Roda, Masies Voltegrà, Torelló, S. V. Torelló, Oris, S.Q. Besora</v>
      </c>
      <c r="S96" s="12" t="str" cm="1">
        <f t="array" ref="S96">_xlfn.IFNA(_xlfn.IFS(M96&lt;&gt;0,M96,N96&lt;&gt;0,N96,P96&lt;&gt;0,P96,Q96&lt;&gt;0,Q96),"Pendent")</f>
        <v>ZPC TE-20 - Manlleu - Roda de Ter - CIP</v>
      </c>
    </row>
    <row r="97" spans="1:22" ht="15" customHeight="1" x14ac:dyDescent="0.3">
      <c r="A97" s="12">
        <v>90</v>
      </c>
      <c r="B97" s="17" t="s">
        <v>530</v>
      </c>
      <c r="C97" s="16" t="s">
        <v>1491</v>
      </c>
      <c r="D97" s="23" t="str" cm="1">
        <f t="array" ref="D97">_xlfn.IFNA(_xlfn.IFS(M97&lt;&gt;0,M97,N97&lt;&gt;0,N97,P97&lt;&gt;0,P97,Q97&lt;&gt;0,Q97),"FALTAN DATOS DE ESCENARIO")</f>
        <v>ZPC TO-01 - Tordera - SALM</v>
      </c>
      <c r="E97" s="330">
        <v>45053</v>
      </c>
      <c r="F97" s="219">
        <v>0.29166666666666669</v>
      </c>
      <c r="G97" s="94">
        <v>45053</v>
      </c>
      <c r="H97" s="219">
        <v>0.83333333333333404</v>
      </c>
      <c r="I97" s="27" t="s">
        <v>1022</v>
      </c>
      <c r="J97" s="27" t="s">
        <v>8</v>
      </c>
      <c r="K97" s="27">
        <v>30</v>
      </c>
      <c r="L97" s="27" t="s">
        <v>11</v>
      </c>
      <c r="M97" s="27"/>
      <c r="N97" s="27" t="s">
        <v>144</v>
      </c>
      <c r="O97" s="27" t="s">
        <v>542</v>
      </c>
      <c r="P97" s="27"/>
      <c r="Q97" s="27"/>
      <c r="R97" s="12" t="str">
        <f>_xlfn.IFNA(VLOOKUP(S97,Municipis!$A$2:$B$118,2,FALSE),"Pendent")</f>
        <v>Pendent</v>
      </c>
      <c r="S97" s="12" t="str" cm="1">
        <f t="array" ref="S97">_xlfn.IFNA(_xlfn.IFS(M97&lt;&gt;0,M97,N97&lt;&gt;0,N97,P97&lt;&gt;0,P97,Q97&lt;&gt;0,Q97),"Pendent")</f>
        <v>ZPC TO-01 - Tordera - SALM</v>
      </c>
    </row>
    <row r="98" spans="1:22" ht="15" customHeight="1" x14ac:dyDescent="0.3">
      <c r="A98" s="12">
        <v>91</v>
      </c>
      <c r="B98" s="17" t="s">
        <v>435</v>
      </c>
      <c r="C98" s="244" t="s">
        <v>1370</v>
      </c>
      <c r="D98" s="23" t="str" cm="1">
        <f t="array" ref="D98">_xlfn.IFNA(_xlfn.IFS(M98&lt;&gt;0,M98,N98&lt;&gt;0,N98,P98&lt;&gt;0,P98,Q98&lt;&gt;0,Q98),"FALTAN DATOS DE ESCENARIO")</f>
        <v>ZPC TE-20 - Manlleu - Roda de Ter - CIP</v>
      </c>
      <c r="E98" s="330">
        <v>45056</v>
      </c>
      <c r="F98" s="219">
        <v>0.29166666666666669</v>
      </c>
      <c r="G98" s="94">
        <v>45056</v>
      </c>
      <c r="H98" s="219">
        <v>0.58333333333333304</v>
      </c>
      <c r="I98" s="27" t="s">
        <v>12</v>
      </c>
      <c r="J98" s="27" t="s">
        <v>10</v>
      </c>
      <c r="K98" s="27">
        <v>20</v>
      </c>
      <c r="L98" s="27" t="s">
        <v>11</v>
      </c>
      <c r="M98" s="27" t="s">
        <v>141</v>
      </c>
      <c r="N98" s="27"/>
      <c r="O98" s="27"/>
      <c r="P98" s="27"/>
      <c r="Q98" s="27"/>
      <c r="R98" s="12" t="str">
        <f>_xlfn.IFNA(VLOOKUP(S98,Municipis!$A$2:$B$118,2,FALSE),"Pendent")</f>
        <v>Manlleu, Roda Ter, Gurb, Masies Roda, Masies Voltegrà, Torelló, S. V. Torelló, Oris, S.Q. Besora</v>
      </c>
      <c r="S98" s="12" t="str" cm="1">
        <f t="array" ref="S98">_xlfn.IFNA(_xlfn.IFS(M98&lt;&gt;0,M98,N98&lt;&gt;0,N98,P98&lt;&gt;0,P98,Q98&lt;&gt;0,Q98),"Pendent")</f>
        <v>ZPC TE-20 - Manlleu - Roda de Ter - CIP</v>
      </c>
      <c r="T98" s="23" t="str" cm="1">
        <f t="array" ref="T98">_xlfn.IFNA(_xlfn.IFS(M98&lt;&gt;0,M98,N98&lt;&gt;0,N98,P98&lt;&gt;0,P98,Q98&lt;&gt;0,Q98),"FALTAN DATOS DE ESCENARIO")</f>
        <v>ZPC TE-20 - Manlleu - Roda de Ter - CIP</v>
      </c>
      <c r="U98" s="92" t="str">
        <f>IF(IFERROR(FIND("ZPC",S98)&gt;=1,0),"ZPC","ZLLSM")</f>
        <v>ZPC</v>
      </c>
      <c r="V98" s="92" t="str">
        <f>+IF(OR(P98="Festa Major",P98="Menors d'edat",P98="Federació",U98="ZLLSM"),"Exempt","Taxa")</f>
        <v>Taxa</v>
      </c>
    </row>
    <row r="99" spans="1:22" ht="15" customHeight="1" x14ac:dyDescent="0.3">
      <c r="A99" s="12">
        <v>92</v>
      </c>
      <c r="B99" s="28" t="s">
        <v>451</v>
      </c>
      <c r="C99" s="105" t="s">
        <v>1223</v>
      </c>
      <c r="D99" s="23" t="str" cm="1">
        <f t="array" ref="D99">_xlfn.IFNA(_xlfn.IFS(M99&lt;&gt;0,M99,N99&lt;&gt;0,N99,P99&lt;&gt;0,P99,Q99&lt;&gt;0,Q99),"FALTAN DATOS DE ESCENARIO")</f>
        <v xml:space="preserve">ZLLSM-EB-01 - l'Ebre </v>
      </c>
      <c r="E99" s="21">
        <v>45059</v>
      </c>
      <c r="F99" s="104">
        <v>1.3333333333333299</v>
      </c>
      <c r="G99" s="93">
        <v>45059</v>
      </c>
      <c r="H99" s="104">
        <v>1.5416666666666701</v>
      </c>
      <c r="I99" s="17" t="s">
        <v>7</v>
      </c>
      <c r="J99" s="17" t="s">
        <v>8</v>
      </c>
      <c r="K99" s="17">
        <v>20</v>
      </c>
      <c r="L99" s="17" t="s">
        <v>9</v>
      </c>
      <c r="P99" s="27" t="s">
        <v>40</v>
      </c>
      <c r="R99" s="12" t="str">
        <f>_xlfn.IFNA(VLOOKUP(S99,Municipis!$A$2:$B$118,2,FALSE),"Pendent")</f>
        <v>Flix, Ascó, Móra d'Ebre, Tortosa, Amposta, Deltebre</v>
      </c>
      <c r="S99" s="12" t="str" cm="1">
        <f t="array" ref="S99">_xlfn.IFNA(_xlfn.IFS(M99&lt;&gt;0,M99,N99&lt;&gt;0,N99,P99&lt;&gt;0,P99,Q99&lt;&gt;0,Q99),"Pendent")</f>
        <v xml:space="preserve">ZLLSM-EB-01 - l'Ebre </v>
      </c>
    </row>
    <row r="100" spans="1:22" ht="15" customHeight="1" x14ac:dyDescent="0.3">
      <c r="A100" s="12">
        <v>93</v>
      </c>
      <c r="B100" s="28" t="s">
        <v>422</v>
      </c>
      <c r="C100" s="49" t="s">
        <v>1381</v>
      </c>
      <c r="D100" s="23" t="str" cm="1">
        <f t="array" ref="D100">_xlfn.IFNA(_xlfn.IFS(M100&lt;&gt;0,M100,N100&lt;&gt;0,N100,P100&lt;&gt;0,P100,Q100&lt;&gt;0,Q100),"FALTAN DATOS DE ESCENARIO")</f>
        <v xml:space="preserve">ZLLSM-EB-01 - l'Ebre </v>
      </c>
      <c r="E100" s="93">
        <v>45059</v>
      </c>
      <c r="F100" s="101">
        <v>0.33333333333333298</v>
      </c>
      <c r="G100" s="93">
        <v>45059</v>
      </c>
      <c r="H100" s="101">
        <v>0.79166666666666696</v>
      </c>
      <c r="I100" s="17" t="s">
        <v>14</v>
      </c>
      <c r="J100" s="17" t="s">
        <v>21</v>
      </c>
      <c r="K100" s="17">
        <v>50</v>
      </c>
      <c r="L100" s="17" t="s">
        <v>11</v>
      </c>
      <c r="M100" s="27"/>
      <c r="N100" s="27"/>
      <c r="O100" s="27"/>
      <c r="P100" s="27" t="s">
        <v>40</v>
      </c>
      <c r="Q100" s="27"/>
      <c r="R100" s="12" t="str">
        <f>_xlfn.IFNA(VLOOKUP(S100,Municipis!$A$2:$B$118,2,FALSE),"Pendent")</f>
        <v>Flix, Ascó, Móra d'Ebre, Tortosa, Amposta, Deltebre</v>
      </c>
      <c r="S100" s="12" t="str" cm="1">
        <f t="array" ref="S100">_xlfn.IFNA(_xlfn.IFS(M100&lt;&gt;0,M100,N100&lt;&gt;0,N100,P100&lt;&gt;0,P100,Q100&lt;&gt;0,Q100),"Pendent")</f>
        <v xml:space="preserve">ZLLSM-EB-01 - l'Ebre </v>
      </c>
    </row>
    <row r="101" spans="1:22" ht="15" customHeight="1" x14ac:dyDescent="0.3">
      <c r="A101" s="12">
        <v>94</v>
      </c>
      <c r="B101" s="28" t="s">
        <v>500</v>
      </c>
      <c r="C101" s="16" t="s">
        <v>1174</v>
      </c>
      <c r="D101" s="23" t="str" cm="1">
        <f t="array" ref="D101">_xlfn.IFNA(_xlfn.IFS(M101&lt;&gt;0,M101,N101&lt;&gt;0,N101,P101&lt;&gt;0,P101,Q101&lt;&gt;0,Q101),"FALTAN DATOS DE ESCENARIO")</f>
        <v xml:space="preserve">ZLLSM-LL-34 - Panta de la Gavarresa i riera Gavarresa </v>
      </c>
      <c r="E101" s="96">
        <v>45059</v>
      </c>
      <c r="F101" s="110">
        <v>0.33333333333333298</v>
      </c>
      <c r="G101" s="96">
        <v>45059</v>
      </c>
      <c r="H101" s="110">
        <v>0.5</v>
      </c>
      <c r="I101" s="27" t="s">
        <v>12</v>
      </c>
      <c r="J101" s="27" t="s">
        <v>8</v>
      </c>
      <c r="K101" s="27">
        <v>20</v>
      </c>
      <c r="L101" s="27" t="s">
        <v>11</v>
      </c>
      <c r="M101" s="27"/>
      <c r="N101" s="27"/>
      <c r="O101" s="27"/>
      <c r="P101" s="27" t="s">
        <v>54</v>
      </c>
      <c r="Q101" s="27"/>
      <c r="R101" s="12" t="str">
        <f>_xlfn.IFNA(VLOOKUP(S101,Municipis!$A$2:$B$118,2,FALSE),"Pendent")</f>
        <v>Avinyó, Olost</v>
      </c>
      <c r="S101" s="12" t="str" cm="1">
        <f t="array" ref="S101">_xlfn.IFNA(_xlfn.IFS(M101&lt;&gt;0,M101,N101&lt;&gt;0,N101,P101&lt;&gt;0,P101,Q101&lt;&gt;0,Q101),"Pendent")</f>
        <v xml:space="preserve">ZLLSM-LL-34 - Panta de la Gavarresa i riera Gavarresa </v>
      </c>
      <c r="T101" s="23" t="str" cm="1">
        <f t="array" ref="T101">_xlfn.IFNA(_xlfn.IFS(M101&lt;&gt;0,M101,N101&lt;&gt;0,N101,P101&lt;&gt;0,P101,Q101&lt;&gt;0,Q101),"FALTAN DATOS DE ESCENARIO")</f>
        <v xml:space="preserve">ZLLSM-LL-34 - Panta de la Gavarresa i riera Gavarresa </v>
      </c>
      <c r="U101" s="92" t="str">
        <f>IF(IFERROR(FIND("ZPC",S101)&gt;=1,0),"ZPC","ZLLSM")</f>
        <v>ZLLSM</v>
      </c>
      <c r="V101" s="92" t="str">
        <f>+IF(OR(P101="Festa Major",P101="Menors d'edat",P101="Federació",U101="ZLLSM"),"Exempt","Taxa")</f>
        <v>Exempt</v>
      </c>
    </row>
    <row r="102" spans="1:22" ht="15" customHeight="1" x14ac:dyDescent="0.3">
      <c r="A102" s="12">
        <v>95</v>
      </c>
      <c r="B102" s="17" t="s">
        <v>409</v>
      </c>
      <c r="C102" s="242" t="s">
        <v>1492</v>
      </c>
      <c r="D102" s="23" t="str" cm="1">
        <f t="array" ref="D102">_xlfn.IFNA(_xlfn.IFS(M102&lt;&gt;0,M102,N102&lt;&gt;0,N102,P102&lt;&gt;0,P102,Q102&lt;&gt;0,Q102),"FALTAN DATOS DE ESCENARIO")</f>
        <v>ZPC LL-23 - Súria - CIP</v>
      </c>
      <c r="E102" s="243">
        <v>45059</v>
      </c>
      <c r="F102" s="118">
        <v>0.33333333333333331</v>
      </c>
      <c r="G102" s="243">
        <v>45059</v>
      </c>
      <c r="H102" s="118">
        <v>0.58333333333333337</v>
      </c>
      <c r="I102" s="17" t="s">
        <v>12</v>
      </c>
      <c r="J102" s="17" t="s">
        <v>8</v>
      </c>
      <c r="K102" s="17">
        <v>15</v>
      </c>
      <c r="L102" s="17" t="s">
        <v>11</v>
      </c>
      <c r="M102" s="17" t="s">
        <v>1493</v>
      </c>
      <c r="R102" s="12" t="s">
        <v>620</v>
      </c>
      <c r="S102" s="12" t="s">
        <v>1493</v>
      </c>
    </row>
    <row r="103" spans="1:22" ht="15" customHeight="1" x14ac:dyDescent="0.3">
      <c r="A103" s="12">
        <v>96</v>
      </c>
      <c r="B103" s="17" t="s">
        <v>508</v>
      </c>
      <c r="C103" s="16" t="s">
        <v>1554</v>
      </c>
      <c r="D103" s="23" t="str" cm="1">
        <f t="array" ref="D103">_xlfn.IFNA(_xlfn.IFS(M103&lt;&gt;0,M103,N103&lt;&gt;0,N103,P103&lt;&gt;0,P103,Q103&lt;&gt;0,Q103),"FALTAN DATOS DE ESCENARIO")</f>
        <v xml:space="preserve">ZPC LL-24 - Olesa i Esparreguera - CIP </v>
      </c>
      <c r="E103" s="94">
        <v>45059</v>
      </c>
      <c r="F103" s="95">
        <v>0.625</v>
      </c>
      <c r="G103" s="94">
        <v>45059</v>
      </c>
      <c r="H103" s="95">
        <v>0.83333333333333404</v>
      </c>
      <c r="I103" s="27" t="s">
        <v>12</v>
      </c>
      <c r="J103" s="27" t="s">
        <v>8</v>
      </c>
      <c r="K103" s="27">
        <v>12</v>
      </c>
      <c r="L103" s="27" t="s">
        <v>11</v>
      </c>
      <c r="M103" s="27" t="s">
        <v>100</v>
      </c>
      <c r="R103" s="12" t="str">
        <f>_xlfn.IFNA(VLOOKUP(S103,Municipis!$A$2:$B$118,2,FALSE),"Pendent")</f>
        <v>Navàs. Pinós, Cardona</v>
      </c>
      <c r="S103" s="12" t="str" cm="1">
        <f t="array" ref="S103">_xlfn.IFNA(_xlfn.IFS(M103&lt;&gt;0,M103,N103&lt;&gt;0,N103,P103&lt;&gt;0,P103,Q103&lt;&gt;0,Q103),"Pendent")</f>
        <v xml:space="preserve">ZPC LL-24 - Olesa i Esparreguera - CIP </v>
      </c>
      <c r="T103" s="23" t="str" cm="1">
        <f t="array" ref="T103">_xlfn.IFNA(_xlfn.IFS(M103&lt;&gt;0,M103,N103&lt;&gt;0,N103,P103&lt;&gt;0,P103,Q103&lt;&gt;0,Q103),"FALTAN DATOS DE ESCENARIO")</f>
        <v xml:space="preserve">ZPC LL-24 - Olesa i Esparreguera - CIP </v>
      </c>
      <c r="U103" s="92" t="str">
        <f>IF(IFERROR(FIND("ZPC",S103)&gt;=1,0),"ZPC","ZLLSM")</f>
        <v>ZPC</v>
      </c>
      <c r="V103" s="92" t="str">
        <f>+IF(OR(P103="Festa Major",P103="Menors d'edat",P103="Federació",U103="ZLLSM"),"Exempt","Taxa")</f>
        <v>Taxa</v>
      </c>
    </row>
    <row r="104" spans="1:22" ht="15" customHeight="1" x14ac:dyDescent="0.3">
      <c r="A104" s="12">
        <v>97</v>
      </c>
      <c r="B104" s="17" t="s">
        <v>438</v>
      </c>
      <c r="C104" s="235" t="s">
        <v>1106</v>
      </c>
      <c r="D104" s="23" t="str" cm="1">
        <f t="array" ref="D104">_xlfn.IFNA(_xlfn.IFS(M104&lt;&gt;0,M104,N104&lt;&gt;0,N104,P104&lt;&gt;0,P104,Q104&lt;&gt;0,Q104),"FALTAN DATOS DE ESCENARIO")</f>
        <v xml:space="preserve">ZPC NR-10 - Embassament de Santa Anna - CIP </v>
      </c>
      <c r="E104" s="236">
        <v>45059</v>
      </c>
      <c r="F104" s="260">
        <v>0.33333333333333331</v>
      </c>
      <c r="G104" s="236">
        <v>45059</v>
      </c>
      <c r="H104" s="260">
        <v>0.79166666666666663</v>
      </c>
      <c r="I104" s="17" t="s">
        <v>1554</v>
      </c>
      <c r="J104" s="121" t="s">
        <v>8</v>
      </c>
      <c r="K104" s="121">
        <v>20</v>
      </c>
      <c r="L104" s="121" t="s">
        <v>11</v>
      </c>
      <c r="M104" s="121" t="s">
        <v>113</v>
      </c>
      <c r="N104" s="121"/>
      <c r="O104" s="121"/>
      <c r="P104" s="121"/>
      <c r="Q104" s="121"/>
      <c r="R104" s="12" t="str">
        <f>_xlfn.IFNA(VLOOKUP(S104,Municipis!$A$2:$B$118,2,FALSE),"Pendent")</f>
        <v>Alfarràs, Almenar, Ivars de Noguera, Algerri, Albesa, Alguaire, La Portella</v>
      </c>
      <c r="S104" s="12" t="str" cm="1">
        <f t="array" ref="S104">_xlfn.IFNA(_xlfn.IFS(M104&lt;&gt;0,M104,N104&lt;&gt;0,N104,P104&lt;&gt;0,P104,Q104&lt;&gt;0,Q104),"Pendent")</f>
        <v xml:space="preserve">ZPC NR-10 - Embassament de Santa Anna - CIP </v>
      </c>
    </row>
    <row r="105" spans="1:22" ht="15" customHeight="1" x14ac:dyDescent="0.3">
      <c r="A105" s="12">
        <v>98</v>
      </c>
      <c r="B105" s="17" t="s">
        <v>432</v>
      </c>
      <c r="C105" s="49" t="s">
        <v>1064</v>
      </c>
      <c r="D105" s="23" t="str" cm="1">
        <f t="array" ref="D105">_xlfn.IFNA(_xlfn.IFS(M105&lt;&gt;0,M105,N105&lt;&gt;0,N105,P105&lt;&gt;0,P105,Q105&lt;&gt;0,Q105),"FALTAN DATOS DE ESCENARIO")</f>
        <v>ZPC SE-07 - Embassament d'Oliana - CIP</v>
      </c>
      <c r="E105" s="21">
        <v>45059</v>
      </c>
      <c r="F105" s="104">
        <v>0.33333333333333298</v>
      </c>
      <c r="G105" s="21">
        <v>45059</v>
      </c>
      <c r="H105" s="104">
        <v>0.70833333333333404</v>
      </c>
      <c r="I105" s="17" t="s">
        <v>12</v>
      </c>
      <c r="J105" s="17" t="s">
        <v>8</v>
      </c>
      <c r="K105" s="17">
        <v>20</v>
      </c>
      <c r="L105" s="17" t="s">
        <v>11</v>
      </c>
      <c r="M105" s="17" t="s">
        <v>117</v>
      </c>
      <c r="R105" s="12" t="str">
        <f>_xlfn.IFNA(VLOOKUP(S105,Municipis!$A$2:$B$118,2,FALSE),"Pendent")</f>
        <v>Coll de Nargó, Peramola, Oliana, Tiurana, Bassella, La Baronia de Rialb</v>
      </c>
      <c r="S105" s="12" t="str" cm="1">
        <f t="array" ref="S105">_xlfn.IFNA(_xlfn.IFS(M105&lt;&gt;0,M105,N105&lt;&gt;0,N105,P105&lt;&gt;0,P105,Q105&lt;&gt;0,Q105),"Pendent")</f>
        <v>ZPC SE-07 - Embassament d'Oliana - CIP</v>
      </c>
      <c r="T105" s="23" t="str" cm="1">
        <f t="array" ref="T105">_xlfn.IFNA(_xlfn.IFS(M105&lt;&gt;0,M105,N105&lt;&gt;0,N105,P105&lt;&gt;0,P105,Q105&lt;&gt;0,Q105),"FALTAN DATOS DE ESCENARIO")</f>
        <v>ZPC SE-07 - Embassament d'Oliana - CIP</v>
      </c>
      <c r="U105" s="92" t="str">
        <f>IF(IFERROR(FIND("ZPC",S105)&gt;=1,0),"ZPC","ZLLSM")</f>
        <v>ZPC</v>
      </c>
      <c r="V105" s="92" t="str">
        <f>+IF(OR(P105="Festa Major",P105="Menors d'edat",P105="Federació",U105="ZLLSM"),"Exempt","Taxa")</f>
        <v>Taxa</v>
      </c>
    </row>
    <row r="106" spans="1:22" ht="15" customHeight="1" x14ac:dyDescent="0.3">
      <c r="A106" s="12">
        <v>99</v>
      </c>
      <c r="B106" s="17" t="s">
        <v>426</v>
      </c>
      <c r="C106" s="97" t="s">
        <v>1169</v>
      </c>
      <c r="D106" s="23" t="str" cm="1">
        <f t="array" ref="D106">_xlfn.IFNA(_xlfn.IFS(M106&lt;&gt;0,M106,N106&lt;&gt;0,N106,P106&lt;&gt;0,P106,Q106&lt;&gt;0,Q106),"FALTAN DATOS DE ESCENARIO")</f>
        <v>ZPC SE-07 - Embassament d'Oliana - CIP</v>
      </c>
      <c r="E106" s="107">
        <v>45059</v>
      </c>
      <c r="F106" s="316">
        <v>0.75</v>
      </c>
      <c r="G106" s="107">
        <v>45060</v>
      </c>
      <c r="H106" s="316">
        <v>0.75</v>
      </c>
      <c r="I106" s="100" t="s">
        <v>12</v>
      </c>
      <c r="J106" s="100" t="s">
        <v>8</v>
      </c>
      <c r="K106" s="100">
        <v>25</v>
      </c>
      <c r="L106" s="100" t="s">
        <v>11</v>
      </c>
      <c r="M106" s="100" t="s">
        <v>117</v>
      </c>
      <c r="N106" s="27"/>
      <c r="O106" s="27"/>
      <c r="P106" s="27"/>
      <c r="Q106" s="27"/>
      <c r="R106" s="12" t="str">
        <f>_xlfn.IFNA(VLOOKUP(S106,Municipis!$A$2:$B$118,2,FALSE),"Pendent")</f>
        <v>Coll de Nargó, Peramola, Oliana, Tiurana, Bassella, La Baronia de Rialb</v>
      </c>
      <c r="S106" s="12" t="str" cm="1">
        <f t="array" ref="S106">_xlfn.IFNA(_xlfn.IFS(M106&lt;&gt;0,M106,N106&lt;&gt;0,N106,P106&lt;&gt;0,P106,Q106&lt;&gt;0,Q106),"Pendent")</f>
        <v>ZPC SE-07 - Embassament d'Oliana - CIP</v>
      </c>
      <c r="T106" s="23" t="str" cm="1">
        <f t="array" ref="T106">_xlfn.IFNA(_xlfn.IFS(M106&lt;&gt;0,M106,N106&lt;&gt;0,N106,P106&lt;&gt;0,P106,Q106&lt;&gt;0,Q106),"FALTAN DATOS DE ESCENARIO")</f>
        <v>ZPC SE-07 - Embassament d'Oliana - CIP</v>
      </c>
      <c r="U106" s="92" t="str">
        <f>IF(IFERROR(FIND("ZPC",S106)&gt;=1,0),"ZPC","ZLLSM")</f>
        <v>ZPC</v>
      </c>
      <c r="V106" s="92" t="str">
        <f>+IF(OR(P106="Festa Major",P106="Menors d'edat",P106="Federació",U106="ZLLSM"),"Exempt","Taxa")</f>
        <v>Taxa</v>
      </c>
    </row>
    <row r="107" spans="1:22" ht="15" customHeight="1" x14ac:dyDescent="0.3">
      <c r="A107" s="12">
        <v>100</v>
      </c>
      <c r="B107" s="17" t="s">
        <v>1518</v>
      </c>
      <c r="C107" s="16" t="s">
        <v>1522</v>
      </c>
      <c r="D107" s="23" t="str" cm="1">
        <f t="array" ref="D107">_xlfn.IFNA(_xlfn.IFS(M107&lt;&gt;0,M107,N107&lt;&gt;0,N107,P107&lt;&gt;0,P107,Q107&lt;&gt;0,Q107),"FALTAN DATOS DE ESCENARIO")</f>
        <v xml:space="preserve">ZPC TE-15 - Anglès - El Pasteral - INT </v>
      </c>
      <c r="E107" s="94">
        <v>45059</v>
      </c>
      <c r="F107" s="219">
        <v>0.33333333333333331</v>
      </c>
      <c r="G107" s="94">
        <v>45059</v>
      </c>
      <c r="H107" s="219">
        <v>0.875</v>
      </c>
      <c r="I107" s="27" t="s">
        <v>1022</v>
      </c>
      <c r="J107" s="27" t="s">
        <v>10</v>
      </c>
      <c r="K107" s="27">
        <v>24</v>
      </c>
      <c r="L107" s="27" t="s">
        <v>1525</v>
      </c>
      <c r="M107" s="27"/>
      <c r="N107" s="27" t="s">
        <v>139</v>
      </c>
      <c r="O107" s="27" t="s">
        <v>542</v>
      </c>
      <c r="P107" s="27"/>
      <c r="Q107" s="27"/>
      <c r="R107" s="12" t="e">
        <f>_xlfn.IFNA(VLOOKUP(S107,#REF!,2,FALSE),"Pendent")</f>
        <v>#REF!</v>
      </c>
      <c r="S107" s="12" t="str" cm="1">
        <f t="array" ref="S107">_xlfn.IFNA(_xlfn.IFS(M107&lt;&gt;0,M107,N107&lt;&gt;0,N107,P107&lt;&gt;0,P107,Q107&lt;&gt;0,Q107),"Pendent")</f>
        <v xml:space="preserve">ZPC TE-15 - Anglès - El Pasteral - INT </v>
      </c>
    </row>
    <row r="108" spans="1:22" ht="15" customHeight="1" x14ac:dyDescent="0.3">
      <c r="A108" s="12">
        <v>101</v>
      </c>
      <c r="B108" s="49" t="s">
        <v>479</v>
      </c>
      <c r="C108" s="49" t="s">
        <v>1036</v>
      </c>
      <c r="D108" s="23" t="str" cm="1">
        <f t="array" ref="D108">_xlfn.IFNA(_xlfn.IFS(M108&lt;&gt;0,M108,N108&lt;&gt;0,N108,P108&lt;&gt;0,P108,Q108&lt;&gt;0,Q108),"FALTAN DATOS DE ESCENARIO")</f>
        <v>Escenari de Foix</v>
      </c>
      <c r="E108" s="234">
        <v>45060</v>
      </c>
      <c r="F108" s="104">
        <v>0.375</v>
      </c>
      <c r="G108" s="234">
        <v>45060</v>
      </c>
      <c r="H108" s="104">
        <v>0.54166666666666696</v>
      </c>
      <c r="I108" s="17" t="s">
        <v>12</v>
      </c>
      <c r="J108" s="17" t="s">
        <v>8</v>
      </c>
      <c r="K108" s="17">
        <v>20</v>
      </c>
      <c r="L108" s="17" t="s">
        <v>11</v>
      </c>
      <c r="Q108" s="17" t="s">
        <v>29</v>
      </c>
      <c r="R108" s="12" t="str">
        <f>_xlfn.IFNA(VLOOKUP(S108,Municipis!$A$2:$B$118,2,FALSE),"Pendent")</f>
        <v>Castellet i la Gornal</v>
      </c>
      <c r="S108" s="12" t="str" cm="1">
        <f t="array" ref="S108">_xlfn.IFNA(_xlfn.IFS(M108&lt;&gt;0,M108,N108&lt;&gt;0,N108,P108&lt;&gt;0,P108,Q108&lt;&gt;0,Q108),"Pendent")</f>
        <v>Escenari de Foix</v>
      </c>
      <c r="T108" s="23" t="str" cm="1">
        <f t="array" ref="T108">_xlfn.IFNA(_xlfn.IFS(M108&lt;&gt;0,M108,N108&lt;&gt;0,N108,P108&lt;&gt;0,P108,Q108&lt;&gt;0,Q108),"FALTAN DATOS DE ESCENARIO")</f>
        <v>Escenari de Foix</v>
      </c>
      <c r="U108" s="92" t="str">
        <f>IF(IFERROR(FIND("ZPC",S108)&gt;=1,0),"ZPC","ZLLSM")</f>
        <v>ZLLSM</v>
      </c>
      <c r="V108" s="92" t="str">
        <f>+IF(OR(P108="Festa Major",P108="Menors d'edat",P108="Federació",U108="ZLLSM"),"Exempt","Taxa")</f>
        <v>Exempt</v>
      </c>
    </row>
    <row r="109" spans="1:22" ht="15" customHeight="1" x14ac:dyDescent="0.3">
      <c r="A109" s="12">
        <v>102</v>
      </c>
      <c r="B109" s="17" t="s">
        <v>477</v>
      </c>
      <c r="C109" s="315" t="s">
        <v>1479</v>
      </c>
      <c r="D109" s="23" t="str" cm="1">
        <f t="array" ref="D109">_xlfn.IFNA(_xlfn.IFS(M109&lt;&gt;0,M109,N109&lt;&gt;0,N109,P109&lt;&gt;0,P109,Q109&lt;&gt;0,Q109),"FALTAN DATOS DE ESCENARIO")</f>
        <v xml:space="preserve">ZLLSM-LL-31 - el Llobregat - Abrera </v>
      </c>
      <c r="E109" s="229">
        <v>45060</v>
      </c>
      <c r="F109" s="230">
        <v>0.25</v>
      </c>
      <c r="G109" s="229">
        <v>45060</v>
      </c>
      <c r="H109" s="230">
        <v>0.54166666666666663</v>
      </c>
      <c r="I109" s="231" t="s">
        <v>1421</v>
      </c>
      <c r="J109" s="231" t="s">
        <v>1479</v>
      </c>
      <c r="K109" s="232">
        <v>20</v>
      </c>
      <c r="L109" s="315" t="s">
        <v>1080</v>
      </c>
      <c r="M109" s="27"/>
      <c r="N109" s="27"/>
      <c r="O109" s="27"/>
      <c r="P109" s="27" t="s">
        <v>52</v>
      </c>
      <c r="R109" s="12" t="str">
        <f>_xlfn.IFNA(VLOOKUP(S109,Municipis!$A$2:$B$118,2,FALSE),"Pendent")</f>
        <v>Abrera</v>
      </c>
      <c r="S109" s="12" t="str" cm="1">
        <f t="array" ref="S109">_xlfn.IFNA(_xlfn.IFS(M109&lt;&gt;0,M109,N109&lt;&gt;0,N109,P109&lt;&gt;0,P109,Q109&lt;&gt;0,Q109),"Pendent")</f>
        <v xml:space="preserve">ZLLSM-LL-31 - el Llobregat - Abrera </v>
      </c>
    </row>
    <row r="110" spans="1:22" ht="15" customHeight="1" x14ac:dyDescent="0.3">
      <c r="A110" s="12">
        <v>103</v>
      </c>
      <c r="B110" s="17" t="s">
        <v>488</v>
      </c>
      <c r="C110" s="16" t="s">
        <v>1463</v>
      </c>
      <c r="D110" s="23" t="str" cm="1">
        <f t="array" ref="D110">_xlfn.IFNA(_xlfn.IFS(M110&lt;&gt;0,M110,N110&lt;&gt;0,N110,P110&lt;&gt;0,P110,Q110&lt;&gt;0,Q110),"FALTAN DATOS DE ESCENARIO")</f>
        <v xml:space="preserve">ZLLSM-TE-26 - el Brugent - Amer / Les Planes d'Hostoles </v>
      </c>
      <c r="E110" s="94">
        <v>45060</v>
      </c>
      <c r="F110" s="219">
        <v>0.25</v>
      </c>
      <c r="G110" s="94">
        <v>45060</v>
      </c>
      <c r="H110" s="219">
        <v>0.66666666666666696</v>
      </c>
      <c r="I110" s="27" t="s">
        <v>12</v>
      </c>
      <c r="J110" s="27" t="s">
        <v>16</v>
      </c>
      <c r="K110" s="27">
        <v>50</v>
      </c>
      <c r="L110" s="27" t="s">
        <v>11</v>
      </c>
      <c r="M110" s="27"/>
      <c r="N110" s="27"/>
      <c r="O110" s="27"/>
      <c r="P110" s="27" t="s">
        <v>68</v>
      </c>
      <c r="Q110" s="27"/>
      <c r="R110" s="12" t="str">
        <f>_xlfn.IFNA(VLOOKUP(S110,Municipis!$A$2:$B$118,2,FALSE),"Pendent")</f>
        <v>Amer, Les Planes d'Hostoles</v>
      </c>
      <c r="S110" s="12" t="str" cm="1">
        <f t="array" ref="S110">_xlfn.IFNA(_xlfn.IFS(M110&lt;&gt;0,M110,N110&lt;&gt;0,N110,P110&lt;&gt;0,P110,Q110&lt;&gt;0,Q110),"Pendent")</f>
        <v xml:space="preserve">ZLLSM-TE-26 - el Brugent - Amer / Les Planes d'Hostoles </v>
      </c>
    </row>
    <row r="111" spans="1:22" ht="15" customHeight="1" x14ac:dyDescent="0.3">
      <c r="A111" s="12">
        <v>104</v>
      </c>
      <c r="B111" s="17" t="s">
        <v>496</v>
      </c>
      <c r="C111" s="16" t="s">
        <v>1168</v>
      </c>
      <c r="D111" s="23" t="str" cm="1">
        <f t="array" ref="D111">_xlfn.IFNA(_xlfn.IFS(M111&lt;&gt;0,M111,N111&lt;&gt;0,N111,P111&lt;&gt;0,P111,Q111&lt;&gt;0,Q111),"FALTAN DATOS DE ESCENARIO")</f>
        <v xml:space="preserve">ZPC LL-21 - Castellbell i el Vilar - CIP </v>
      </c>
      <c r="E111" s="94">
        <v>45060</v>
      </c>
      <c r="F111" s="219">
        <v>0.33333333333333298</v>
      </c>
      <c r="G111" s="94">
        <v>45060</v>
      </c>
      <c r="H111" s="219">
        <v>0.58333333333333304</v>
      </c>
      <c r="I111" s="27" t="s">
        <v>12</v>
      </c>
      <c r="J111" s="27" t="s">
        <v>8</v>
      </c>
      <c r="K111" s="27">
        <v>20</v>
      </c>
      <c r="L111" s="27" t="s">
        <v>11</v>
      </c>
      <c r="M111" s="27" t="s">
        <v>95</v>
      </c>
      <c r="N111" s="27"/>
      <c r="O111" s="27"/>
      <c r="P111" s="27"/>
      <c r="Q111" s="27"/>
      <c r="R111" s="12" t="str">
        <f>_xlfn.IFNA(VLOOKUP(S111,Municipis!$A$2:$B$118,2,FALSE),"Pendent")</f>
        <v>Castellbell i el Vilar, Monistrol del Montserrat, Olesa de Montserrat, Esparreguera</v>
      </c>
      <c r="S111" s="12" t="str" cm="1">
        <f t="array" ref="S111">_xlfn.IFNA(_xlfn.IFS(M111&lt;&gt;0,M111,N111&lt;&gt;0,N111,P111&lt;&gt;0,P111,Q111&lt;&gt;0,Q111),"Pendent")</f>
        <v xml:space="preserve">ZPC LL-21 - Castellbell i el Vilar - CIP </v>
      </c>
      <c r="T111" s="23" t="str" cm="1">
        <f t="array" ref="T111">_xlfn.IFNA(_xlfn.IFS(M111&lt;&gt;0,M111,N111&lt;&gt;0,N111,P111&lt;&gt;0,P111,Q111&lt;&gt;0,Q111),"FALTAN DATOS DE ESCENARIO")</f>
        <v xml:space="preserve">ZPC LL-21 - Castellbell i el Vilar - CIP </v>
      </c>
      <c r="U111" s="92" t="str">
        <f>IF(IFERROR(FIND("ZPC",S111)&gt;=1,0),"ZPC","ZLLSM")</f>
        <v>ZPC</v>
      </c>
      <c r="V111" s="92" t="str">
        <f>+IF(OR(P111="Festa Major",P111="Menors d'edat",P111="Federació",U111="ZLLSM"),"Exempt","Taxa")</f>
        <v>Taxa</v>
      </c>
    </row>
    <row r="112" spans="1:22" ht="15" customHeight="1" x14ac:dyDescent="0.3">
      <c r="A112" s="12">
        <v>105</v>
      </c>
      <c r="B112" s="28" t="s">
        <v>466</v>
      </c>
      <c r="C112" s="16" t="s">
        <v>1086</v>
      </c>
      <c r="D112" s="23" t="str" cm="1">
        <f t="array" ref="D112">_xlfn.IFNA(_xlfn.IFS(M112&lt;&gt;0,M112,N112&lt;&gt;0,N112,P112&lt;&gt;0,P112,Q112&lt;&gt;0,Q112),"FALTAN DATOS DE ESCENARIO")</f>
        <v xml:space="preserve">ZPC LL-23 - Súria - CIP </v>
      </c>
      <c r="E112" s="94">
        <v>45060</v>
      </c>
      <c r="F112" s="95">
        <v>0.33333333333333298</v>
      </c>
      <c r="G112" s="94">
        <v>45060</v>
      </c>
      <c r="H112" s="95">
        <v>0.54166666666666696</v>
      </c>
      <c r="I112" s="27" t="s">
        <v>12</v>
      </c>
      <c r="J112" s="27" t="s">
        <v>8</v>
      </c>
      <c r="K112" s="27">
        <v>25</v>
      </c>
      <c r="L112" s="27" t="s">
        <v>11</v>
      </c>
      <c r="M112" s="27" t="s">
        <v>99</v>
      </c>
      <c r="N112" s="27"/>
      <c r="O112" s="27"/>
      <c r="P112" s="27"/>
      <c r="Q112" s="27"/>
      <c r="R112" s="12" t="str">
        <f>_xlfn.IFNA(VLOOKUP(S112,Municipis!$A$2:$B$118,2,FALSE),"Pendent")</f>
        <v>Olesa de Montserrat, Esparreguera, Collbató</v>
      </c>
      <c r="S112" s="12" t="str" cm="1">
        <f t="array" ref="S112">_xlfn.IFNA(_xlfn.IFS(M112&lt;&gt;0,M112,N112&lt;&gt;0,N112,P112&lt;&gt;0,P112,Q112&lt;&gt;0,Q112),"Pendent")</f>
        <v xml:space="preserve">ZPC LL-23 - Súria - CIP </v>
      </c>
      <c r="T112" s="23" t="str" cm="1">
        <f t="array" ref="T112">_xlfn.IFNA(_xlfn.IFS(M112&lt;&gt;0,M112,N112&lt;&gt;0,N112,P112&lt;&gt;0,P112,Q112&lt;&gt;0,Q112),"FALTAN DATOS DE ESCENARIO")</f>
        <v xml:space="preserve">ZPC LL-23 - Súria - CIP </v>
      </c>
      <c r="U112" s="92" t="str">
        <f>IF(IFERROR(FIND("ZPC",S112)&gt;=1,0),"ZPC","ZLLSM")</f>
        <v>ZPC</v>
      </c>
      <c r="V112" s="92" t="str">
        <f>+IF(OR(P112="Festa Major",P112="Menors d'edat",P112="Federació",U112="ZLLSM"),"Exempt","Taxa")</f>
        <v>Taxa</v>
      </c>
    </row>
    <row r="113" spans="1:22" ht="15" customHeight="1" x14ac:dyDescent="0.3">
      <c r="A113" s="12">
        <v>106</v>
      </c>
      <c r="B113" s="36" t="s">
        <v>522</v>
      </c>
      <c r="C113" s="37" t="s">
        <v>8</v>
      </c>
      <c r="D113" s="23" t="str" cm="1">
        <f t="array" ref="D113">_xlfn.IFNA(_xlfn.IFS(M113&lt;&gt;0,M113,N113&lt;&gt;0,N113,P113&lt;&gt;0,P113,Q113&lt;&gt;0,Q113),"FALTAN DATOS DE ESCENARIO")</f>
        <v xml:space="preserve">ZPC LL-24 - Olesa i Esparreguera - CIP </v>
      </c>
      <c r="E113" s="234">
        <v>45060</v>
      </c>
      <c r="F113" s="104">
        <v>0.29166666666666669</v>
      </c>
      <c r="G113" s="234">
        <v>45060</v>
      </c>
      <c r="H113" s="104">
        <v>0.54166666666666696</v>
      </c>
      <c r="I113" s="17" t="s">
        <v>12</v>
      </c>
      <c r="J113" s="17" t="s">
        <v>8</v>
      </c>
      <c r="K113" s="17">
        <v>40</v>
      </c>
      <c r="L113" s="17" t="s">
        <v>11</v>
      </c>
      <c r="M113" s="17" t="s">
        <v>100</v>
      </c>
      <c r="R113" s="12" t="str">
        <f>_xlfn.IFNA(VLOOKUP(S113,Municipis!$A$2:$B$118,2,FALSE),"Pendent")</f>
        <v>Navàs. Pinós, Cardona</v>
      </c>
      <c r="S113" s="12" t="str" cm="1">
        <f t="array" ref="S113">_xlfn.IFNA(_xlfn.IFS(M113&lt;&gt;0,M113,N113&lt;&gt;0,N113,P113&lt;&gt;0,P113,Q113&lt;&gt;0,Q113),"Pendent")</f>
        <v xml:space="preserve">ZPC LL-24 - Olesa i Esparreguera - CIP </v>
      </c>
      <c r="T113" s="23" t="str" cm="1">
        <f t="array" ref="T113">_xlfn.IFNA(_xlfn.IFS(M113&lt;&gt;0,M113,N113&lt;&gt;0,N113,P113&lt;&gt;0,P113,Q113&lt;&gt;0,Q113),"FALTAN DATOS DE ESCENARIO")</f>
        <v xml:space="preserve">ZPC LL-24 - Olesa i Esparreguera - CIP </v>
      </c>
      <c r="U113" s="92" t="str">
        <f>IF(IFERROR(FIND("ZPC",S113)&gt;=1,0),"ZPC","ZLLSM")</f>
        <v>ZPC</v>
      </c>
      <c r="V113" s="92" t="str">
        <f>+IF(OR(P113="Festa Major",P113="Menors d'edat",P113="Federació",U113="ZLLSM"),"Exempt","Taxa")</f>
        <v>Taxa</v>
      </c>
    </row>
    <row r="114" spans="1:22" ht="15" customHeight="1" x14ac:dyDescent="0.3">
      <c r="B114" s="17" t="s">
        <v>444</v>
      </c>
      <c r="C114" s="16" t="s">
        <v>1610</v>
      </c>
      <c r="D114" s="23" t="str" cm="1">
        <f t="array" ref="D114">_xlfn.IFNA(_xlfn.IFS(M114&lt;&gt;0,M114,N114&lt;&gt;0,N114,P114&lt;&gt;0,P114,Q114&lt;&gt;0,Q114),"FALTAN DATOS DE ESCENARIO")</f>
        <v>ZPC SE-19 - Utxesa - Torres de Segre - CIP</v>
      </c>
      <c r="E114" s="94">
        <v>45060</v>
      </c>
      <c r="F114" s="95">
        <v>0.29166666666666669</v>
      </c>
      <c r="G114" s="94">
        <v>45060</v>
      </c>
      <c r="H114" s="95">
        <v>0.54166666666666663</v>
      </c>
      <c r="I114" s="27" t="s">
        <v>12</v>
      </c>
      <c r="J114" s="27" t="s">
        <v>8</v>
      </c>
      <c r="K114" s="27">
        <v>30</v>
      </c>
      <c r="L114" s="27" t="s">
        <v>11</v>
      </c>
      <c r="M114" s="27" t="s">
        <v>125</v>
      </c>
      <c r="R114" s="12" t="str">
        <f>_xlfn.IFNA(VLOOKUP(S114,Municipis!$A$2:$B$118,2,FALSE),"Pendent")</f>
        <v>Torres de Segre, Soses, Seròs</v>
      </c>
      <c r="S114" s="12" t="str" cm="1">
        <f t="array" ref="S114">_xlfn.IFNA(_xlfn.IFS(M114&lt;&gt;0,M114,N114&lt;&gt;0,N114,P114&lt;&gt;0,P114,Q114&lt;&gt;0,Q114),"Pendent")</f>
        <v>ZPC SE-19 - Utxesa - Torres de Segre - CIP</v>
      </c>
    </row>
    <row r="115" spans="1:22" ht="15" customHeight="1" x14ac:dyDescent="0.3">
      <c r="A115" s="12">
        <v>107</v>
      </c>
      <c r="B115" s="17" t="s">
        <v>505</v>
      </c>
      <c r="C115" s="17" t="s">
        <v>1416</v>
      </c>
      <c r="D115" s="23" t="str" cm="1">
        <f t="array" ref="D115">_xlfn.IFNA(_xlfn.IFS(M115&lt;&gt;0,M115,N115&lt;&gt;0,N115,P115&lt;&gt;0,P115,Q115&lt;&gt;0,Q115),"FALTAN DATOS DE ESCENARIO")</f>
        <v>ZPC TE-20 - Manlleu - Roda de Ter - CIP</v>
      </c>
      <c r="E115" s="93">
        <v>45060</v>
      </c>
      <c r="F115" s="118">
        <v>0.27083333333333331</v>
      </c>
      <c r="G115" s="93">
        <v>45060</v>
      </c>
      <c r="H115" s="104" t="s">
        <v>1420</v>
      </c>
      <c r="I115" s="28" t="s">
        <v>1421</v>
      </c>
      <c r="J115" s="17" t="s">
        <v>1422</v>
      </c>
      <c r="K115" s="17">
        <v>35</v>
      </c>
      <c r="L115" s="17" t="s">
        <v>1080</v>
      </c>
      <c r="M115" s="17" t="s">
        <v>141</v>
      </c>
      <c r="R115" s="12" t="str">
        <f>_xlfn.IFNA(VLOOKUP(S115,Municipis!$A$2:$B$118,2,FALSE),"Pendent")</f>
        <v>Manlleu, Roda Ter, Gurb, Masies Roda, Masies Voltegrà, Torelló, S. V. Torelló, Oris, S.Q. Besora</v>
      </c>
      <c r="S115" s="12" t="str" cm="1">
        <f t="array" ref="S115">_xlfn.IFNA(_xlfn.IFS(M115&lt;&gt;0,M115,N115&lt;&gt;0,N115,P115&lt;&gt;0,P115,Q115&lt;&gt;0,Q115),"Pendent")</f>
        <v>ZPC TE-20 - Manlleu - Roda de Ter - CIP</v>
      </c>
    </row>
    <row r="116" spans="1:22" ht="15" customHeight="1" x14ac:dyDescent="0.3">
      <c r="A116" s="12">
        <v>108</v>
      </c>
      <c r="B116" s="49" t="s">
        <v>481</v>
      </c>
      <c r="C116" s="49" t="s">
        <v>1038</v>
      </c>
      <c r="D116" s="23" t="str" cm="1">
        <f t="array" ref="D116">_xlfn.IFNA(_xlfn.IFS(M116&lt;&gt;0,M116,N116&lt;&gt;0,N116,P116&lt;&gt;0,P116,Q116&lt;&gt;0,Q116),"FALTAN DATOS DE ESCENARIO")</f>
        <v>Escenari de Foix</v>
      </c>
      <c r="E116" s="21">
        <v>45064</v>
      </c>
      <c r="F116" s="104">
        <v>0.33333333333333298</v>
      </c>
      <c r="G116" s="21">
        <v>45064</v>
      </c>
      <c r="H116" s="104">
        <v>0.58333333333333304</v>
      </c>
      <c r="I116" s="17" t="s">
        <v>12</v>
      </c>
      <c r="J116" s="17" t="s">
        <v>10</v>
      </c>
      <c r="K116" s="17">
        <v>20</v>
      </c>
      <c r="L116" s="17" t="s">
        <v>11</v>
      </c>
      <c r="Q116" s="17" t="s">
        <v>29</v>
      </c>
      <c r="R116" s="12" t="str">
        <f>_xlfn.IFNA(VLOOKUP(S116,Municipis!$A$2:$B$118,2,FALSE),"Pendent")</f>
        <v>Castellet i la Gornal</v>
      </c>
      <c r="S116" s="12" t="str" cm="1">
        <f t="array" ref="S116">_xlfn.IFNA(_xlfn.IFS(M116&lt;&gt;0,M116,N116&lt;&gt;0,N116,P116&lt;&gt;0,P116,Q116&lt;&gt;0,Q116),"Pendent")</f>
        <v>Escenari de Foix</v>
      </c>
      <c r="T116" s="23" t="str" cm="1">
        <f t="array" ref="T116">_xlfn.IFNA(_xlfn.IFS(M116&lt;&gt;0,M116,N116&lt;&gt;0,N116,P116&lt;&gt;0,P116,Q116&lt;&gt;0,Q116),"FALTAN DATOS DE ESCENARIO")</f>
        <v>Escenari de Foix</v>
      </c>
      <c r="U116" s="92" t="str">
        <f>IF(IFERROR(FIND("ZPC",S116)&gt;=1,0),"ZPC","ZLLSM")</f>
        <v>ZLLSM</v>
      </c>
      <c r="V116" s="92" t="str">
        <f>+IF(OR(P116="Festa Major",P116="Menors d'edat",P116="Federació",U116="ZLLSM"),"Exempt","Taxa")</f>
        <v>Exempt</v>
      </c>
    </row>
    <row r="117" spans="1:22" ht="15" customHeight="1" x14ac:dyDescent="0.3">
      <c r="A117" s="12">
        <v>109</v>
      </c>
      <c r="B117" s="49" t="s">
        <v>480</v>
      </c>
      <c r="C117" s="49" t="s">
        <v>1547</v>
      </c>
      <c r="D117" s="23" t="str" cm="1">
        <f t="array" ref="D117">_xlfn.IFNA(_xlfn.IFS(M117&lt;&gt;0,M117,N117&lt;&gt;0,N117,P117&lt;&gt;0,P117,Q117&lt;&gt;0,Q117),"FALTAN DATOS DE ESCENARIO")</f>
        <v xml:space="preserve">ZPC EB-01 - Embassaments de Riba-roja i de Flix - CIP, ZLLSM-EB-01 - l'Ebre </v>
      </c>
      <c r="E117" s="21">
        <v>45065</v>
      </c>
      <c r="F117" s="104">
        <v>0.70833333333333304</v>
      </c>
      <c r="G117" s="21">
        <v>45006</v>
      </c>
      <c r="H117" s="104">
        <v>0.5</v>
      </c>
      <c r="I117" s="17" t="s">
        <v>1083</v>
      </c>
      <c r="J117" s="27" t="s">
        <v>8</v>
      </c>
      <c r="K117" s="17">
        <v>30</v>
      </c>
      <c r="L117" s="17" t="s">
        <v>11</v>
      </c>
      <c r="M117" s="17" t="s">
        <v>73</v>
      </c>
      <c r="R117" s="12" t="str">
        <f>_xlfn.IFNA(VLOOKUP(S117,Municipis!$A$2:$B$118,2,FALSE),"Pendent")</f>
        <v>Granja E., Pobla Massaluca, Riba-roja, Flix, Ascó, Móra d'Ebre, Tortosa, Amposta, Deltebre</v>
      </c>
      <c r="S117" s="12" t="str" cm="1">
        <f t="array" ref="S117">_xlfn.IFNA(_xlfn.IFS(M117&lt;&gt;0,M117,N117&lt;&gt;0,N117,P117&lt;&gt;0,P117,Q117&lt;&gt;0,Q117),"Pendent")</f>
        <v xml:space="preserve">ZPC EB-01 - Embassaments de Riba-roja i de Flix - CIP, ZLLSM-EB-01 - l'Ebre </v>
      </c>
      <c r="T117" s="23" t="str" cm="1">
        <f t="array" ref="T117">_xlfn.IFNA(_xlfn.IFS(M117&lt;&gt;0,M117,N117&lt;&gt;0,N117,P117&lt;&gt;0,P117,Q117&lt;&gt;0,Q117),"FALTAN DATOS DE ESCENARIO")</f>
        <v xml:space="preserve">ZPC EB-01 - Embassaments de Riba-roja i de Flix - CIP, ZLLSM-EB-01 - l'Ebre </v>
      </c>
      <c r="U117" s="92" t="str">
        <f>IF(IFERROR(FIND("ZPC",S117)&gt;=1,0),"ZPC","ZLLSM")</f>
        <v>ZPC</v>
      </c>
      <c r="V117" s="92" t="str">
        <f>+IF(OR(P117="Festa Major",P117="Menors d'edat",P117="Federació",U117="ZLLSM"),"Exempt","Taxa")</f>
        <v>Taxa</v>
      </c>
    </row>
    <row r="118" spans="1:22" ht="15" customHeight="1" x14ac:dyDescent="0.3">
      <c r="A118" s="12">
        <v>110</v>
      </c>
      <c r="B118" s="49" t="s">
        <v>1077</v>
      </c>
      <c r="C118" s="17" t="s">
        <v>1558</v>
      </c>
      <c r="D118" s="23" t="str" cm="1">
        <f t="array" ref="D118">_xlfn.IFNA(_xlfn.IFS(M118&lt;&gt;0,M118,N118&lt;&gt;0,N118,P118&lt;&gt;0,P118,Q118&lt;&gt;0,Q118),"FALTAN DATOS DE ESCENARIO")</f>
        <v xml:space="preserve">ZPC LL-22 - Monistrol de Montserrat - CIP </v>
      </c>
      <c r="E118" s="21">
        <v>45065</v>
      </c>
      <c r="F118" s="104">
        <v>0.66666666666666663</v>
      </c>
      <c r="G118" s="21">
        <v>45067</v>
      </c>
      <c r="H118" s="104">
        <v>0.54166666666666663</v>
      </c>
      <c r="I118" s="17" t="s">
        <v>1083</v>
      </c>
      <c r="J118" s="17" t="s">
        <v>8</v>
      </c>
      <c r="K118" s="17">
        <v>40</v>
      </c>
      <c r="L118" s="17" t="s">
        <v>1079</v>
      </c>
      <c r="M118" s="17" t="s">
        <v>97</v>
      </c>
      <c r="R118" s="12" t="str">
        <f>_xlfn.IFNA(VLOOKUP(S118,Municipis!$A$2:$B$118,2,FALSE),"Pendent")</f>
        <v>Monistrol del Montserrat, Olesa de Montserrat, Esparreguera</v>
      </c>
      <c r="S118" s="12" t="str" cm="1">
        <f t="array" ref="S118">_xlfn.IFNA(_xlfn.IFS(M118&lt;&gt;0,M118,N118&lt;&gt;0,N118,P118&lt;&gt;0,P118,Q118&lt;&gt;0,Q118),"Pendent")</f>
        <v xml:space="preserve">ZPC LL-22 - Monistrol de Montserrat - CIP </v>
      </c>
      <c r="T118" s="23" t="str" cm="1">
        <f t="array" ref="T118">_xlfn.IFNA(_xlfn.IFS(M118&lt;&gt;0,M118,N118&lt;&gt;0,N118,P118&lt;&gt;0,P118,Q118&lt;&gt;0,Q118),"FALTAN DATOS DE ESCENARIO")</f>
        <v xml:space="preserve">ZPC LL-22 - Monistrol de Montserrat - CIP </v>
      </c>
      <c r="U118" s="92" t="str">
        <f>IF(IFERROR(FIND("ZPC",S118)&gt;=1,0),"ZPC","ZLLSM")</f>
        <v>ZPC</v>
      </c>
      <c r="V118" s="92" t="str">
        <f>+IF(OR(P118="Festa Major",P118="Menors d'edat",P118="Federació",U118="ZLLSM"),"Exempt","Taxa")</f>
        <v>Taxa</v>
      </c>
    </row>
    <row r="119" spans="1:22" ht="15" customHeight="1" x14ac:dyDescent="0.3">
      <c r="A119" s="12">
        <v>111</v>
      </c>
      <c r="B119" s="28" t="s">
        <v>469</v>
      </c>
      <c r="C119" s="16" t="s">
        <v>1229</v>
      </c>
      <c r="D119" s="23" t="str" cm="1">
        <f t="array" ref="D119">_xlfn.IFNA(_xlfn.IFS(M119&lt;&gt;0,M119,N119&lt;&gt;0,N119,P119&lt;&gt;0,P119,Q119&lt;&gt;0,Q119),"FALTAN DATOS DE ESCENARIO")</f>
        <v>Escenari de Foix</v>
      </c>
      <c r="E119" s="96">
        <v>45066</v>
      </c>
      <c r="F119" s="110">
        <v>0.33333333333333298</v>
      </c>
      <c r="G119" s="96">
        <v>45066</v>
      </c>
      <c r="H119" s="110">
        <v>0.58333333333333304</v>
      </c>
      <c r="I119" s="27" t="s">
        <v>12</v>
      </c>
      <c r="J119" s="27" t="s">
        <v>8</v>
      </c>
      <c r="K119" s="27">
        <v>12</v>
      </c>
      <c r="L119" s="27" t="s">
        <v>11</v>
      </c>
      <c r="M119" s="27"/>
      <c r="N119" s="27"/>
      <c r="O119" s="27"/>
      <c r="P119" s="27"/>
      <c r="Q119" s="17" t="s">
        <v>29</v>
      </c>
      <c r="R119" s="12" t="str">
        <f>_xlfn.IFNA(VLOOKUP(S119,Municipis!$A$2:$B$118,2,FALSE),"Pendent")</f>
        <v>Castellet i la Gornal</v>
      </c>
      <c r="S119" s="12" t="str" cm="1">
        <f t="array" ref="S119">_xlfn.IFNA(_xlfn.IFS(M119&lt;&gt;0,M119,N119&lt;&gt;0,N119,P119&lt;&gt;0,P119,Q119&lt;&gt;0,Q119),"Pendent")</f>
        <v>Escenari de Foix</v>
      </c>
      <c r="T119" s="23" t="str" cm="1">
        <f t="array" ref="T119">_xlfn.IFNA(_xlfn.IFS(M119&lt;&gt;0,M119,N119&lt;&gt;0,N119,P119&lt;&gt;0,P119,Q119&lt;&gt;0,Q119),"FALTAN DATOS DE ESCENARIO")</f>
        <v>Escenari de Foix</v>
      </c>
      <c r="U119" s="92" t="str">
        <f>IF(IFERROR(FIND("ZPC",S119)&gt;=1,0),"ZPC","ZLLSM")</f>
        <v>ZLLSM</v>
      </c>
      <c r="V119" s="92" t="str">
        <f>+IF(OR(P119="Festa Major",P119="Menors d'edat",P119="Federació",U119="ZLLSM"),"Exempt","Taxa")</f>
        <v>Exempt</v>
      </c>
    </row>
    <row r="120" spans="1:22" ht="15" customHeight="1" x14ac:dyDescent="0.3">
      <c r="A120" s="12">
        <v>112</v>
      </c>
      <c r="B120" s="17" t="s">
        <v>425</v>
      </c>
      <c r="C120" s="17" t="s">
        <v>1526</v>
      </c>
      <c r="D120" s="23" t="str" cm="1">
        <f t="array" ref="D120">_xlfn.IFNA(_xlfn.IFS(M120&lt;&gt;0,M120,N120&lt;&gt;0,N120,P120&lt;&gt;0,P120,Q120&lt;&gt;0,Q120),"FALTAN DATOS DE ESCENARIO")</f>
        <v xml:space="preserve">ZPC FU-03 - Serinyà - Vilert - CIP </v>
      </c>
      <c r="E120" s="93">
        <v>45066</v>
      </c>
      <c r="F120" s="118">
        <v>1.25</v>
      </c>
      <c r="G120" s="93">
        <v>45066</v>
      </c>
      <c r="H120" s="118">
        <v>2.875</v>
      </c>
      <c r="I120" s="17" t="s">
        <v>12</v>
      </c>
      <c r="J120" s="17" t="s">
        <v>8</v>
      </c>
      <c r="K120" s="17">
        <v>20</v>
      </c>
      <c r="L120" s="17" t="s">
        <v>11</v>
      </c>
      <c r="M120" s="17" t="s">
        <v>76</v>
      </c>
      <c r="R120" s="12" t="str">
        <f>_xlfn.IFNA(VLOOKUP(S120,Municipis!$A$2:$B$118,2,FALSE),"Pendent")</f>
        <v>Olot</v>
      </c>
      <c r="S120" s="12" t="str" cm="1">
        <f t="array" ref="S120">_xlfn.IFNA(_xlfn.IFS(M120&lt;&gt;0,M120,N120&lt;&gt;0,N120,P120&lt;&gt;0,P120,Q120&lt;&gt;0,Q120),"Pendent")</f>
        <v xml:space="preserve">ZPC FU-03 - Serinyà - Vilert - CIP </v>
      </c>
    </row>
    <row r="121" spans="1:22" ht="15" customHeight="1" x14ac:dyDescent="0.3">
      <c r="A121" s="12">
        <v>113</v>
      </c>
      <c r="B121" s="17" t="s">
        <v>529</v>
      </c>
      <c r="C121" s="16" t="s">
        <v>1569</v>
      </c>
      <c r="D121" s="23" t="str" cm="1">
        <f t="array" ref="D121">_xlfn.IFNA(_xlfn.IFS(M121&lt;&gt;0,M121,N121&lt;&gt;0,N121,P121&lt;&gt;0,P121,Q121&lt;&gt;0,Q121),"FALTAN DATOS DE ESCENARIO")</f>
        <v xml:space="preserve">ZPC LL-09 - El Pont de Vilomara i Rocafort - CIP </v>
      </c>
      <c r="E121" s="94">
        <v>45066</v>
      </c>
      <c r="F121" s="95">
        <v>0.375</v>
      </c>
      <c r="G121" s="94">
        <v>45066</v>
      </c>
      <c r="H121" s="95">
        <v>0.75</v>
      </c>
      <c r="I121" s="27" t="s">
        <v>12</v>
      </c>
      <c r="J121" s="27" t="s">
        <v>8</v>
      </c>
      <c r="K121" s="27">
        <v>20</v>
      </c>
      <c r="L121" s="27" t="s">
        <v>11</v>
      </c>
      <c r="M121" s="27" t="s">
        <v>85</v>
      </c>
      <c r="R121" s="12" t="str">
        <f>_xlfn.IFNA(VLOOKUP(S121,Municipis!$A$2:$B$118,2,FALSE),"Pendent")</f>
        <v>Castellgalí</v>
      </c>
      <c r="S121" s="12" t="str" cm="1">
        <f t="array" ref="S121">_xlfn.IFNA(_xlfn.IFS(M121&lt;&gt;0,M121,N121&lt;&gt;0,N121,P121&lt;&gt;0,P121,Q121&lt;&gt;0,Q121),"Pendent")</f>
        <v xml:space="preserve">ZPC LL-09 - El Pont de Vilomara i Rocafort - CIP </v>
      </c>
    </row>
    <row r="122" spans="1:22" ht="15" customHeight="1" x14ac:dyDescent="0.3">
      <c r="A122" s="12">
        <v>114</v>
      </c>
      <c r="B122" s="17" t="s">
        <v>462</v>
      </c>
      <c r="C122" s="16" t="s">
        <v>1470</v>
      </c>
      <c r="D122" s="23" t="str" cm="1">
        <f t="array" ref="D122">_xlfn.IFNA(_xlfn.IFS(M122&lt;&gt;0,M122,N122&lt;&gt;0,N122,P122&lt;&gt;0,P122,Q122&lt;&gt;0,Q122),"FALTAN DATOS DE ESCENARIO")</f>
        <v xml:space="preserve">ZPC LL-14 - Ratavilla - SALM </v>
      </c>
      <c r="E122" s="21">
        <v>45066</v>
      </c>
      <c r="F122" s="104">
        <v>0.29166666666666669</v>
      </c>
      <c r="G122" s="32">
        <v>45066</v>
      </c>
      <c r="H122" s="104">
        <v>0.875</v>
      </c>
      <c r="I122" s="17" t="s">
        <v>1022</v>
      </c>
      <c r="J122" s="17" t="s">
        <v>8</v>
      </c>
      <c r="K122" s="17">
        <v>20</v>
      </c>
      <c r="L122" s="17" t="s">
        <v>11</v>
      </c>
      <c r="N122" s="17" t="s">
        <v>88</v>
      </c>
      <c r="O122" s="17" t="s">
        <v>542</v>
      </c>
      <c r="R122" s="12" t="str">
        <f>_xlfn.IFNA(VLOOKUP(S122,Municipis!$A$2:$B$118,2,FALSE),"Pendent")</f>
        <v>Olius, Clariana de Cardener</v>
      </c>
      <c r="S122" s="12" t="str" cm="1">
        <f t="array" ref="S122">_xlfn.IFNA(_xlfn.IFS(M122&lt;&gt;0,M122,N122&lt;&gt;0,N122,P122&lt;&gt;0,P122,Q122&lt;&gt;0,Q122),"Pendent")</f>
        <v xml:space="preserve">ZPC LL-14 - Ratavilla - SALM </v>
      </c>
    </row>
    <row r="123" spans="1:22" ht="15" customHeight="1" x14ac:dyDescent="0.3">
      <c r="A123" s="12">
        <v>115</v>
      </c>
      <c r="B123" s="17" t="s">
        <v>435</v>
      </c>
      <c r="C123" s="244" t="s">
        <v>1371</v>
      </c>
      <c r="D123" s="23" t="str" cm="1">
        <f t="array" ref="D123">_xlfn.IFNA(_xlfn.IFS(M123&lt;&gt;0,M123,N123&lt;&gt;0,N123,P123&lt;&gt;0,P123,Q123&lt;&gt;0,Q123),"FALTAN DATOS DE ESCENARIO")</f>
        <v xml:space="preserve">ZPC LL-22 - Monistrol de Montserrat - CIP </v>
      </c>
      <c r="E123" s="94">
        <v>45066</v>
      </c>
      <c r="F123" s="219">
        <v>0.29166666666666669</v>
      </c>
      <c r="G123" s="94">
        <v>45066</v>
      </c>
      <c r="H123" s="219">
        <v>0.58333333333333304</v>
      </c>
      <c r="I123" s="27" t="s">
        <v>12</v>
      </c>
      <c r="J123" s="27" t="s">
        <v>8</v>
      </c>
      <c r="K123" s="27">
        <v>20</v>
      </c>
      <c r="L123" s="27" t="s">
        <v>11</v>
      </c>
      <c r="M123" s="27" t="s">
        <v>97</v>
      </c>
      <c r="N123" s="27"/>
      <c r="O123" s="27"/>
      <c r="P123" s="27"/>
      <c r="Q123" s="27"/>
      <c r="R123" s="12" t="str">
        <f>_xlfn.IFNA(VLOOKUP(S123,Municipis!$A$2:$B$118,2,FALSE),"Pendent")</f>
        <v>Monistrol del Montserrat, Olesa de Montserrat, Esparreguera</v>
      </c>
      <c r="S123" s="12" t="str" cm="1">
        <f t="array" ref="S123">_xlfn.IFNA(_xlfn.IFS(M123&lt;&gt;0,M123,N123&lt;&gt;0,N123,P123&lt;&gt;0,P123,Q123&lt;&gt;0,Q123),"Pendent")</f>
        <v xml:space="preserve">ZPC LL-22 - Monistrol de Montserrat - CIP </v>
      </c>
      <c r="T123" s="23" t="str" cm="1">
        <f t="array" ref="T123">_xlfn.IFNA(_xlfn.IFS(M123&lt;&gt;0,M123,N123&lt;&gt;0,N123,P123&lt;&gt;0,P123,Q123&lt;&gt;0,Q123),"FALTAN DATOS DE ESCENARIO")</f>
        <v xml:space="preserve">ZPC LL-22 - Monistrol de Montserrat - CIP </v>
      </c>
      <c r="U123" s="92" t="str">
        <f>IF(IFERROR(FIND("ZPC",S123)&gt;=1,0),"ZPC","ZLLSM")</f>
        <v>ZPC</v>
      </c>
      <c r="V123" s="92" t="str">
        <f>+IF(OR(P123="Festa Major",P123="Menors d'edat",P123="Federació",U123="ZLLSM"),"Exempt","Taxa")</f>
        <v>Taxa</v>
      </c>
    </row>
    <row r="124" spans="1:22" ht="16.5" customHeight="1" x14ac:dyDescent="0.3">
      <c r="A124" s="12">
        <v>116</v>
      </c>
      <c r="B124" s="17" t="s">
        <v>515</v>
      </c>
      <c r="C124" s="16" t="s">
        <v>1343</v>
      </c>
      <c r="D124" s="23" t="str" cm="1">
        <f t="array" ref="D124">_xlfn.IFNA(_xlfn.IFS(M124&lt;&gt;0,M124,N124&lt;&gt;0,N124,P124&lt;&gt;0,P124,Q124&lt;&gt;0,Q124),"FALTAN DATOS DE ESCENARIO")</f>
        <v>ZPC TE-20 - Manlleu - Roda de Ter - CIP, ZPC TE-21 - Torelló - CIP</v>
      </c>
      <c r="E124" s="94">
        <v>45066</v>
      </c>
      <c r="F124" s="219">
        <v>0.625</v>
      </c>
      <c r="G124" s="94">
        <v>45066</v>
      </c>
      <c r="H124" s="219">
        <v>0.79166666666666696</v>
      </c>
      <c r="I124" s="27" t="s">
        <v>12</v>
      </c>
      <c r="J124" s="27" t="s">
        <v>8</v>
      </c>
      <c r="K124" s="27">
        <v>25</v>
      </c>
      <c r="L124" s="27" t="s">
        <v>11</v>
      </c>
      <c r="M124" s="27" t="s">
        <v>142</v>
      </c>
      <c r="R124" s="12" t="str">
        <f>_xlfn.IFNA(VLOOKUP(S124,Municipis!$A$2:$B$118,2,FALSE),"Pendent")</f>
        <v>Masies Voltegrà, Torelló, S. Vicenç Torelló, Oris, S. Quirze Besora</v>
      </c>
      <c r="S124" s="12" t="str" cm="1">
        <f t="array" ref="S124">_xlfn.IFNA(_xlfn.IFS(M124&lt;&gt;0,M124,N124&lt;&gt;0,N124,P124&lt;&gt;0,P124,Q124&lt;&gt;0,Q124),"Pendent")</f>
        <v>ZPC TE-20 - Manlleu - Roda de Ter - CIP, ZPC TE-21 - Torelló - CIP</v>
      </c>
      <c r="T124" s="23" t="str" cm="1">
        <f t="array" ref="T124">_xlfn.IFNA(_xlfn.IFS(M124&lt;&gt;0,M124,N124&lt;&gt;0,N124,P124&lt;&gt;0,P124,Q124&lt;&gt;0,Q124),"FALTAN DATOS DE ESCENARIO")</f>
        <v>ZPC TE-20 - Manlleu - Roda de Ter - CIP, ZPC TE-21 - Torelló - CIP</v>
      </c>
      <c r="U124" s="92" t="str">
        <f>IF(IFERROR(FIND("ZPC",S124)&gt;=1,0),"ZPC","ZLLSM")</f>
        <v>ZPC</v>
      </c>
      <c r="V124" s="92" t="str">
        <f>+IF(OR(P124="Festa Major",P124="Menors d'edat",P124="Federació",U124="ZLLSM"),"Exempt","Taxa")</f>
        <v>Taxa</v>
      </c>
    </row>
    <row r="125" spans="1:22" ht="15" customHeight="1" x14ac:dyDescent="0.3">
      <c r="A125" s="12">
        <v>117</v>
      </c>
      <c r="B125" s="17" t="s">
        <v>530</v>
      </c>
      <c r="C125" s="16" t="s">
        <v>1491</v>
      </c>
      <c r="D125" s="23" t="str" cm="1">
        <f t="array" ref="D125">_xlfn.IFNA(_xlfn.IFS(M125&lt;&gt;0,M125,N125&lt;&gt;0,N125,P125&lt;&gt;0,P125,Q125&lt;&gt;0,Q125),"FALTAN DATOS DE ESCENARIO")</f>
        <v>ZPC TO-01 - Tordera - SALM</v>
      </c>
      <c r="E125" s="94">
        <v>45066</v>
      </c>
      <c r="F125" s="219">
        <v>0.29166666666666669</v>
      </c>
      <c r="G125" s="94">
        <v>45066</v>
      </c>
      <c r="H125" s="219">
        <v>0.83333333333333404</v>
      </c>
      <c r="I125" s="27" t="s">
        <v>1022</v>
      </c>
      <c r="J125" s="27" t="s">
        <v>8</v>
      </c>
      <c r="K125" s="27">
        <v>30</v>
      </c>
      <c r="L125" s="27" t="s">
        <v>11</v>
      </c>
      <c r="M125" s="27"/>
      <c r="N125" s="27" t="s">
        <v>144</v>
      </c>
      <c r="O125" s="27" t="s">
        <v>542</v>
      </c>
      <c r="P125" s="27"/>
      <c r="Q125" s="27"/>
      <c r="R125" s="12" t="str">
        <f>_xlfn.IFNA(VLOOKUP(S125,Municipis!$A$2:$B$118,2,FALSE),"Pendent")</f>
        <v>Pendent</v>
      </c>
      <c r="S125" s="12" t="str" cm="1">
        <f t="array" ref="S125">_xlfn.IFNA(_xlfn.IFS(M125&lt;&gt;0,M125,N125&lt;&gt;0,N125,P125&lt;&gt;0,P125,Q125&lt;&gt;0,Q125),"Pendent")</f>
        <v>ZPC TO-01 - Tordera - SALM</v>
      </c>
    </row>
    <row r="126" spans="1:22" ht="15" customHeight="1" x14ac:dyDescent="0.3">
      <c r="A126" s="12">
        <v>118</v>
      </c>
      <c r="B126" s="17" t="s">
        <v>496</v>
      </c>
      <c r="C126" s="16" t="s">
        <v>1292</v>
      </c>
      <c r="D126" s="23" t="str" cm="1">
        <f t="array" ref="D126">_xlfn.IFNA(_xlfn.IFS(M126&lt;&gt;0,M126,N126&lt;&gt;0,N126,P126&lt;&gt;0,P126,Q126&lt;&gt;0,Q126),"FALTAN DATOS DE ESCENARIO")</f>
        <v>Escenari de Foix</v>
      </c>
      <c r="E126" s="94">
        <v>45067</v>
      </c>
      <c r="F126" s="219">
        <v>0.33333333333333298</v>
      </c>
      <c r="G126" s="94">
        <v>45067</v>
      </c>
      <c r="H126" s="219">
        <v>0.58333333333333304</v>
      </c>
      <c r="I126" s="27" t="s">
        <v>12</v>
      </c>
      <c r="J126" s="27" t="s">
        <v>10</v>
      </c>
      <c r="K126" s="27">
        <v>20</v>
      </c>
      <c r="L126" s="27" t="s">
        <v>11</v>
      </c>
      <c r="M126" s="27"/>
      <c r="N126" s="27"/>
      <c r="O126" s="27"/>
      <c r="P126" s="27"/>
      <c r="Q126" s="27" t="s">
        <v>29</v>
      </c>
      <c r="R126" s="12" t="str">
        <f>_xlfn.IFNA(VLOOKUP(S126,Municipis!$A$2:$B$118,2,FALSE),"Pendent")</f>
        <v>Castellet i la Gornal</v>
      </c>
      <c r="S126" s="12" t="str" cm="1">
        <f t="array" ref="S126">_xlfn.IFNA(_xlfn.IFS(M126&lt;&gt;0,M126,N126&lt;&gt;0,N126,P126&lt;&gt;0,P126,Q126&lt;&gt;0,Q126),"Pendent")</f>
        <v>Escenari de Foix</v>
      </c>
      <c r="T126" s="23" t="str" cm="1">
        <f t="array" ref="T126">_xlfn.IFNA(_xlfn.IFS(M126&lt;&gt;0,M126,N126&lt;&gt;0,N126,P126&lt;&gt;0,P126,Q126&lt;&gt;0,Q126),"FALTAN DATOS DE ESCENARIO")</f>
        <v>Escenari de Foix</v>
      </c>
      <c r="U126" s="92" t="str">
        <f>IF(IFERROR(FIND("ZPC",S126)&gt;=1,0),"ZPC","ZLLSM")</f>
        <v>ZLLSM</v>
      </c>
      <c r="V126" s="92" t="str">
        <f>+IF(OR(P126="Festa Major",P126="Menors d'edat",P126="Federació",U126="ZLLSM"),"Exempt","Taxa")</f>
        <v>Exempt</v>
      </c>
    </row>
    <row r="127" spans="1:22" ht="15" customHeight="1" x14ac:dyDescent="0.3">
      <c r="A127" s="12">
        <v>119</v>
      </c>
      <c r="B127" s="17" t="s">
        <v>491</v>
      </c>
      <c r="C127" s="235" t="s">
        <v>1443</v>
      </c>
      <c r="D127" s="23" t="str" cm="1">
        <f t="array" ref="D127">_xlfn.IFNA(_xlfn.IFS(M127&lt;&gt;0,M127,N127&lt;&gt;0,N127,P127&lt;&gt;0,P127,Q127&lt;&gt;0,Q127),"FALTAN DATOS DE ESCENARIO")</f>
        <v xml:space="preserve">Privades T1 - Basses del Golf de Girona </v>
      </c>
      <c r="E127" s="241">
        <v>45067</v>
      </c>
      <c r="F127" s="237">
        <v>0.25</v>
      </c>
      <c r="G127" s="241">
        <v>45067</v>
      </c>
      <c r="H127" s="237">
        <v>0.54166666666666696</v>
      </c>
      <c r="I127" s="121" t="s">
        <v>12</v>
      </c>
      <c r="J127" s="121" t="s">
        <v>10</v>
      </c>
      <c r="K127" s="121">
        <v>50</v>
      </c>
      <c r="L127" s="121" t="s">
        <v>11</v>
      </c>
      <c r="M127" s="121"/>
      <c r="N127" s="121"/>
      <c r="O127" s="121"/>
      <c r="P127" s="121"/>
      <c r="Q127" s="121" t="s">
        <v>39</v>
      </c>
      <c r="R127" s="12" t="str">
        <f>_xlfn.IFNA(VLOOKUP(S127,Municipis!$A$2:$B$118,2,FALSE),"Pendent")</f>
        <v>Sant Julià de Ramis</v>
      </c>
      <c r="S127" s="12" t="str" cm="1">
        <f t="array" ref="S127">_xlfn.IFNA(_xlfn.IFS(M127&lt;&gt;0,M127,N127&lt;&gt;0,N127,P127&lt;&gt;0,P127,Q127&lt;&gt;0,Q127),"Pendent")</f>
        <v xml:space="preserve">Privades T1 - Basses del Golf de Girona </v>
      </c>
    </row>
    <row r="128" spans="1:22" ht="15" customHeight="1" x14ac:dyDescent="0.3">
      <c r="A128" s="12">
        <v>120</v>
      </c>
      <c r="B128" s="17" t="s">
        <v>481</v>
      </c>
      <c r="C128" s="40" t="s">
        <v>1282</v>
      </c>
      <c r="D128" s="239" t="str" cm="1">
        <f t="array" ref="D128">_xlfn.IFNA(_xlfn.IFS(M128&lt;&gt;0,M128,N128&lt;&gt;0,N128,P128&lt;&gt;0,P128,Q128&lt;&gt;0,Q128),"FALTAN DATOS DE ESCENARIO")</f>
        <v>ZLLSM-FR-02 - Riu d'Anguera</v>
      </c>
      <c r="E128" s="240">
        <v>45067</v>
      </c>
      <c r="F128" s="104">
        <v>0.29166666666666669</v>
      </c>
      <c r="G128" s="240">
        <v>45067</v>
      </c>
      <c r="H128" s="110">
        <v>0.54166666666666696</v>
      </c>
      <c r="I128" s="27" t="s">
        <v>12</v>
      </c>
      <c r="J128" s="17" t="s">
        <v>8</v>
      </c>
      <c r="K128" s="17">
        <v>20</v>
      </c>
      <c r="L128" s="17" t="s">
        <v>11</v>
      </c>
      <c r="P128" s="17" t="s">
        <v>43</v>
      </c>
      <c r="R128" s="12" t="str">
        <f>_xlfn.IFNA(VLOOKUP(S128,Municipis!$A$2:$B$118,2,FALSE),"Pendent")</f>
        <v>Barberà de la Conca</v>
      </c>
      <c r="S128" s="12" t="str" cm="1">
        <f t="array" ref="S128">_xlfn.IFNA(_xlfn.IFS(M128&lt;&gt;0,M128,N128&lt;&gt;0,N128,P128&lt;&gt;0,P128,Q128&lt;&gt;0,Q128),"Pendent")</f>
        <v>ZLLSM-FR-02 - Riu d'Anguera</v>
      </c>
      <c r="T128" s="23" t="str" cm="1">
        <f t="array" ref="T128">_xlfn.IFNA(_xlfn.IFS(M128&lt;&gt;0,M128,N128&lt;&gt;0,N128,P128&lt;&gt;0,P128,Q128&lt;&gt;0,Q128),"FALTAN DATOS DE ESCENARIO")</f>
        <v>ZLLSM-FR-02 - Riu d'Anguera</v>
      </c>
      <c r="U128" s="92" t="str">
        <f>IF(IFERROR(FIND("ZPC",S128)&gt;=1,0),"ZPC","ZLLSM")</f>
        <v>ZLLSM</v>
      </c>
      <c r="V128" s="92" t="str">
        <f>+IF(OR(P128="Festa Major",P128="Menors d'edat",P128="Federació",U128="ZLLSM"),"Exempt","Taxa")</f>
        <v>Exempt</v>
      </c>
    </row>
    <row r="129" spans="1:22" ht="15" customHeight="1" x14ac:dyDescent="0.3">
      <c r="A129" s="12">
        <v>121</v>
      </c>
      <c r="B129" s="29" t="s">
        <v>464</v>
      </c>
      <c r="C129" s="49" t="s">
        <v>1042</v>
      </c>
      <c r="D129" s="23" t="str" cm="1">
        <f t="array" ref="D129">_xlfn.IFNA(_xlfn.IFS(M129&lt;&gt;0,M129,N129&lt;&gt;0,N129,P129&lt;&gt;0,P129,Q129&lt;&gt;0,Q129),"FALTAN DATOS DE ESCENARIO")</f>
        <v xml:space="preserve">ZPC LL-24 - Olesa i Esparreguera - CIP </v>
      </c>
      <c r="E129" s="234">
        <v>45067</v>
      </c>
      <c r="F129" s="104">
        <v>0.29166666666666669</v>
      </c>
      <c r="G129" s="234">
        <v>45067</v>
      </c>
      <c r="H129" s="104">
        <v>0.58333333333333304</v>
      </c>
      <c r="I129" s="17" t="s">
        <v>12</v>
      </c>
      <c r="J129" s="17" t="s">
        <v>8</v>
      </c>
      <c r="K129" s="17">
        <v>15</v>
      </c>
      <c r="L129" s="17" t="s">
        <v>11</v>
      </c>
      <c r="M129" s="17" t="s">
        <v>100</v>
      </c>
      <c r="R129" s="12" t="str">
        <f>_xlfn.IFNA(VLOOKUP(S129,Municipis!$A$2:$B$118,2,FALSE),"Pendent")</f>
        <v>Navàs. Pinós, Cardona</v>
      </c>
      <c r="S129" s="12" t="str" cm="1">
        <f t="array" ref="S129">_xlfn.IFNA(_xlfn.IFS(M129&lt;&gt;0,M129,N129&lt;&gt;0,N129,P129&lt;&gt;0,P129,Q129&lt;&gt;0,Q129),"Pendent")</f>
        <v xml:space="preserve">ZPC LL-24 - Olesa i Esparreguera - CIP </v>
      </c>
      <c r="T129" s="23" t="str" cm="1">
        <f t="array" ref="T129">_xlfn.IFNA(_xlfn.IFS(M129&lt;&gt;0,M129,N129&lt;&gt;0,N129,P129&lt;&gt;0,P129,Q129&lt;&gt;0,Q129),"FALTAN DATOS DE ESCENARIO")</f>
        <v xml:space="preserve">ZPC LL-24 - Olesa i Esparreguera - CIP </v>
      </c>
      <c r="U129" s="92" t="str">
        <f>IF(IFERROR(FIND("ZPC",S129)&gt;=1,0),"ZPC","ZLLSM")</f>
        <v>ZPC</v>
      </c>
      <c r="V129" s="92" t="str">
        <f>+IF(OR(P129="Festa Major",P129="Menors d'edat",P129="Federació",U129="ZLLSM"),"Exempt","Taxa")</f>
        <v>Taxa</v>
      </c>
    </row>
    <row r="130" spans="1:22" ht="15" customHeight="1" x14ac:dyDescent="0.3">
      <c r="A130" s="12">
        <v>122</v>
      </c>
      <c r="B130" s="17" t="s">
        <v>508</v>
      </c>
      <c r="C130" s="16" t="s">
        <v>1554</v>
      </c>
      <c r="D130" s="23" t="str" cm="1">
        <f t="array" ref="D130">_xlfn.IFNA(_xlfn.IFS(M130&lt;&gt;0,M130,N130&lt;&gt;0,N130,P130&lt;&gt;0,P130,Q130&lt;&gt;0,Q130),"FALTAN DATOS DE ESCENARIO")</f>
        <v xml:space="preserve">ZPC LL-24 - Olesa i Esparreguera - CIP </v>
      </c>
      <c r="E130" s="94">
        <v>45067</v>
      </c>
      <c r="F130" s="95">
        <v>0.33333333333333298</v>
      </c>
      <c r="G130" s="94">
        <v>45067</v>
      </c>
      <c r="H130" s="95">
        <v>0.54166666666666696</v>
      </c>
      <c r="I130" s="27" t="s">
        <v>12</v>
      </c>
      <c r="J130" s="27" t="s">
        <v>8</v>
      </c>
      <c r="K130" s="27">
        <v>12</v>
      </c>
      <c r="L130" s="27" t="s">
        <v>11</v>
      </c>
      <c r="M130" s="27" t="s">
        <v>100</v>
      </c>
      <c r="R130" s="12" t="str">
        <f>_xlfn.IFNA(VLOOKUP(S130,Municipis!$A$2:$B$118,2,FALSE),"Pendent")</f>
        <v>Navàs. Pinós, Cardona</v>
      </c>
      <c r="S130" s="12" t="str" cm="1">
        <f t="array" ref="S130">_xlfn.IFNA(_xlfn.IFS(M130&lt;&gt;0,M130,N130&lt;&gt;0,N130,P130&lt;&gt;0,P130,Q130&lt;&gt;0,Q130),"Pendent")</f>
        <v xml:space="preserve">ZPC LL-24 - Olesa i Esparreguera - CIP </v>
      </c>
      <c r="T130" s="23" t="str" cm="1">
        <f t="array" ref="T130">_xlfn.IFNA(_xlfn.IFS(M130&lt;&gt;0,M130,N130&lt;&gt;0,N130,P130&lt;&gt;0,P130,Q130&lt;&gt;0,Q130),"FALTAN DATOS DE ESCENARIO")</f>
        <v xml:space="preserve">ZPC LL-24 - Olesa i Esparreguera - CIP </v>
      </c>
      <c r="U130" s="92" t="str">
        <f>IF(IFERROR(FIND("ZPC",S130)&gt;=1,0),"ZPC","ZLLSM")</f>
        <v>ZPC</v>
      </c>
      <c r="V130" s="92" t="str">
        <f>+IF(OR(P130="Festa Major",P130="Menors d'edat",P130="Federació",U130="ZLLSM"),"Exempt","Taxa")</f>
        <v>Taxa</v>
      </c>
    </row>
    <row r="131" spans="1:22" ht="15" customHeight="1" x14ac:dyDescent="0.3">
      <c r="B131" s="17" t="s">
        <v>450</v>
      </c>
      <c r="C131" s="16" t="s">
        <v>1009</v>
      </c>
      <c r="D131" s="23" t="str" cm="1">
        <f t="array" ref="D131">_xlfn.IFNA(_xlfn.IFS(M131&lt;&gt;0,M131,N131&lt;&gt;0,N131,P131&lt;&gt;0,P131,Q131&lt;&gt;0,Q131),"FALTAN DATOS DE ESCENARIO")</f>
        <v xml:space="preserve">ZPC MU-01 - Pantà de Darnius o de Boadella - CIP </v>
      </c>
      <c r="E131" s="94">
        <v>45067</v>
      </c>
      <c r="F131" s="95">
        <v>0.33333333333333298</v>
      </c>
      <c r="G131" s="94">
        <v>45067</v>
      </c>
      <c r="H131" s="95">
        <v>0.75</v>
      </c>
      <c r="I131" s="27" t="s">
        <v>1009</v>
      </c>
      <c r="J131" s="27" t="s">
        <v>8</v>
      </c>
      <c r="K131" s="27">
        <v>25</v>
      </c>
      <c r="L131" s="27" t="s">
        <v>11</v>
      </c>
      <c r="M131" s="27" t="s">
        <v>102</v>
      </c>
      <c r="N131" s="27"/>
      <c r="O131" s="27"/>
      <c r="P131" s="27"/>
      <c r="Q131" s="27"/>
      <c r="R131" s="12" t="str">
        <f>_xlfn.IFNA(VLOOKUP(S131,Municipis!$A$2:$B$118,2,FALSE),"Pendent")</f>
        <v>Darnius, Sant Llorneç de la Muga, Terrades; Boadella</v>
      </c>
      <c r="S131" s="12" t="str" cm="1">
        <f t="array" ref="S131">_xlfn.IFNA(_xlfn.IFS(M131&lt;&gt;0,M131,N131&lt;&gt;0,N131,P131&lt;&gt;0,P131,Q131&lt;&gt;0,Q131),"Pendent")</f>
        <v xml:space="preserve">ZPC MU-01 - Pantà de Darnius o de Boadella - CIP </v>
      </c>
    </row>
    <row r="132" spans="1:22" ht="15" customHeight="1" x14ac:dyDescent="0.3">
      <c r="A132" s="12">
        <v>124</v>
      </c>
      <c r="B132" s="17" t="s">
        <v>426</v>
      </c>
      <c r="C132" s="97" t="s">
        <v>1169</v>
      </c>
      <c r="D132" s="23" t="str" cm="1">
        <f t="array" ref="D132">_xlfn.IFNA(_xlfn.IFS(M132&lt;&gt;0,M132,N132&lt;&gt;0,N132,P132&lt;&gt;0,P132,Q132&lt;&gt;0,Q132),"FALTAN DATOS DE ESCENARIO")</f>
        <v>ZPC SE-07 - Embassament d'Oliana - CIP</v>
      </c>
      <c r="E132" s="107">
        <v>45067</v>
      </c>
      <c r="F132" s="316">
        <v>0.33333333333333298</v>
      </c>
      <c r="G132" s="107">
        <v>45067</v>
      </c>
      <c r="H132" s="316">
        <v>0.54166666666666696</v>
      </c>
      <c r="I132" s="100" t="s">
        <v>12</v>
      </c>
      <c r="J132" s="100" t="s">
        <v>8</v>
      </c>
      <c r="K132" s="100">
        <v>25</v>
      </c>
      <c r="L132" s="100" t="s">
        <v>11</v>
      </c>
      <c r="M132" s="100" t="s">
        <v>117</v>
      </c>
      <c r="N132" s="27"/>
      <c r="O132" s="27"/>
      <c r="P132" s="27"/>
      <c r="Q132" s="27"/>
      <c r="R132" s="12" t="str">
        <f>_xlfn.IFNA(VLOOKUP(S132,Municipis!$A$2:$B$118,2,FALSE),"Pendent")</f>
        <v>Coll de Nargó, Peramola, Oliana, Tiurana, Bassella, La Baronia de Rialb</v>
      </c>
      <c r="S132" s="12" t="str" cm="1">
        <f t="array" ref="S132">_xlfn.IFNA(_xlfn.IFS(M132&lt;&gt;0,M132,N132&lt;&gt;0,N132,P132&lt;&gt;0,P132,Q132&lt;&gt;0,Q132),"Pendent")</f>
        <v>ZPC SE-07 - Embassament d'Oliana - CIP</v>
      </c>
      <c r="T132" s="23" t="str" cm="1">
        <f t="array" ref="T132">_xlfn.IFNA(_xlfn.IFS(M132&lt;&gt;0,M132,N132&lt;&gt;0,N132,P132&lt;&gt;0,P132,Q132&lt;&gt;0,Q132),"FALTAN DATOS DE ESCENARIO")</f>
        <v>ZPC SE-07 - Embassament d'Oliana - CIP</v>
      </c>
      <c r="U132" s="92" t="str">
        <f>IF(IFERROR(FIND("ZPC",S132)&gt;=1,0),"ZPC","ZLLSM")</f>
        <v>ZPC</v>
      </c>
      <c r="V132" s="92" t="str">
        <f>+IF(OR(P132="Festa Major",P132="Menors d'edat",P132="Federació",U132="ZLLSM"),"Exempt","Taxa")</f>
        <v>Taxa</v>
      </c>
    </row>
    <row r="133" spans="1:22" ht="15" customHeight="1" x14ac:dyDescent="0.3">
      <c r="A133" s="12">
        <v>125</v>
      </c>
      <c r="B133" s="17" t="s">
        <v>513</v>
      </c>
      <c r="C133" s="17" t="s">
        <v>1453</v>
      </c>
      <c r="D133" s="23" t="str" cm="1">
        <f t="array" ref="D133">_xlfn.IFNA(_xlfn.IFS(M133&lt;&gt;0,M133,N133&lt;&gt;0,N133,P133&lt;&gt;0,P133,Q133&lt;&gt;0,Q133),"FALTAN DATOS DE ESCENARIO")</f>
        <v>ZPC TE-20 - Manlleu - Roda de Ter - CIP</v>
      </c>
      <c r="E133" s="93">
        <v>45067</v>
      </c>
      <c r="F133" s="245">
        <v>0.29166666666666669</v>
      </c>
      <c r="G133" s="93">
        <v>45067</v>
      </c>
      <c r="H133" s="245">
        <v>0.5</v>
      </c>
      <c r="I133" s="17" t="s">
        <v>12</v>
      </c>
      <c r="J133" s="17" t="s">
        <v>8</v>
      </c>
      <c r="K133" s="17">
        <v>60</v>
      </c>
      <c r="L133" s="17" t="s">
        <v>1442</v>
      </c>
      <c r="M133" s="17" t="s">
        <v>141</v>
      </c>
      <c r="R133" s="12" t="str">
        <f>_xlfn.IFNA(VLOOKUP(S133,Municipis!$A$2:$B$118,2,FALSE),"Pendent")</f>
        <v>Manlleu, Roda Ter, Gurb, Masies Roda, Masies Voltegrà, Torelló, S. V. Torelló, Oris, S.Q. Besora</v>
      </c>
      <c r="S133" s="12" t="str" cm="1">
        <f t="array" ref="S133">_xlfn.IFNA(_xlfn.IFS(M133&lt;&gt;0,M133,N133&lt;&gt;0,N133,P133&lt;&gt;0,P133,Q133&lt;&gt;0,Q133),"Pendent")</f>
        <v>ZPC TE-20 - Manlleu - Roda de Ter - CIP</v>
      </c>
    </row>
    <row r="134" spans="1:22" ht="15" customHeight="1" x14ac:dyDescent="0.3">
      <c r="A134" s="12">
        <v>126</v>
      </c>
      <c r="B134" s="17" t="s">
        <v>435</v>
      </c>
      <c r="C134" s="244" t="s">
        <v>1370</v>
      </c>
      <c r="D134" s="23" t="str" cm="1">
        <f t="array" ref="D134">_xlfn.IFNA(_xlfn.IFS(M134&lt;&gt;0,M134,N134&lt;&gt;0,N134,P134&lt;&gt;0,P134,Q134&lt;&gt;0,Q134),"FALTAN DATOS DE ESCENARIO")</f>
        <v>ZPC TE-20 - Manlleu - Roda de Ter - CIP</v>
      </c>
      <c r="E134" s="94">
        <v>45070</v>
      </c>
      <c r="F134" s="219">
        <v>0.29166666666666669</v>
      </c>
      <c r="G134" s="94">
        <v>45070</v>
      </c>
      <c r="H134" s="219">
        <v>0.58333333333333304</v>
      </c>
      <c r="I134" s="27" t="s">
        <v>12</v>
      </c>
      <c r="J134" s="27" t="s">
        <v>10</v>
      </c>
      <c r="K134" s="27">
        <v>20</v>
      </c>
      <c r="L134" s="27" t="s">
        <v>11</v>
      </c>
      <c r="M134" s="27" t="s">
        <v>141</v>
      </c>
      <c r="N134" s="27"/>
      <c r="O134" s="27"/>
      <c r="P134" s="27"/>
      <c r="Q134" s="27"/>
      <c r="R134" s="12" t="str">
        <f>_xlfn.IFNA(VLOOKUP(S134,Municipis!$A$2:$B$118,2,FALSE),"Pendent")</f>
        <v>Manlleu, Roda Ter, Gurb, Masies Roda, Masies Voltegrà, Torelló, S. V. Torelló, Oris, S.Q. Besora</v>
      </c>
      <c r="S134" s="12" t="str" cm="1">
        <f t="array" ref="S134">_xlfn.IFNA(_xlfn.IFS(M134&lt;&gt;0,M134,N134&lt;&gt;0,N134,P134&lt;&gt;0,P134,Q134&lt;&gt;0,Q134),"Pendent")</f>
        <v>ZPC TE-20 - Manlleu - Roda de Ter - CIP</v>
      </c>
      <c r="T134" s="23" t="str" cm="1">
        <f t="array" ref="T134">_xlfn.IFNA(_xlfn.IFS(M134&lt;&gt;0,M134,N134&lt;&gt;0,N134,P134&lt;&gt;0,P134,Q134&lt;&gt;0,Q134),"FALTAN DATOS DE ESCENARIO")</f>
        <v>ZPC TE-20 - Manlleu - Roda de Ter - CIP</v>
      </c>
      <c r="U134" s="92" t="str">
        <f>IF(IFERROR(FIND("ZPC",S134)&gt;=1,0),"ZPC","ZLLSM")</f>
        <v>ZPC</v>
      </c>
      <c r="V134" s="92" t="str">
        <f>+IF(OR(P134="Festa Major",P134="Menors d'edat",P134="Federació",U134="ZLLSM"),"Exempt","Taxa")</f>
        <v>Taxa</v>
      </c>
    </row>
    <row r="135" spans="1:22" ht="15" customHeight="1" x14ac:dyDescent="0.3">
      <c r="A135" s="12">
        <v>127</v>
      </c>
      <c r="B135" s="17" t="s">
        <v>438</v>
      </c>
      <c r="C135" s="235" t="s">
        <v>1108</v>
      </c>
      <c r="D135" s="23" t="str" cm="1">
        <f t="array" ref="D135">_xlfn.IFNA(_xlfn.IFS(M135&lt;&gt;0,M135,N135&lt;&gt;0,N135,P135&lt;&gt;0,P135,Q135&lt;&gt;0,Q135),"FALTAN DATOS DE ESCENARIO")</f>
        <v>Privades S5 - Llacs d'Almacelles (Pantans de la Llengua Eixuta)</v>
      </c>
      <c r="E135" s="236">
        <v>45073</v>
      </c>
      <c r="F135" s="260">
        <v>0.375</v>
      </c>
      <c r="G135" s="236">
        <v>45074</v>
      </c>
      <c r="H135" s="260">
        <v>0.375</v>
      </c>
      <c r="I135" s="17" t="s">
        <v>1554</v>
      </c>
      <c r="J135" s="121" t="s">
        <v>10</v>
      </c>
      <c r="K135" s="121">
        <v>32</v>
      </c>
      <c r="L135" s="121" t="s">
        <v>11</v>
      </c>
      <c r="M135" s="121"/>
      <c r="N135" s="121"/>
      <c r="O135" s="121"/>
      <c r="P135" s="121"/>
      <c r="Q135" s="121" t="s">
        <v>36</v>
      </c>
      <c r="R135" s="12" t="str">
        <f>_xlfn.IFNA(VLOOKUP(S135,Municipis!$A$2:$B$118,2,FALSE),"Pendent")</f>
        <v>Almacelles</v>
      </c>
      <c r="S135" s="12" t="str" cm="1">
        <f t="array" ref="S135">_xlfn.IFNA(_xlfn.IFS(M135&lt;&gt;0,M135,N135&lt;&gt;0,N135,P135&lt;&gt;0,P135,Q135&lt;&gt;0,Q135),"Pendent")</f>
        <v>Privades S5 - Llacs d'Almacelles (Pantans de la Llengua Eixuta)</v>
      </c>
    </row>
    <row r="136" spans="1:22" ht="15" customHeight="1" x14ac:dyDescent="0.3">
      <c r="A136" s="12">
        <v>128</v>
      </c>
      <c r="B136" s="28" t="s">
        <v>500</v>
      </c>
      <c r="C136" s="16" t="s">
        <v>1175</v>
      </c>
      <c r="D136" s="23" t="str" cm="1">
        <f t="array" ref="D136">_xlfn.IFNA(_xlfn.IFS(M136&lt;&gt;0,M136,N136&lt;&gt;0,N136,P136&lt;&gt;0,P136,Q136&lt;&gt;0,Q136),"FALTAN DATOS DE ESCENARIO")</f>
        <v xml:space="preserve">ZLLSM-LL-34 - Panta de la Gavarresa i riera Gavarresa </v>
      </c>
      <c r="E136" s="96">
        <v>45073</v>
      </c>
      <c r="F136" s="110">
        <v>0.33333333333333298</v>
      </c>
      <c r="G136" s="96">
        <v>45073</v>
      </c>
      <c r="H136" s="110">
        <v>0.5</v>
      </c>
      <c r="I136" s="27" t="s">
        <v>12</v>
      </c>
      <c r="J136" s="27" t="s">
        <v>8</v>
      </c>
      <c r="K136" s="27">
        <v>20</v>
      </c>
      <c r="L136" s="27" t="s">
        <v>11</v>
      </c>
      <c r="M136" s="27"/>
      <c r="N136" s="27"/>
      <c r="O136" s="27"/>
      <c r="P136" s="27" t="s">
        <v>54</v>
      </c>
      <c r="Q136" s="27"/>
      <c r="R136" s="12" t="str">
        <f>_xlfn.IFNA(VLOOKUP(S136,Municipis!$A$2:$B$118,2,FALSE),"Pendent")</f>
        <v>Avinyó, Olost</v>
      </c>
      <c r="S136" s="12" t="str" cm="1">
        <f t="array" ref="S136">_xlfn.IFNA(_xlfn.IFS(M136&lt;&gt;0,M136,N136&lt;&gt;0,N136,P136&lt;&gt;0,P136,Q136&lt;&gt;0,Q136),"Pendent")</f>
        <v xml:space="preserve">ZLLSM-LL-34 - Panta de la Gavarresa i riera Gavarresa </v>
      </c>
      <c r="T136" s="23" t="str" cm="1">
        <f t="array" ref="T136">_xlfn.IFNA(_xlfn.IFS(M136&lt;&gt;0,M136,N136&lt;&gt;0,N136,P136&lt;&gt;0,P136,Q136&lt;&gt;0,Q136),"FALTAN DATOS DE ESCENARIO")</f>
        <v xml:space="preserve">ZLLSM-LL-34 - Panta de la Gavarresa i riera Gavarresa </v>
      </c>
      <c r="U136" s="92" t="str">
        <f>IF(IFERROR(FIND("ZPC",S136)&gt;=1,0),"ZPC","ZLLSM")</f>
        <v>ZLLSM</v>
      </c>
      <c r="V136" s="92" t="str">
        <f>+IF(OR(P136="Festa Major",P136="Menors d'edat",P136="Federació",U136="ZLLSM"),"Exempt","Taxa")</f>
        <v>Exempt</v>
      </c>
    </row>
    <row r="137" spans="1:22" ht="15" customHeight="1" x14ac:dyDescent="0.3">
      <c r="A137" s="12">
        <v>129</v>
      </c>
      <c r="B137" s="17" t="s">
        <v>425</v>
      </c>
      <c r="C137" s="17" t="s">
        <v>1526</v>
      </c>
      <c r="D137" s="23" t="str" cm="1">
        <f t="array" ref="D137">_xlfn.IFNA(_xlfn.IFS(M137&lt;&gt;0,M137,N137&lt;&gt;0,N137,P137&lt;&gt;0,P137,Q137&lt;&gt;0,Q137),"FALTAN DATOS DE ESCENARIO")</f>
        <v xml:space="preserve">ZPC FU-03 - Serinyà - Vilert - CIP </v>
      </c>
      <c r="E137" s="93">
        <v>45073</v>
      </c>
      <c r="F137" s="118">
        <v>2.25</v>
      </c>
      <c r="G137" s="93">
        <v>45073</v>
      </c>
      <c r="H137" s="118">
        <v>3.875</v>
      </c>
      <c r="I137" s="17" t="s">
        <v>12</v>
      </c>
      <c r="J137" s="17" t="s">
        <v>8</v>
      </c>
      <c r="K137" s="17">
        <v>20</v>
      </c>
      <c r="L137" s="17" t="s">
        <v>11</v>
      </c>
      <c r="M137" s="17" t="s">
        <v>76</v>
      </c>
      <c r="R137" s="12" t="str">
        <f>_xlfn.IFNA(VLOOKUP(S137,Municipis!$A$2:$B$118,2,FALSE),"Pendent")</f>
        <v>Olot</v>
      </c>
      <c r="S137" s="12" t="str" cm="1">
        <f t="array" ref="S137">_xlfn.IFNA(_xlfn.IFS(M137&lt;&gt;0,M137,N137&lt;&gt;0,N137,P137&lt;&gt;0,P137,Q137&lt;&gt;0,Q137),"Pendent")</f>
        <v xml:space="preserve">ZPC FU-03 - Serinyà - Vilert - CIP </v>
      </c>
    </row>
    <row r="138" spans="1:22" ht="15" customHeight="1" x14ac:dyDescent="0.3">
      <c r="A138" s="12">
        <v>130</v>
      </c>
      <c r="B138" s="17" t="s">
        <v>415</v>
      </c>
      <c r="C138" s="16" t="s">
        <v>1537</v>
      </c>
      <c r="D138" s="23" t="str" cm="1">
        <f t="array" ref="D138">_xlfn.IFNA(_xlfn.IFS(M138&lt;&gt;0,M138,N138&lt;&gt;0,N138,P138&lt;&gt;0,P138,Q138&lt;&gt;0,Q138),"FALTAN DATOS DE ESCENARIO")</f>
        <v xml:space="preserve">ZPC LL-24 - Olesa i Esparreguera - CIP </v>
      </c>
      <c r="E138" s="94">
        <v>45073</v>
      </c>
      <c r="F138" s="95">
        <v>0.33333333333333298</v>
      </c>
      <c r="G138" s="94">
        <v>45073</v>
      </c>
      <c r="H138" s="95">
        <v>0.54166666666666696</v>
      </c>
      <c r="I138" s="27" t="s">
        <v>1539</v>
      </c>
      <c r="J138" s="27" t="s">
        <v>8</v>
      </c>
      <c r="K138" s="27">
        <v>20</v>
      </c>
      <c r="L138" s="27" t="s">
        <v>1525</v>
      </c>
      <c r="M138" s="27" t="s">
        <v>100</v>
      </c>
      <c r="N138" s="27"/>
      <c r="O138" s="27"/>
      <c r="P138" s="27"/>
      <c r="Q138" s="27"/>
      <c r="R138" s="12" t="str">
        <f>_xlfn.IFNA(VLOOKUP(S138,Municipis!$A$2:$B$118,2,FALSE),"Pendent")</f>
        <v>Navàs. Pinós, Cardona</v>
      </c>
      <c r="S138" s="12" t="str" cm="1">
        <f t="array" ref="S138">_xlfn.IFNA(_xlfn.IFS(M138&lt;&gt;0,M138,N138&lt;&gt;0,N138,P138&lt;&gt;0,P138,Q138&lt;&gt;0,Q138),"Pendent")</f>
        <v xml:space="preserve">ZPC LL-24 - Olesa i Esparreguera - CIP </v>
      </c>
    </row>
    <row r="139" spans="1:22" ht="15" customHeight="1" x14ac:dyDescent="0.3">
      <c r="A139" s="12">
        <v>131</v>
      </c>
      <c r="B139" s="17" t="s">
        <v>508</v>
      </c>
      <c r="C139" s="16" t="s">
        <v>1554</v>
      </c>
      <c r="D139" s="23" t="str" cm="1">
        <f t="array" ref="D139">_xlfn.IFNA(_xlfn.IFS(M139&lt;&gt;0,M139,N139&lt;&gt;0,N139,P139&lt;&gt;0,P139,Q139&lt;&gt;0,Q139),"FALTAN DATOS DE ESCENARIO")</f>
        <v xml:space="preserve">ZPC LL-24 - Olesa i Esparreguera - CIP </v>
      </c>
      <c r="E139" s="94">
        <v>45073</v>
      </c>
      <c r="F139" s="95">
        <v>0.625</v>
      </c>
      <c r="G139" s="94">
        <v>45073</v>
      </c>
      <c r="H139" s="95">
        <v>0.83333333333333404</v>
      </c>
      <c r="I139" s="27" t="s">
        <v>12</v>
      </c>
      <c r="J139" s="27" t="s">
        <v>8</v>
      </c>
      <c r="K139" s="27">
        <v>12</v>
      </c>
      <c r="L139" s="27" t="s">
        <v>11</v>
      </c>
      <c r="M139" s="27" t="s">
        <v>100</v>
      </c>
      <c r="R139" s="12" t="str">
        <f>_xlfn.IFNA(VLOOKUP(S139,Municipis!$A$2:$B$118,2,FALSE),"Pendent")</f>
        <v>Navàs. Pinós, Cardona</v>
      </c>
      <c r="S139" s="12" t="str" cm="1">
        <f t="array" ref="S139">_xlfn.IFNA(_xlfn.IFS(M139&lt;&gt;0,M139,N139&lt;&gt;0,N139,P139&lt;&gt;0,P139,Q139&lt;&gt;0,Q139),"Pendent")</f>
        <v xml:space="preserve">ZPC LL-24 - Olesa i Esparreguera - CIP </v>
      </c>
      <c r="T139" s="23" t="str" cm="1">
        <f t="array" ref="T139">_xlfn.IFNA(_xlfn.IFS(M139&lt;&gt;0,M139,N139&lt;&gt;0,N139,P139&lt;&gt;0,P139,Q139&lt;&gt;0,Q139),"FALTAN DATOS DE ESCENARIO")</f>
        <v xml:space="preserve">ZPC LL-24 - Olesa i Esparreguera - CIP </v>
      </c>
      <c r="U139" s="92" t="str">
        <f>IF(IFERROR(FIND("ZPC",S139)&gt;=1,0),"ZPC","ZLLSM")</f>
        <v>ZPC</v>
      </c>
      <c r="V139" s="92" t="str">
        <f>+IF(OR(P139="Festa Major",P139="Menors d'edat",P139="Federació",U139="ZLLSM"),"Exempt","Taxa")</f>
        <v>Taxa</v>
      </c>
    </row>
    <row r="140" spans="1:22" ht="15" customHeight="1" x14ac:dyDescent="0.3">
      <c r="A140" s="12">
        <v>132</v>
      </c>
      <c r="B140" s="17" t="s">
        <v>490</v>
      </c>
      <c r="C140" s="235" t="s">
        <v>1307</v>
      </c>
      <c r="D140" s="23" t="str" cm="1">
        <f t="array" ref="D140">_xlfn.IFNA(_xlfn.IFS(M140&lt;&gt;0,M140,N140&lt;&gt;0,N140,P140&lt;&gt;0,P140,Q140&lt;&gt;0,Q140),"FALTAN DATOS DE ESCENARIO")</f>
        <v>ZPC NR-01 - Alta Ribagorça - SALM</v>
      </c>
      <c r="E140" s="236">
        <v>45073</v>
      </c>
      <c r="F140" s="237">
        <v>0.33333333333333331</v>
      </c>
      <c r="G140" s="236">
        <v>45074</v>
      </c>
      <c r="H140" s="237">
        <v>0.66666666666666663</v>
      </c>
      <c r="I140" s="121" t="s">
        <v>1022</v>
      </c>
      <c r="J140" s="121" t="s">
        <v>15</v>
      </c>
      <c r="K140" s="121">
        <v>16</v>
      </c>
      <c r="L140" s="121" t="s">
        <v>11</v>
      </c>
      <c r="M140" s="121"/>
      <c r="N140" s="121" t="s">
        <v>111</v>
      </c>
      <c r="O140" s="121" t="s">
        <v>543</v>
      </c>
      <c r="R140" s="12" t="str">
        <f>_xlfn.IFNA(VLOOKUP(S140,Municipis!$A$2:$B$118,2,FALSE),"Pendent")</f>
        <v>El Pont de Suert, Vilaller</v>
      </c>
      <c r="S140" s="12" t="str" cm="1">
        <f t="array" ref="S140">_xlfn.IFNA(_xlfn.IFS(M140&lt;&gt;0,M140,N140&lt;&gt;0,N140,P140&lt;&gt;0,P140,Q140&lt;&gt;0,Q140),"Pendent")</f>
        <v>ZPC NR-01 - Alta Ribagorça - SALM</v>
      </c>
      <c r="T140" s="23" t="str" cm="1">
        <f t="array" ref="T140">_xlfn.IFNA(_xlfn.IFS(M140&lt;&gt;0,M140,N140&lt;&gt;0,N140,P140&lt;&gt;0,P140,Q140&lt;&gt;0,Q140),"FALTAN DATOS DE ESCENARIO")</f>
        <v>ZPC NR-01 - Alta Ribagorça - SALM</v>
      </c>
      <c r="U140" s="92" t="str">
        <f>IF(IFERROR(FIND("ZPC",S140)&gt;=1,0),"ZPC","ZLLSM")</f>
        <v>ZPC</v>
      </c>
      <c r="V140" s="92" t="str">
        <f>+IF(OR(P140="Festa Major",P140="Menors d'edat",P140="Federació",U140="ZLLSM"),"Exempt","Taxa")</f>
        <v>Taxa</v>
      </c>
    </row>
    <row r="141" spans="1:22" ht="15" customHeight="1" x14ac:dyDescent="0.3">
      <c r="A141" s="12">
        <v>133</v>
      </c>
      <c r="B141" s="17" t="s">
        <v>406</v>
      </c>
      <c r="C141" s="235" t="s">
        <v>1404</v>
      </c>
      <c r="D141" s="23" t="str" cm="1">
        <f t="array" ref="D141">_xlfn.IFNA(_xlfn.IFS(M141&lt;&gt;0,M141,N141&lt;&gt;0,N141,P141&lt;&gt;0,P141,Q141&lt;&gt;0,Q141),"FALTAN DATOS DE ESCENARIO")</f>
        <v>ZPC TE-12 - Embassament de Sau - CIP, ZPC TE-20 - Manlleu - Roda de Ter - CIP, ZPC TE-21 - Torelló - CIP</v>
      </c>
      <c r="E141" s="236">
        <v>45073</v>
      </c>
      <c r="F141" s="260">
        <v>0.29166666666666669</v>
      </c>
      <c r="G141" s="236">
        <v>45073</v>
      </c>
      <c r="H141" s="260">
        <v>0.79166666666666663</v>
      </c>
      <c r="I141" s="121" t="s">
        <v>12</v>
      </c>
      <c r="J141" s="121" t="s">
        <v>10</v>
      </c>
      <c r="K141" s="121">
        <v>60</v>
      </c>
      <c r="L141" s="121" t="s">
        <v>11</v>
      </c>
      <c r="M141" s="121" t="s">
        <v>137</v>
      </c>
      <c r="R141" s="12" t="str">
        <f>_xlfn.IFNA(VLOOKUP(S141,Municipis!$A$2:$B$118,2,FALSE),"Pendent")</f>
        <v>Viladrau</v>
      </c>
      <c r="S141" s="12" t="str" cm="1">
        <f t="array" ref="S141">_xlfn.IFNA(_xlfn.IFS(M141&lt;&gt;0,M141,N141&lt;&gt;0,N141,P141&lt;&gt;0,P141,Q141&lt;&gt;0,Q141),"Pendent")</f>
        <v>ZPC TE-12 - Embassament de Sau - CIP, ZPC TE-20 - Manlleu - Roda de Ter - CIP, ZPC TE-21 - Torelló - CIP</v>
      </c>
    </row>
    <row r="142" spans="1:22" ht="15" customHeight="1" x14ac:dyDescent="0.3">
      <c r="A142" s="12">
        <v>134</v>
      </c>
      <c r="B142" s="17" t="s">
        <v>409</v>
      </c>
      <c r="C142" s="242" t="s">
        <v>1280</v>
      </c>
      <c r="D142" s="23" t="str" cm="1">
        <f t="array" ref="D142">_xlfn.IFNA(_xlfn.IFS(M142&lt;&gt;0,M142,N142&lt;&gt;0,N142,P142&lt;&gt;0,P142,Q142&lt;&gt;0,Q142),"FALTAN DATOS DE ESCENARIO")</f>
        <v>Escenari de Foix</v>
      </c>
      <c r="E142" s="243">
        <v>45074</v>
      </c>
      <c r="F142" s="118">
        <v>0.33333333333333331</v>
      </c>
      <c r="G142" s="243">
        <v>45074</v>
      </c>
      <c r="H142" s="118">
        <v>0.58333333333333337</v>
      </c>
      <c r="I142" s="17" t="s">
        <v>12</v>
      </c>
      <c r="J142" s="17" t="s">
        <v>8</v>
      </c>
      <c r="K142" s="17">
        <v>15</v>
      </c>
      <c r="L142" s="17" t="s">
        <v>11</v>
      </c>
      <c r="P142" s="17" t="s">
        <v>29</v>
      </c>
      <c r="R142" s="12" t="s">
        <v>550</v>
      </c>
      <c r="S142" s="12" t="s">
        <v>29</v>
      </c>
    </row>
    <row r="143" spans="1:22" ht="15" customHeight="1" x14ac:dyDescent="0.3">
      <c r="A143" s="12">
        <v>135</v>
      </c>
      <c r="B143" s="17" t="s">
        <v>432</v>
      </c>
      <c r="C143" s="49" t="s">
        <v>1064</v>
      </c>
      <c r="D143" s="23" t="str" cm="1">
        <f t="array" ref="D143">_xlfn.IFNA(_xlfn.IFS(M143&lt;&gt;0,M143,N143&lt;&gt;0,N143,P143&lt;&gt;0,P143,Q143&lt;&gt;0,Q143),"FALTAN DATOS DE ESCENARIO")</f>
        <v>Privades L1 - Llac de l'Agulla</v>
      </c>
      <c r="E143" s="21">
        <v>45074</v>
      </c>
      <c r="F143" s="104">
        <v>0.33333333333333298</v>
      </c>
      <c r="G143" s="21">
        <v>45074</v>
      </c>
      <c r="H143" s="104">
        <v>0.54166666666666696</v>
      </c>
      <c r="I143" s="17" t="s">
        <v>12</v>
      </c>
      <c r="J143" s="17" t="s">
        <v>8</v>
      </c>
      <c r="K143" s="17">
        <v>20</v>
      </c>
      <c r="L143" s="17" t="s">
        <v>11</v>
      </c>
      <c r="O143" s="17" t="s">
        <v>543</v>
      </c>
      <c r="Q143" s="17" t="s">
        <v>31</v>
      </c>
      <c r="R143" s="12" t="str">
        <f>_xlfn.IFNA(VLOOKUP(S143,Municipis!$A$2:$B$118,2,FALSE),"Pendent")</f>
        <v>Manresa</v>
      </c>
      <c r="S143" s="12" t="str" cm="1">
        <f t="array" ref="S143">_xlfn.IFNA(_xlfn.IFS(M143&lt;&gt;0,M143,N143&lt;&gt;0,N143,P143&lt;&gt;0,P143,Q143&lt;&gt;0,Q143),"Pendent")</f>
        <v>Privades L1 - Llac de l'Agulla</v>
      </c>
      <c r="T143" s="23" t="str" cm="1">
        <f t="array" ref="T143">_xlfn.IFNA(_xlfn.IFS(M143&lt;&gt;0,M143,N143&lt;&gt;0,N143,P143&lt;&gt;0,P143,Q143&lt;&gt;0,Q143),"FALTAN DATOS DE ESCENARIO")</f>
        <v>Privades L1 - Llac de l'Agulla</v>
      </c>
      <c r="U143" s="92" t="str">
        <f>IF(IFERROR(FIND("ZPC",S143)&gt;=1,0),"ZPC","ZLLSM")</f>
        <v>ZLLSM</v>
      </c>
      <c r="V143" s="92" t="str">
        <f>+IF(OR(P143="Festa Major",P143="Menors d'edat",P143="Federació",U143="ZLLSM"),"Exempt","Taxa")</f>
        <v>Exempt</v>
      </c>
    </row>
    <row r="144" spans="1:22" ht="15" customHeight="1" x14ac:dyDescent="0.3">
      <c r="A144" s="12">
        <v>136</v>
      </c>
      <c r="B144" s="17" t="s">
        <v>481</v>
      </c>
      <c r="C144" s="40" t="s">
        <v>1282</v>
      </c>
      <c r="D144" s="239" t="str" cm="1">
        <f t="array" ref="D144">_xlfn.IFNA(_xlfn.IFS(M144&lt;&gt;0,M144,N144&lt;&gt;0,N144,P144&lt;&gt;0,P144,Q144&lt;&gt;0,Q144),"FALTAN DATOS DE ESCENARIO")</f>
        <v>ZLLSM-FR-02 - Riu d'Anguera</v>
      </c>
      <c r="E144" s="240">
        <v>45074</v>
      </c>
      <c r="F144" s="104">
        <v>0.29166666666666669</v>
      </c>
      <c r="G144" s="240">
        <v>45074</v>
      </c>
      <c r="H144" s="110">
        <v>0.54166666666666696</v>
      </c>
      <c r="I144" s="27" t="s">
        <v>12</v>
      </c>
      <c r="J144" s="17" t="s">
        <v>8</v>
      </c>
      <c r="K144" s="17">
        <v>20</v>
      </c>
      <c r="L144" s="17" t="s">
        <v>11</v>
      </c>
      <c r="P144" s="17" t="s">
        <v>43</v>
      </c>
      <c r="R144" s="12" t="str">
        <f>_xlfn.IFNA(VLOOKUP(S144,Municipis!$A$2:$B$118,2,FALSE),"Pendent")</f>
        <v>Barberà de la Conca</v>
      </c>
      <c r="S144" s="12" t="str" cm="1">
        <f t="array" ref="S144">_xlfn.IFNA(_xlfn.IFS(M144&lt;&gt;0,M144,N144&lt;&gt;0,N144,P144&lt;&gt;0,P144,Q144&lt;&gt;0,Q144),"Pendent")</f>
        <v>ZLLSM-FR-02 - Riu d'Anguera</v>
      </c>
      <c r="T144" s="23" t="str" cm="1">
        <f t="array" ref="T144">_xlfn.IFNA(_xlfn.IFS(M144&lt;&gt;0,M144,N144&lt;&gt;0,N144,P144&lt;&gt;0,P144,Q144&lt;&gt;0,Q144),"FALTAN DATOS DE ESCENARIO")</f>
        <v>ZLLSM-FR-02 - Riu d'Anguera</v>
      </c>
      <c r="U144" s="92" t="str">
        <f>IF(IFERROR(FIND("ZPC",S144)&gt;=1,0),"ZPC","ZLLSM")</f>
        <v>ZLLSM</v>
      </c>
      <c r="V144" s="92" t="str">
        <f>+IF(OR(P144="Festa Major",P144="Menors d'edat",P144="Federació",U144="ZLLSM"),"Exempt","Taxa")</f>
        <v>Exempt</v>
      </c>
    </row>
    <row r="145" spans="1:22" ht="15" customHeight="1" x14ac:dyDescent="0.3">
      <c r="A145" s="12">
        <v>137</v>
      </c>
      <c r="B145" s="17" t="s">
        <v>477</v>
      </c>
      <c r="C145" s="315" t="s">
        <v>1479</v>
      </c>
      <c r="D145" s="23" t="str" cm="1">
        <f t="array" ref="D145">_xlfn.IFNA(_xlfn.IFS(M145&lt;&gt;0,M145,N145&lt;&gt;0,N145,P145&lt;&gt;0,P145,Q145&lt;&gt;0,Q145),"FALTAN DATOS DE ESCENARIO")</f>
        <v xml:space="preserve">ZLLSM-LL-31 - el Llobregat - Abrera </v>
      </c>
      <c r="E145" s="229">
        <v>45074</v>
      </c>
      <c r="F145" s="230">
        <v>0.25</v>
      </c>
      <c r="G145" s="229">
        <v>45074</v>
      </c>
      <c r="H145" s="230">
        <v>0.54166666666666663</v>
      </c>
      <c r="I145" s="231" t="s">
        <v>1421</v>
      </c>
      <c r="J145" s="231" t="s">
        <v>1479</v>
      </c>
      <c r="K145" s="232">
        <v>20</v>
      </c>
      <c r="L145" s="315" t="s">
        <v>1080</v>
      </c>
      <c r="M145" s="27"/>
      <c r="N145" s="27"/>
      <c r="O145" s="27"/>
      <c r="P145" s="27" t="s">
        <v>52</v>
      </c>
      <c r="R145" s="12" t="str">
        <f>_xlfn.IFNA(VLOOKUP(S145,Municipis!$A$2:$B$118,2,FALSE),"Pendent")</f>
        <v>Abrera</v>
      </c>
      <c r="S145" s="12" t="str" cm="1">
        <f t="array" ref="S145">_xlfn.IFNA(_xlfn.IFS(M145&lt;&gt;0,M145,N145&lt;&gt;0,N145,P145&lt;&gt;0,P145,Q145&lt;&gt;0,Q145),"Pendent")</f>
        <v xml:space="preserve">ZLLSM-LL-31 - el Llobregat - Abrera </v>
      </c>
    </row>
    <row r="146" spans="1:22" ht="15" customHeight="1" x14ac:dyDescent="0.3">
      <c r="A146" s="12">
        <v>138</v>
      </c>
      <c r="B146" s="17" t="s">
        <v>491</v>
      </c>
      <c r="C146" s="235" t="s">
        <v>1445</v>
      </c>
      <c r="D146" s="23" t="str" cm="1">
        <f t="array" ref="D146">_xlfn.IFNA(_xlfn.IFS(M146&lt;&gt;0,M146,N146&lt;&gt;0,N146,P146&lt;&gt;0,P146,Q146&lt;&gt;0,Q146),"FALTAN DATOS DE ESCENARIO")</f>
        <v xml:space="preserve">ZLLSM-TE-29 - el Ter - Anglès/Girona/Torroella de Montgrí </v>
      </c>
      <c r="E146" s="241">
        <v>45074</v>
      </c>
      <c r="F146" s="237">
        <v>0.25</v>
      </c>
      <c r="G146" s="241">
        <v>45074</v>
      </c>
      <c r="H146" s="237">
        <v>0.54166666666666696</v>
      </c>
      <c r="I146" s="121" t="s">
        <v>12</v>
      </c>
      <c r="J146" s="121" t="s">
        <v>16</v>
      </c>
      <c r="K146" s="121">
        <v>60</v>
      </c>
      <c r="L146" s="121" t="s">
        <v>11</v>
      </c>
      <c r="M146" s="121"/>
      <c r="N146" s="121"/>
      <c r="O146" s="121"/>
      <c r="P146" s="121" t="s">
        <v>69</v>
      </c>
      <c r="Q146" s="121"/>
      <c r="R146" s="12" t="str">
        <f>_xlfn.IFNA(VLOOKUP(S146,Municipis!$A$2:$B$118,2,FALSE),"Pendent")</f>
        <v>Anglès, Girona, Torroella de Montgrí</v>
      </c>
      <c r="S146" s="12" t="str" cm="1">
        <f t="array" ref="S146">_xlfn.IFNA(_xlfn.IFS(M146&lt;&gt;0,M146,N146&lt;&gt;0,N146,P146&lt;&gt;0,P146,Q146&lt;&gt;0,Q146),"Pendent")</f>
        <v xml:space="preserve">ZLLSM-TE-29 - el Ter - Anglès/Girona/Torroella de Montgrí </v>
      </c>
    </row>
    <row r="147" spans="1:22" ht="15" customHeight="1" x14ac:dyDescent="0.3">
      <c r="A147" s="12">
        <v>139</v>
      </c>
      <c r="B147" s="17" t="s">
        <v>496</v>
      </c>
      <c r="C147" s="16" t="s">
        <v>1086</v>
      </c>
      <c r="D147" s="23" t="str" cm="1">
        <f t="array" ref="D147">_xlfn.IFNA(_xlfn.IFS(M147&lt;&gt;0,M147,N147&lt;&gt;0,N147,P147&lt;&gt;0,P147,Q147&lt;&gt;0,Q147),"FALTAN DATOS DE ESCENARIO")</f>
        <v xml:space="preserve">ZPC LL-21 - Castellbell i el Vilar - CIP </v>
      </c>
      <c r="E147" s="94">
        <v>45074</v>
      </c>
      <c r="F147" s="219">
        <v>0.33333333333333298</v>
      </c>
      <c r="G147" s="94">
        <v>45074</v>
      </c>
      <c r="H147" s="219">
        <v>0.58333333333333304</v>
      </c>
      <c r="I147" s="27" t="s">
        <v>12</v>
      </c>
      <c r="J147" s="27" t="s">
        <v>8</v>
      </c>
      <c r="K147" s="27">
        <v>20</v>
      </c>
      <c r="L147" s="27" t="s">
        <v>11</v>
      </c>
      <c r="M147" s="27" t="s">
        <v>95</v>
      </c>
      <c r="N147" s="27"/>
      <c r="O147" s="27"/>
      <c r="P147" s="27"/>
      <c r="Q147" s="27"/>
      <c r="R147" s="12" t="str">
        <f>_xlfn.IFNA(VLOOKUP(S147,Municipis!$A$2:$B$118,2,FALSE),"Pendent")</f>
        <v>Castellbell i el Vilar, Monistrol del Montserrat, Olesa de Montserrat, Esparreguera</v>
      </c>
      <c r="S147" s="12" t="str" cm="1">
        <f t="array" ref="S147">_xlfn.IFNA(_xlfn.IFS(M147&lt;&gt;0,M147,N147&lt;&gt;0,N147,P147&lt;&gt;0,P147,Q147&lt;&gt;0,Q147),"Pendent")</f>
        <v xml:space="preserve">ZPC LL-21 - Castellbell i el Vilar - CIP </v>
      </c>
      <c r="T147" s="23" t="str" cm="1">
        <f t="array" ref="T147">_xlfn.IFNA(_xlfn.IFS(M147&lt;&gt;0,M147,N147&lt;&gt;0,N147,P147&lt;&gt;0,P147,Q147&lt;&gt;0,Q147),"FALTAN DATOS DE ESCENARIO")</f>
        <v xml:space="preserve">ZPC LL-21 - Castellbell i el Vilar - CIP </v>
      </c>
      <c r="U147" s="92" t="str">
        <f>IF(IFERROR(FIND("ZPC",S147)&gt;=1,0),"ZPC","ZLLSM")</f>
        <v>ZPC</v>
      </c>
      <c r="V147" s="92" t="str">
        <f>+IF(OR(P147="Festa Major",P147="Menors d'edat",P147="Federació",U147="ZLLSM"),"Exempt","Taxa")</f>
        <v>Taxa</v>
      </c>
    </row>
    <row r="148" spans="1:22" ht="15" customHeight="1" x14ac:dyDescent="0.3">
      <c r="A148" s="12">
        <v>140</v>
      </c>
      <c r="B148" s="36" t="s">
        <v>522</v>
      </c>
      <c r="C148" s="37" t="s">
        <v>8</v>
      </c>
      <c r="D148" s="23" t="str" cm="1">
        <f t="array" ref="D148">_xlfn.IFNA(_xlfn.IFS(M148&lt;&gt;0,M148,N148&lt;&gt;0,N148,P148&lt;&gt;0,P148,Q148&lt;&gt;0,Q148),"FALTAN DATOS DE ESCENARIO")</f>
        <v xml:space="preserve">ZPC LL-24 - Olesa i Esparreguera - CIP </v>
      </c>
      <c r="E148" s="234">
        <v>45074</v>
      </c>
      <c r="F148" s="104">
        <v>0.29166666666666669</v>
      </c>
      <c r="G148" s="234">
        <v>45074</v>
      </c>
      <c r="H148" s="104">
        <v>0.54166666666666696</v>
      </c>
      <c r="I148" s="17" t="s">
        <v>12</v>
      </c>
      <c r="J148" s="17" t="s">
        <v>8</v>
      </c>
      <c r="K148" s="17">
        <v>40</v>
      </c>
      <c r="L148" s="17" t="s">
        <v>11</v>
      </c>
      <c r="M148" s="17" t="s">
        <v>100</v>
      </c>
      <c r="R148" s="12" t="str">
        <f>_xlfn.IFNA(VLOOKUP(S148,Municipis!$A$2:$B$118,2,FALSE),"Pendent")</f>
        <v>Navàs. Pinós, Cardona</v>
      </c>
      <c r="S148" s="12" t="str" cm="1">
        <f t="array" ref="S148">_xlfn.IFNA(_xlfn.IFS(M148&lt;&gt;0,M148,N148&lt;&gt;0,N148,P148&lt;&gt;0,P148,Q148&lt;&gt;0,Q148),"Pendent")</f>
        <v xml:space="preserve">ZPC LL-24 - Olesa i Esparreguera - CIP </v>
      </c>
      <c r="T148" s="23" t="str" cm="1">
        <f t="array" ref="T148">_xlfn.IFNA(_xlfn.IFS(M148&lt;&gt;0,M148,N148&lt;&gt;0,N148,P148&lt;&gt;0,P148,Q148&lt;&gt;0,Q148),"FALTAN DATOS DE ESCENARIO")</f>
        <v xml:space="preserve">ZPC LL-24 - Olesa i Esparreguera - CIP </v>
      </c>
      <c r="U148" s="92" t="str">
        <f>IF(IFERROR(FIND("ZPC",S148)&gt;=1,0),"ZPC","ZLLSM")</f>
        <v>ZPC</v>
      </c>
      <c r="V148" s="92" t="str">
        <f>+IF(OR(P148="Festa Major",P148="Menors d'edat",P148="Federació",U148="ZLLSM"),"Exempt","Taxa")</f>
        <v>Taxa</v>
      </c>
    </row>
    <row r="149" spans="1:22" ht="15" customHeight="1" x14ac:dyDescent="0.3">
      <c r="A149" s="12">
        <v>141</v>
      </c>
      <c r="B149" s="28" t="s">
        <v>466</v>
      </c>
      <c r="C149" s="16" t="s">
        <v>1087</v>
      </c>
      <c r="D149" s="23" t="str" cm="1">
        <f t="array" ref="D149">_xlfn.IFNA(_xlfn.IFS(M149&lt;&gt;0,M149,N149&lt;&gt;0,N149,P149&lt;&gt;0,P149,Q149&lt;&gt;0,Q149),"FALTAN DATOS DE ESCENARIO")</f>
        <v>ZPC SE-07 - Embassament d'Oliana - CIP</v>
      </c>
      <c r="E149" s="94">
        <v>45074</v>
      </c>
      <c r="F149" s="95">
        <v>0.33333333333333298</v>
      </c>
      <c r="G149" s="94">
        <v>45074</v>
      </c>
      <c r="H149" s="95">
        <v>0.625</v>
      </c>
      <c r="I149" s="27" t="s">
        <v>12</v>
      </c>
      <c r="J149" s="27" t="s">
        <v>8</v>
      </c>
      <c r="K149" s="27">
        <v>25</v>
      </c>
      <c r="L149" s="27" t="s">
        <v>11</v>
      </c>
      <c r="M149" s="27" t="s">
        <v>117</v>
      </c>
      <c r="N149" s="27"/>
      <c r="O149" s="27"/>
      <c r="P149" s="27"/>
      <c r="Q149" s="27"/>
      <c r="R149" s="12" t="str">
        <f>_xlfn.IFNA(VLOOKUP(S149,Municipis!$A$2:$B$118,2,FALSE),"Pendent")</f>
        <v>Coll de Nargó, Peramola, Oliana, Tiurana, Bassella, La Baronia de Rialb</v>
      </c>
      <c r="S149" s="12" t="str" cm="1">
        <f t="array" ref="S149">_xlfn.IFNA(_xlfn.IFS(M149&lt;&gt;0,M149,N149&lt;&gt;0,N149,P149&lt;&gt;0,P149,Q149&lt;&gt;0,Q149),"Pendent")</f>
        <v>ZPC SE-07 - Embassament d'Oliana - CIP</v>
      </c>
      <c r="T149" s="23" t="str" cm="1">
        <f t="array" ref="T149">_xlfn.IFNA(_xlfn.IFS(M149&lt;&gt;0,M149,N149&lt;&gt;0,N149,P149&lt;&gt;0,P149,Q149&lt;&gt;0,Q149),"FALTAN DATOS DE ESCENARIO")</f>
        <v>ZPC SE-07 - Embassament d'Oliana - CIP</v>
      </c>
      <c r="U149" s="92" t="str">
        <f>IF(IFERROR(FIND("ZPC",S149)&gt;=1,0),"ZPC","ZLLSM")</f>
        <v>ZPC</v>
      </c>
      <c r="V149" s="92" t="str">
        <f>+IF(OR(P149="Festa Major",P149="Menors d'edat",P149="Federació",U149="ZLLSM"),"Exempt","Taxa")</f>
        <v>Taxa</v>
      </c>
    </row>
    <row r="150" spans="1:22" ht="15" customHeight="1" x14ac:dyDescent="0.3">
      <c r="A150" s="12">
        <v>142</v>
      </c>
      <c r="B150" s="17" t="s">
        <v>505</v>
      </c>
      <c r="C150" s="17" t="s">
        <v>1416</v>
      </c>
      <c r="D150" s="23" t="str" cm="1">
        <f t="array" ref="D150">_xlfn.IFNA(_xlfn.IFS(M150&lt;&gt;0,M150,N150&lt;&gt;0,N150,P150&lt;&gt;0,P150,Q150&lt;&gt;0,Q150),"FALTAN DATOS DE ESCENARIO")</f>
        <v>ZPC TE-20 - Manlleu - Roda de Ter - CIP</v>
      </c>
      <c r="E150" s="93">
        <v>45074</v>
      </c>
      <c r="F150" s="118">
        <v>0.27083333333333331</v>
      </c>
      <c r="G150" s="93">
        <v>45074</v>
      </c>
      <c r="H150" s="104" t="s">
        <v>1420</v>
      </c>
      <c r="I150" s="28" t="s">
        <v>1421</v>
      </c>
      <c r="J150" s="17" t="s">
        <v>1422</v>
      </c>
      <c r="K150" s="17">
        <v>35</v>
      </c>
      <c r="L150" s="17" t="s">
        <v>1080</v>
      </c>
      <c r="M150" s="17" t="s">
        <v>141</v>
      </c>
      <c r="R150" s="12" t="str">
        <f>_xlfn.IFNA(VLOOKUP(S150,Municipis!$A$2:$B$118,2,FALSE),"Pendent")</f>
        <v>Manlleu, Roda Ter, Gurb, Masies Roda, Masies Voltegrà, Torelló, S. V. Torelló, Oris, S.Q. Besora</v>
      </c>
      <c r="S150" s="12" t="str" cm="1">
        <f t="array" ref="S150">_xlfn.IFNA(_xlfn.IFS(M150&lt;&gt;0,M150,N150&lt;&gt;0,N150,P150&lt;&gt;0,P150,Q150&lt;&gt;0,Q150),"Pendent")</f>
        <v>ZPC TE-20 - Manlleu - Roda de Ter - CIP</v>
      </c>
    </row>
    <row r="151" spans="1:22" ht="15" customHeight="1" x14ac:dyDescent="0.3">
      <c r="A151" s="12">
        <v>143</v>
      </c>
      <c r="B151" s="49" t="s">
        <v>481</v>
      </c>
      <c r="C151" s="49" t="s">
        <v>1038</v>
      </c>
      <c r="D151" s="23" t="str" cm="1">
        <f t="array" ref="D151">_xlfn.IFNA(_xlfn.IFS(M151&lt;&gt;0,M151,N151&lt;&gt;0,N151,P151&lt;&gt;0,P151,Q151&lt;&gt;0,Q151),"FALTAN DATOS DE ESCENARIO")</f>
        <v>Escenari de Foix</v>
      </c>
      <c r="E151" s="21">
        <v>45078</v>
      </c>
      <c r="F151" s="104">
        <v>0.33333333333333298</v>
      </c>
      <c r="G151" s="21">
        <v>45078</v>
      </c>
      <c r="H151" s="104">
        <v>0.58333333333333304</v>
      </c>
      <c r="I151" s="17" t="s">
        <v>12</v>
      </c>
      <c r="J151" s="17" t="s">
        <v>10</v>
      </c>
      <c r="K151" s="17">
        <v>20</v>
      </c>
      <c r="L151" s="17" t="s">
        <v>11</v>
      </c>
      <c r="Q151" s="17" t="s">
        <v>29</v>
      </c>
      <c r="R151" s="12" t="str">
        <f>_xlfn.IFNA(VLOOKUP(S151,Municipis!$A$2:$B$118,2,FALSE),"Pendent")</f>
        <v>Castellet i la Gornal</v>
      </c>
      <c r="S151" s="12" t="str" cm="1">
        <f t="array" ref="S151">_xlfn.IFNA(_xlfn.IFS(M151&lt;&gt;0,M151,N151&lt;&gt;0,N151,P151&lt;&gt;0,P151,Q151&lt;&gt;0,Q151),"Pendent")</f>
        <v>Escenari de Foix</v>
      </c>
      <c r="T151" s="23" t="str" cm="1">
        <f t="array" ref="T151">_xlfn.IFNA(_xlfn.IFS(M151&lt;&gt;0,M151,N151&lt;&gt;0,N151,P151&lt;&gt;0,P151,Q151&lt;&gt;0,Q151),"FALTAN DATOS DE ESCENARIO")</f>
        <v>Escenari de Foix</v>
      </c>
      <c r="U151" s="92" t="str">
        <f>IF(IFERROR(FIND("ZPC",S151)&gt;=1,0),"ZPC","ZLLSM")</f>
        <v>ZLLSM</v>
      </c>
      <c r="V151" s="92" t="str">
        <f>+IF(OR(P151="Festa Major",P151="Menors d'edat",P151="Federació",U151="ZLLSM"),"Exempt","Taxa")</f>
        <v>Exempt</v>
      </c>
    </row>
    <row r="152" spans="1:22" ht="14.25" customHeight="1" x14ac:dyDescent="0.3">
      <c r="A152" s="12">
        <v>144</v>
      </c>
      <c r="B152" s="28" t="s">
        <v>521</v>
      </c>
      <c r="C152" s="43" t="s">
        <v>1288</v>
      </c>
      <c r="D152" s="23" t="str" cm="1">
        <f t="array" ref="D152">_xlfn.IFNA(_xlfn.IFS(M152&lt;&gt;0,M152,N152&lt;&gt;0,N152,P152&lt;&gt;0,P152,Q152&lt;&gt;0,Q152),"FALTAN DATOS DE ESCENARIO")</f>
        <v xml:space="preserve">ZPC EB-02 - Flix Ebre - CIP </v>
      </c>
      <c r="E152" s="246">
        <v>45079</v>
      </c>
      <c r="F152" s="247">
        <v>0.5</v>
      </c>
      <c r="G152" s="246">
        <v>45081</v>
      </c>
      <c r="H152" s="247">
        <v>0.58333333333333337</v>
      </c>
      <c r="I152" s="31" t="s">
        <v>1083</v>
      </c>
      <c r="J152" s="27" t="s">
        <v>1398</v>
      </c>
      <c r="K152" s="44">
        <v>48</v>
      </c>
      <c r="L152" s="44" t="s">
        <v>11</v>
      </c>
      <c r="M152" s="17" t="s">
        <v>1034</v>
      </c>
      <c r="N152" s="27"/>
      <c r="O152" s="27"/>
      <c r="P152" s="27"/>
      <c r="Q152" s="27"/>
      <c r="R152" s="12"/>
      <c r="S152" s="12"/>
      <c r="T152" s="23" t="str" cm="1">
        <f t="array" ref="T152">_xlfn.IFNA(_xlfn.IFS(M152&lt;&gt;0,M152,N152&lt;&gt;0,N152,P152&lt;&gt;0,P152,Q152&lt;&gt;0,Q152),"FALTAN DATOS DE ESCENARIO")</f>
        <v xml:space="preserve">ZPC EB-02 - Flix Ebre - CIP </v>
      </c>
      <c r="U152" s="92" t="str">
        <f>IF(IFERROR(FIND("ZPC",S152)&gt;=1,0),"ZPC","ZLLSM")</f>
        <v>ZLLSM</v>
      </c>
      <c r="V152" s="92" t="str">
        <f>+IF(OR(P152="Festa Major",P152="Menors d'edat",P152="Federació",U152="ZLLSM"),"Exempt","Taxa")</f>
        <v>Exempt</v>
      </c>
    </row>
    <row r="153" spans="1:22" ht="15" customHeight="1" x14ac:dyDescent="0.3">
      <c r="A153" s="12">
        <v>145</v>
      </c>
      <c r="B153" s="28" t="s">
        <v>469</v>
      </c>
      <c r="C153" s="16" t="s">
        <v>1229</v>
      </c>
      <c r="D153" s="23" t="str" cm="1">
        <f t="array" ref="D153">_xlfn.IFNA(_xlfn.IFS(M153&lt;&gt;0,M153,N153&lt;&gt;0,N153,P153&lt;&gt;0,P153,Q153&lt;&gt;0,Q153),"FALTAN DATOS DE ESCENARIO")</f>
        <v>Escenari de Foix</v>
      </c>
      <c r="E153" s="96">
        <v>45080</v>
      </c>
      <c r="F153" s="110">
        <v>0.33333333333333298</v>
      </c>
      <c r="G153" s="96">
        <v>45049</v>
      </c>
      <c r="H153" s="110">
        <v>0.58333333333333304</v>
      </c>
      <c r="I153" s="27" t="s">
        <v>12</v>
      </c>
      <c r="J153" s="27" t="s">
        <v>8</v>
      </c>
      <c r="K153" s="27">
        <v>12</v>
      </c>
      <c r="L153" s="27" t="s">
        <v>11</v>
      </c>
      <c r="M153" s="27"/>
      <c r="N153" s="27"/>
      <c r="O153" s="27"/>
      <c r="P153" s="27"/>
      <c r="Q153" s="17" t="s">
        <v>29</v>
      </c>
      <c r="R153" s="12" t="str">
        <f>_xlfn.IFNA(VLOOKUP(S153,Municipis!$A$2:$B$118,2,FALSE),"Pendent")</f>
        <v>Castellet i la Gornal</v>
      </c>
      <c r="S153" s="12" t="str" cm="1">
        <f t="array" ref="S153">_xlfn.IFNA(_xlfn.IFS(M153&lt;&gt;0,M153,N153&lt;&gt;0,N153,P153&lt;&gt;0,P153,Q153&lt;&gt;0,Q153),"Pendent")</f>
        <v>Escenari de Foix</v>
      </c>
      <c r="T153" s="23" t="str" cm="1">
        <f t="array" ref="T153">_xlfn.IFNA(_xlfn.IFS(M153&lt;&gt;0,M153,N153&lt;&gt;0,N153,P153&lt;&gt;0,P153,Q153&lt;&gt;0,Q153),"FALTAN DATOS DE ESCENARIO")</f>
        <v>Escenari de Foix</v>
      </c>
      <c r="U153" s="92" t="str">
        <f>IF(IFERROR(FIND("ZPC",S153)&gt;=1,0),"ZPC","ZLLSM")</f>
        <v>ZLLSM</v>
      </c>
      <c r="V153" s="92" t="str">
        <f>+IF(OR(P153="Festa Major",P153="Menors d'edat",P153="Federació",U153="ZLLSM"),"Exempt","Taxa")</f>
        <v>Exempt</v>
      </c>
    </row>
    <row r="154" spans="1:22" ht="15" customHeight="1" x14ac:dyDescent="0.3">
      <c r="A154" s="12">
        <v>146</v>
      </c>
      <c r="B154" s="17" t="s">
        <v>425</v>
      </c>
      <c r="C154" s="17" t="s">
        <v>1526</v>
      </c>
      <c r="D154" s="23" t="str" cm="1">
        <f t="array" ref="D154">_xlfn.IFNA(_xlfn.IFS(M154&lt;&gt;0,M154,N154&lt;&gt;0,N154,P154&lt;&gt;0,P154,Q154&lt;&gt;0,Q154),"FALTAN DATOS DE ESCENARIO")</f>
        <v xml:space="preserve">ZPC FU-03 - Serinyà - Vilert - CIP </v>
      </c>
      <c r="E154" s="93">
        <v>45080</v>
      </c>
      <c r="F154" s="118">
        <v>3.25</v>
      </c>
      <c r="G154" s="93">
        <v>45080</v>
      </c>
      <c r="H154" s="118">
        <v>4.875</v>
      </c>
      <c r="I154" s="17" t="s">
        <v>12</v>
      </c>
      <c r="J154" s="17" t="s">
        <v>8</v>
      </c>
      <c r="K154" s="17">
        <v>20</v>
      </c>
      <c r="L154" s="17" t="s">
        <v>11</v>
      </c>
      <c r="M154" s="17" t="s">
        <v>76</v>
      </c>
      <c r="R154" s="12" t="str">
        <f>_xlfn.IFNA(VLOOKUP(S154,Municipis!$A$2:$B$118,2,FALSE),"Pendent")</f>
        <v>Olot</v>
      </c>
      <c r="S154" s="12" t="str" cm="1">
        <f t="array" ref="S154">_xlfn.IFNA(_xlfn.IFS(M154&lt;&gt;0,M154,N154&lt;&gt;0,N154,P154&lt;&gt;0,P154,Q154&lt;&gt;0,Q154),"Pendent")</f>
        <v xml:space="preserve">ZPC FU-03 - Serinyà - Vilert - CIP </v>
      </c>
    </row>
    <row r="155" spans="1:22" ht="15" customHeight="1" x14ac:dyDescent="0.3">
      <c r="A155" s="12">
        <v>147</v>
      </c>
      <c r="B155" s="17" t="s">
        <v>435</v>
      </c>
      <c r="C155" s="244" t="s">
        <v>1372</v>
      </c>
      <c r="D155" s="23" t="str" cm="1">
        <f t="array" ref="D155">_xlfn.IFNA(_xlfn.IFS(M155&lt;&gt;0,M155,N155&lt;&gt;0,N155,P155&lt;&gt;0,P155,Q155&lt;&gt;0,Q155),"FALTAN DATOS DE ESCENARIO")</f>
        <v xml:space="preserve">ZPC LL-10 - Castellgalí - CIP </v>
      </c>
      <c r="E155" s="94">
        <v>45080</v>
      </c>
      <c r="F155" s="219">
        <v>0.29166666666666669</v>
      </c>
      <c r="G155" s="94">
        <v>45080</v>
      </c>
      <c r="H155" s="219">
        <v>0.58333333333333304</v>
      </c>
      <c r="I155" s="27" t="s">
        <v>12</v>
      </c>
      <c r="J155" s="27" t="s">
        <v>8</v>
      </c>
      <c r="K155" s="27">
        <v>20</v>
      </c>
      <c r="L155" s="27" t="s">
        <v>11</v>
      </c>
      <c r="M155" s="27" t="s">
        <v>86</v>
      </c>
      <c r="N155" s="27"/>
      <c r="O155" s="27"/>
      <c r="P155" s="27"/>
      <c r="Q155" s="27"/>
      <c r="R155" s="12" t="str">
        <f>_xlfn.IFNA(VLOOKUP(S155,Municipis!$A$2:$B$118,2,FALSE),"Pendent")</f>
        <v>Castellgalí, Sant Vicenç de Castellet</v>
      </c>
      <c r="S155" s="12" t="str" cm="1">
        <f t="array" ref="S155">_xlfn.IFNA(_xlfn.IFS(M155&lt;&gt;0,M155,N155&lt;&gt;0,N155,P155&lt;&gt;0,P155,Q155&lt;&gt;0,Q155),"Pendent")</f>
        <v xml:space="preserve">ZPC LL-10 - Castellgalí - CIP </v>
      </c>
      <c r="T155" s="23" t="str" cm="1">
        <f t="array" ref="T155">_xlfn.IFNA(_xlfn.IFS(M155&lt;&gt;0,M155,N155&lt;&gt;0,N155,P155&lt;&gt;0,P155,Q155&lt;&gt;0,Q155),"FALTAN DATOS DE ESCENARIO")</f>
        <v xml:space="preserve">ZPC LL-10 - Castellgalí - CIP </v>
      </c>
      <c r="U155" s="92" t="str">
        <f>IF(IFERROR(FIND("ZPC",S155)&gt;=1,0),"ZPC","ZLLSM")</f>
        <v>ZPC</v>
      </c>
      <c r="V155" s="92" t="str">
        <f>+IF(OR(P155="Festa Major",P155="Menors d'edat",P155="Federació",U155="ZLLSM"),"Exempt","Taxa")</f>
        <v>Taxa</v>
      </c>
    </row>
    <row r="156" spans="1:22" ht="15" customHeight="1" x14ac:dyDescent="0.3">
      <c r="A156" s="12">
        <v>148</v>
      </c>
      <c r="B156" s="17" t="s">
        <v>508</v>
      </c>
      <c r="C156" s="16" t="s">
        <v>1554</v>
      </c>
      <c r="D156" s="23" t="str" cm="1">
        <f t="array" ref="D156">_xlfn.IFNA(_xlfn.IFS(M156&lt;&gt;0,M156,N156&lt;&gt;0,N156,P156&lt;&gt;0,P156,Q156&lt;&gt;0,Q156),"FALTAN DATOS DE ESCENARIO")</f>
        <v xml:space="preserve">ZPC LL-24 - Olesa i Esparreguera - CIP </v>
      </c>
      <c r="E156" s="94">
        <v>45080</v>
      </c>
      <c r="F156" s="95">
        <v>0.625</v>
      </c>
      <c r="G156" s="94">
        <v>45080</v>
      </c>
      <c r="H156" s="95">
        <v>0.83333333333333404</v>
      </c>
      <c r="I156" s="27" t="s">
        <v>12</v>
      </c>
      <c r="J156" s="27" t="s">
        <v>8</v>
      </c>
      <c r="K156" s="27">
        <v>12</v>
      </c>
      <c r="L156" s="27" t="s">
        <v>11</v>
      </c>
      <c r="M156" s="27" t="s">
        <v>100</v>
      </c>
      <c r="R156" s="12" t="str">
        <f>_xlfn.IFNA(VLOOKUP(S156,Municipis!$A$2:$B$118,2,FALSE),"Pendent")</f>
        <v>Navàs. Pinós, Cardona</v>
      </c>
      <c r="S156" s="12" t="str" cm="1">
        <f t="array" ref="S156">_xlfn.IFNA(_xlfn.IFS(M156&lt;&gt;0,M156,N156&lt;&gt;0,N156,P156&lt;&gt;0,P156,Q156&lt;&gt;0,Q156),"Pendent")</f>
        <v xml:space="preserve">ZPC LL-24 - Olesa i Esparreguera - CIP </v>
      </c>
      <c r="T156" s="23" t="str" cm="1">
        <f t="array" ref="T156">_xlfn.IFNA(_xlfn.IFS(M156&lt;&gt;0,M156,N156&lt;&gt;0,N156,P156&lt;&gt;0,P156,Q156&lt;&gt;0,Q156),"FALTAN DATOS DE ESCENARIO")</f>
        <v xml:space="preserve">ZPC LL-24 - Olesa i Esparreguera - CIP </v>
      </c>
      <c r="U156" s="92" t="str">
        <f>IF(IFERROR(FIND("ZPC",S156)&gt;=1,0),"ZPC","ZLLSM")</f>
        <v>ZPC</v>
      </c>
      <c r="V156" s="92" t="str">
        <f>+IF(OR(P156="Festa Major",P156="Menors d'edat",P156="Federació",U156="ZLLSM"),"Exempt","Taxa")</f>
        <v>Taxa</v>
      </c>
    </row>
    <row r="157" spans="1:22" ht="15" customHeight="1" x14ac:dyDescent="0.3">
      <c r="A157" s="12">
        <v>149</v>
      </c>
      <c r="B157" s="17" t="s">
        <v>512</v>
      </c>
      <c r="C157" s="16" t="s">
        <v>1504</v>
      </c>
      <c r="D157" s="23" t="str" cm="1">
        <f t="array" ref="D157">_xlfn.IFNA(_xlfn.IFS(M157&lt;&gt;0,M157,N157&lt;&gt;0,N157,P157&lt;&gt;0,P157,Q157&lt;&gt;0,Q157),"FALTAN DATOS DE ESCENARIO")</f>
        <v xml:space="preserve">ZPC NR-12 - Alfarràs - INT </v>
      </c>
      <c r="E157" s="94">
        <v>45080</v>
      </c>
      <c r="F157" s="219">
        <v>0.33333333333333298</v>
      </c>
      <c r="G157" s="94">
        <v>45101</v>
      </c>
      <c r="H157" s="219">
        <v>0.83333333333333404</v>
      </c>
      <c r="I157" s="27" t="s">
        <v>1022</v>
      </c>
      <c r="J157" s="27" t="s">
        <v>10</v>
      </c>
      <c r="K157" s="27">
        <v>30</v>
      </c>
      <c r="L157" s="27" t="s">
        <v>11</v>
      </c>
      <c r="M157" s="27"/>
      <c r="N157" s="27" t="s">
        <v>114</v>
      </c>
      <c r="O157" s="27" t="s">
        <v>542</v>
      </c>
      <c r="P157" s="27"/>
      <c r="Q157" s="27"/>
      <c r="R157" s="12" t="str">
        <f>_xlfn.IFNA(VLOOKUP(S157,[2]Municipis!$A$2:$B$118,2,FALSE),"Pendent")</f>
        <v>Alfarràs, Almenar, Ivars de Noguera, Algerri, Albesa, Alguaire, La Portella</v>
      </c>
      <c r="S157" s="12" t="str">
        <f t="array" ref="S157">_xlfn.IFNA(_xlfn.IFS(M157&lt;&gt;0,M157,N157&lt;&gt;0,N157,P157&lt;&gt;0,P157,Q157&lt;&gt;0,Q157),"Pendent")</f>
        <v xml:space="preserve">ZPC NR-12 - Alfarràs - INT </v>
      </c>
    </row>
    <row r="158" spans="1:22" ht="15" customHeight="1" x14ac:dyDescent="0.3">
      <c r="A158" s="12">
        <v>150</v>
      </c>
      <c r="B158" s="28" t="s">
        <v>419</v>
      </c>
      <c r="C158" s="30" t="s">
        <v>1139</v>
      </c>
      <c r="D158" s="23" t="str" cm="1">
        <f t="array" ref="D158">_xlfn.IFNA(_xlfn.IFS(M158&lt;&gt;0,M158,N158&lt;&gt;0,N158,P158&lt;&gt;0,P158,Q158&lt;&gt;0,Q158),"FALTAN DATOS DE ESCENARIO")</f>
        <v>ZPC SE-07 - Embassament d'Oliana - CIP, ZPC TE-12 - Embassament de Sau - CIP</v>
      </c>
      <c r="E158" s="98">
        <v>45080</v>
      </c>
      <c r="F158" s="248">
        <v>0.625</v>
      </c>
      <c r="G158" s="98">
        <v>45080</v>
      </c>
      <c r="H158" s="248">
        <v>0.91666666666666663</v>
      </c>
      <c r="I158" s="31" t="s">
        <v>12</v>
      </c>
      <c r="J158" s="31" t="s">
        <v>8</v>
      </c>
      <c r="K158" s="31">
        <v>25</v>
      </c>
      <c r="L158" s="31" t="s">
        <v>9</v>
      </c>
      <c r="M158" s="31" t="s">
        <v>119</v>
      </c>
      <c r="N158" s="27"/>
      <c r="O158" s="27"/>
      <c r="P158" s="27"/>
      <c r="Q158" s="27"/>
      <c r="R158" s="12" t="str">
        <f>_xlfn.IFNA(VLOOKUP(S158,Municipis!$A$2:$B$118,2,FALSE),"Pendent")</f>
        <v>Tiurana, Bassella, La Baronia de Rialb</v>
      </c>
      <c r="S158" s="12" t="str" cm="1">
        <f t="array" ref="S158">_xlfn.IFNA(_xlfn.IFS(M158&lt;&gt;0,M158,N158&lt;&gt;0,N158,P158&lt;&gt;0,P158,Q158&lt;&gt;0,Q158),"Pendent")</f>
        <v>ZPC SE-07 - Embassament d'Oliana - CIP, ZPC TE-12 - Embassament de Sau - CIP</v>
      </c>
      <c r="T158" s="23" t="str" cm="1">
        <f t="array" ref="T158">_xlfn.IFNA(_xlfn.IFS(M158&lt;&gt;0,M158,N158&lt;&gt;0,N158,P158&lt;&gt;0,P158,Q158&lt;&gt;0,Q158),"FALTAN DATOS DE ESCENARIO")</f>
        <v>ZPC SE-07 - Embassament d'Oliana - CIP, ZPC TE-12 - Embassament de Sau - CIP</v>
      </c>
      <c r="U158" s="92" t="str">
        <f>IF(IFERROR(FIND("ZPC",S158)&gt;=1,0),"ZPC","ZLLSM")</f>
        <v>ZPC</v>
      </c>
      <c r="V158" s="92" t="str">
        <f>+IF(OR(P158="Festa Major",P158="Menors d'edat",P158="Federació",U158="ZLLSM"),"Exempt","Taxa")</f>
        <v>Taxa</v>
      </c>
    </row>
    <row r="159" spans="1:22" ht="15" customHeight="1" x14ac:dyDescent="0.3">
      <c r="A159" s="12">
        <v>151</v>
      </c>
      <c r="B159" s="17" t="s">
        <v>1518</v>
      </c>
      <c r="C159" s="16" t="s">
        <v>1523</v>
      </c>
      <c r="D159" s="23" t="str" cm="1">
        <f t="array" ref="D159">_xlfn.IFNA(_xlfn.IFS(M159&lt;&gt;0,M159,N159&lt;&gt;0,N159,P159&lt;&gt;0,P159,Q159&lt;&gt;0,Q159),"FALTAN DATOS DE ESCENARIO")</f>
        <v xml:space="preserve">ZPC TE-15 - Anglès - El Pasteral - INT </v>
      </c>
      <c r="E159" s="94">
        <v>45080</v>
      </c>
      <c r="F159" s="219">
        <v>0.33333333333333331</v>
      </c>
      <c r="G159" s="94">
        <v>45080</v>
      </c>
      <c r="H159" s="219">
        <v>0.875</v>
      </c>
      <c r="I159" s="27" t="s">
        <v>1022</v>
      </c>
      <c r="J159" s="27" t="s">
        <v>8</v>
      </c>
      <c r="K159" s="27">
        <v>24</v>
      </c>
      <c r="L159" s="27" t="s">
        <v>1525</v>
      </c>
      <c r="M159" s="27"/>
      <c r="N159" s="27" t="s">
        <v>139</v>
      </c>
      <c r="O159" s="27" t="s">
        <v>542</v>
      </c>
      <c r="P159" s="27"/>
      <c r="Q159" s="27"/>
      <c r="R159" s="12" t="e">
        <f>_xlfn.IFNA(VLOOKUP(S159,#REF!,2,FALSE),"Pendent")</f>
        <v>#REF!</v>
      </c>
      <c r="S159" s="12" t="str" cm="1">
        <f t="array" ref="S159">_xlfn.IFNA(_xlfn.IFS(M159&lt;&gt;0,M159,N159&lt;&gt;0,N159,P159&lt;&gt;0,P159,Q159&lt;&gt;0,Q159),"Pendent")</f>
        <v xml:space="preserve">ZPC TE-15 - Anglès - El Pasteral - INT </v>
      </c>
    </row>
    <row r="160" spans="1:22" ht="15" customHeight="1" x14ac:dyDescent="0.3">
      <c r="A160" s="12">
        <v>152</v>
      </c>
      <c r="B160" s="17" t="s">
        <v>515</v>
      </c>
      <c r="C160" s="16" t="s">
        <v>1344</v>
      </c>
      <c r="D160" s="23" t="str" cm="1">
        <f t="array" ref="D160">_xlfn.IFNA(_xlfn.IFS(M160&lt;&gt;0,M160,N160&lt;&gt;0,N160,P160&lt;&gt;0,P160,Q160&lt;&gt;0,Q160),"FALTAN DATOS DE ESCENARIO")</f>
        <v>ZPC TE-20 - Manlleu - Roda de Ter - CIP, ZPC TE-21 - Torelló - CIP</v>
      </c>
      <c r="E160" s="94">
        <v>45080</v>
      </c>
      <c r="F160" s="219">
        <v>0.625</v>
      </c>
      <c r="G160" s="94">
        <v>45080</v>
      </c>
      <c r="H160" s="219">
        <v>0.79166666666666696</v>
      </c>
      <c r="I160" s="27" t="s">
        <v>12</v>
      </c>
      <c r="J160" s="27" t="s">
        <v>8</v>
      </c>
      <c r="K160" s="27">
        <v>25</v>
      </c>
      <c r="L160" s="27" t="s">
        <v>11</v>
      </c>
      <c r="M160" s="27" t="s">
        <v>142</v>
      </c>
      <c r="R160" s="12" t="str">
        <f>_xlfn.IFNA(VLOOKUP(S160,Municipis!$A$2:$B$118,2,FALSE),"Pendent")</f>
        <v>Masies Voltegrà, Torelló, S. Vicenç Torelló, Oris, S. Quirze Besora</v>
      </c>
      <c r="S160" s="12" t="str" cm="1">
        <f t="array" ref="S160">_xlfn.IFNA(_xlfn.IFS(M160&lt;&gt;0,M160,N160&lt;&gt;0,N160,P160&lt;&gt;0,P160,Q160&lt;&gt;0,Q160),"Pendent")</f>
        <v>ZPC TE-20 - Manlleu - Roda de Ter - CIP, ZPC TE-21 - Torelló - CIP</v>
      </c>
      <c r="T160" s="23" t="str" cm="1">
        <f t="array" ref="T160">_xlfn.IFNA(_xlfn.IFS(M160&lt;&gt;0,M160,N160&lt;&gt;0,N160,P160&lt;&gt;0,P160,Q160&lt;&gt;0,Q160),"FALTAN DATOS DE ESCENARIO")</f>
        <v>ZPC TE-20 - Manlleu - Roda de Ter - CIP, ZPC TE-21 - Torelló - CIP</v>
      </c>
      <c r="U160" s="92" t="str">
        <f>IF(IFERROR(FIND("ZPC",S160)&gt;=1,0),"ZPC","ZLLSM")</f>
        <v>ZPC</v>
      </c>
      <c r="V160" s="92" t="str">
        <f>+IF(OR(P160="Festa Major",P160="Menors d'edat",P160="Federació",U160="ZLLSM"),"Exempt","Taxa")</f>
        <v>Taxa</v>
      </c>
    </row>
    <row r="161" spans="1:22" ht="15" customHeight="1" x14ac:dyDescent="0.3">
      <c r="A161" s="12">
        <v>153</v>
      </c>
      <c r="B161" s="17" t="s">
        <v>530</v>
      </c>
      <c r="C161" s="16" t="s">
        <v>1491</v>
      </c>
      <c r="D161" s="23" t="str" cm="1">
        <f t="array" ref="D161">_xlfn.IFNA(_xlfn.IFS(M161&lt;&gt;0,M161,N161&lt;&gt;0,N161,P161&lt;&gt;0,P161,Q161&lt;&gt;0,Q161),"FALTAN DATOS DE ESCENARIO")</f>
        <v>ZPC TO-01 - Tordera - SALM</v>
      </c>
      <c r="E161" s="94">
        <v>45080</v>
      </c>
      <c r="F161" s="219">
        <v>0.29166666666666669</v>
      </c>
      <c r="G161" s="94">
        <v>45080</v>
      </c>
      <c r="H161" s="219">
        <v>0.83333333333333404</v>
      </c>
      <c r="I161" s="27" t="s">
        <v>1022</v>
      </c>
      <c r="J161" s="27" t="s">
        <v>8</v>
      </c>
      <c r="K161" s="27">
        <v>30</v>
      </c>
      <c r="L161" s="27" t="s">
        <v>11</v>
      </c>
      <c r="M161" s="27"/>
      <c r="N161" s="27" t="s">
        <v>144</v>
      </c>
      <c r="O161" s="27" t="s">
        <v>542</v>
      </c>
      <c r="P161" s="27"/>
      <c r="Q161" s="27"/>
      <c r="R161" s="12" t="str">
        <f>_xlfn.IFNA(VLOOKUP(S161,Municipis!$A$2:$B$118,2,FALSE),"Pendent")</f>
        <v>Pendent</v>
      </c>
      <c r="S161" s="12" t="str" cm="1">
        <f t="array" ref="S161">_xlfn.IFNA(_xlfn.IFS(M161&lt;&gt;0,M161,N161&lt;&gt;0,N161,P161&lt;&gt;0,P161,Q161&lt;&gt;0,Q161),"Pendent")</f>
        <v>ZPC TO-01 - Tordera - SALM</v>
      </c>
    </row>
    <row r="162" spans="1:22" ht="15" customHeight="1" x14ac:dyDescent="0.3">
      <c r="A162" s="12">
        <v>154</v>
      </c>
      <c r="B162" s="17" t="s">
        <v>496</v>
      </c>
      <c r="C162" s="16" t="s">
        <v>1087</v>
      </c>
      <c r="D162" s="23" t="str" cm="1">
        <f t="array" ref="D162">_xlfn.IFNA(_xlfn.IFS(M162&lt;&gt;0,M162,N162&lt;&gt;0,N162,P162&lt;&gt;0,P162,Q162&lt;&gt;0,Q162),"FALTAN DATOS DE ESCENARIO")</f>
        <v>Escenari de Foix</v>
      </c>
      <c r="E162" s="94">
        <v>45081</v>
      </c>
      <c r="F162" s="219">
        <v>0.33333333333333298</v>
      </c>
      <c r="G162" s="94">
        <v>45081</v>
      </c>
      <c r="H162" s="219">
        <v>0.58333333333333304</v>
      </c>
      <c r="I162" s="27" t="s">
        <v>12</v>
      </c>
      <c r="J162" s="27" t="s">
        <v>10</v>
      </c>
      <c r="K162" s="27">
        <v>20</v>
      </c>
      <c r="L162" s="27" t="s">
        <v>11</v>
      </c>
      <c r="M162" s="27"/>
      <c r="N162" s="27"/>
      <c r="O162" s="27"/>
      <c r="P162" s="27"/>
      <c r="Q162" s="27" t="s">
        <v>29</v>
      </c>
      <c r="R162" s="12" t="str">
        <f>_xlfn.IFNA(VLOOKUP(S162,Municipis!$A$2:$B$118,2,FALSE),"Pendent")</f>
        <v>Castellet i la Gornal</v>
      </c>
      <c r="S162" s="12" t="str" cm="1">
        <f t="array" ref="S162">_xlfn.IFNA(_xlfn.IFS(M162&lt;&gt;0,M162,N162&lt;&gt;0,N162,P162&lt;&gt;0,P162,Q162&lt;&gt;0,Q162),"Pendent")</f>
        <v>Escenari de Foix</v>
      </c>
      <c r="T162" s="23" t="str" cm="1">
        <f t="array" ref="T162">_xlfn.IFNA(_xlfn.IFS(M162&lt;&gt;0,M162,N162&lt;&gt;0,N162,P162&lt;&gt;0,P162,Q162&lt;&gt;0,Q162),"FALTAN DATOS DE ESCENARIO")</f>
        <v>Escenari de Foix</v>
      </c>
      <c r="U162" s="92" t="str">
        <f>IF(IFERROR(FIND("ZPC",S162)&gt;=1,0),"ZPC","ZLLSM")</f>
        <v>ZLLSM</v>
      </c>
      <c r="V162" s="92" t="str">
        <f>+IF(OR(P162="Festa Major",P162="Menors d'edat",P162="Federació",U162="ZLLSM"),"Exempt","Taxa")</f>
        <v>Exempt</v>
      </c>
    </row>
    <row r="163" spans="1:22" ht="15" customHeight="1" x14ac:dyDescent="0.3">
      <c r="A163" s="12">
        <v>155</v>
      </c>
      <c r="B163" s="17" t="s">
        <v>481</v>
      </c>
      <c r="C163" s="40" t="s">
        <v>1283</v>
      </c>
      <c r="D163" s="239" t="str" cm="1">
        <f t="array" ref="D163">_xlfn.IFNA(_xlfn.IFS(M163&lt;&gt;0,M163,N163&lt;&gt;0,N163,P163&lt;&gt;0,P163,Q163&lt;&gt;0,Q163),"FALTAN DATOS DE ESCENARIO")</f>
        <v>Escenari de Foix</v>
      </c>
      <c r="E163" s="240">
        <v>45081</v>
      </c>
      <c r="F163" s="104">
        <v>0.29166666666666669</v>
      </c>
      <c r="G163" s="240">
        <v>45081</v>
      </c>
      <c r="H163" s="110">
        <v>0.54166666666666696</v>
      </c>
      <c r="I163" s="27" t="s">
        <v>12</v>
      </c>
      <c r="J163" s="17" t="s">
        <v>8</v>
      </c>
      <c r="K163" s="17">
        <v>20</v>
      </c>
      <c r="L163" s="17" t="s">
        <v>11</v>
      </c>
      <c r="Q163" s="17" t="s">
        <v>29</v>
      </c>
      <c r="R163" s="12" t="str">
        <f>_xlfn.IFNA(VLOOKUP(S163,Municipis!$A$2:$B$118,2,FALSE),"Pendent")</f>
        <v>Castellet i la Gornal</v>
      </c>
      <c r="S163" s="12" t="str" cm="1">
        <f t="array" ref="S163">_xlfn.IFNA(_xlfn.IFS(M163&lt;&gt;0,M163,N163&lt;&gt;0,N163,P163&lt;&gt;0,P163,Q163&lt;&gt;0,Q163),"Pendent")</f>
        <v>Escenari de Foix</v>
      </c>
      <c r="T163" s="23" t="str" cm="1">
        <f t="array" ref="T163">_xlfn.IFNA(_xlfn.IFS(M163&lt;&gt;0,M163,N163&lt;&gt;0,N163,P163&lt;&gt;0,P163,Q163&lt;&gt;0,Q163),"FALTAN DATOS DE ESCENARIO")</f>
        <v>Escenari de Foix</v>
      </c>
      <c r="U163" s="92" t="str">
        <f>IF(IFERROR(FIND("ZPC",S163)&gt;=1,0),"ZPC","ZLLSM")</f>
        <v>ZLLSM</v>
      </c>
      <c r="V163" s="92" t="str">
        <f>+IF(OR(P163="Festa Major",P163="Menors d'edat",P163="Federació",U163="ZLLSM"),"Exempt","Taxa")</f>
        <v>Exempt</v>
      </c>
    </row>
    <row r="164" spans="1:22" ht="15" customHeight="1" x14ac:dyDescent="0.3">
      <c r="A164" s="12">
        <v>157</v>
      </c>
      <c r="B164" s="17" t="s">
        <v>482</v>
      </c>
      <c r="C164" s="16" t="s">
        <v>1424</v>
      </c>
      <c r="D164" s="23" t="str" cm="1">
        <f t="array" ref="D164">_xlfn.IFNA(_xlfn.IFS(M164&lt;&gt;0,M164,N164&lt;&gt;0,N164,P164&lt;&gt;0,P164,Q164&lt;&gt;0,Q164),"FALTAN DATOS DE ESCENARIO")</f>
        <v>ZLLSM-TE-29 - el Ter - Anglès/Girona/Torroella de Montgrí, ZLLSM-TE-30 - l'Onyar</v>
      </c>
      <c r="E164" s="94">
        <v>45081</v>
      </c>
      <c r="F164" s="219">
        <v>0.25</v>
      </c>
      <c r="G164" s="94">
        <v>45081</v>
      </c>
      <c r="H164" s="219">
        <v>0.58333333333333304</v>
      </c>
      <c r="I164" s="27" t="s">
        <v>12</v>
      </c>
      <c r="J164" s="27" t="s">
        <v>10</v>
      </c>
      <c r="K164" s="27">
        <v>50</v>
      </c>
      <c r="L164" s="27" t="s">
        <v>11</v>
      </c>
      <c r="M164" s="27"/>
      <c r="N164" s="27"/>
      <c r="O164" s="27"/>
      <c r="P164" s="27" t="s">
        <v>70</v>
      </c>
      <c r="Q164" s="27"/>
      <c r="R164" s="12" t="str">
        <f>_xlfn.IFNA(VLOOKUP(S164,Municipis!$A$2:$B$118,2,FALSE),"Pendent")</f>
        <v>Anglès, Girona, Torroella de Montgrí, Quart, Fornells de la Selva</v>
      </c>
      <c r="S164" s="12" t="str" cm="1">
        <f t="array" ref="S164">_xlfn.IFNA(_xlfn.IFS(M164&lt;&gt;0,M164,N164&lt;&gt;0,N164,P164&lt;&gt;0,P164,Q164&lt;&gt;0,Q164),"Pendent")</f>
        <v>ZLLSM-TE-29 - el Ter - Anglès/Girona/Torroella de Montgrí, ZLLSM-TE-30 - l'Onyar</v>
      </c>
    </row>
    <row r="165" spans="1:22" ht="16.5" customHeight="1" x14ac:dyDescent="0.3">
      <c r="A165" s="12">
        <v>158</v>
      </c>
      <c r="B165" s="28" t="s">
        <v>466</v>
      </c>
      <c r="C165" s="16" t="s">
        <v>1088</v>
      </c>
      <c r="D165" s="23" t="str" cm="1">
        <f t="array" ref="D165">_xlfn.IFNA(_xlfn.IFS(M165&lt;&gt;0,M165,N165&lt;&gt;0,N165,P165&lt;&gt;0,P165,Q165&lt;&gt;0,Q165),"FALTAN DATOS DE ESCENARIO")</f>
        <v xml:space="preserve">ZPC LL-08 - Navarcles - CIP </v>
      </c>
      <c r="E165" s="94">
        <v>45081</v>
      </c>
      <c r="F165" s="95">
        <v>0.33333333333333298</v>
      </c>
      <c r="G165" s="94">
        <v>45081</v>
      </c>
      <c r="H165" s="95">
        <v>0.54166666666666696</v>
      </c>
      <c r="I165" s="27" t="s">
        <v>12</v>
      </c>
      <c r="J165" s="27" t="s">
        <v>8</v>
      </c>
      <c r="K165" s="27">
        <v>25</v>
      </c>
      <c r="L165" s="27" t="s">
        <v>11</v>
      </c>
      <c r="M165" s="27" t="s">
        <v>84</v>
      </c>
      <c r="N165" s="27"/>
      <c r="O165" s="27"/>
      <c r="P165" s="27"/>
      <c r="Q165" s="27"/>
      <c r="R165" s="12" t="str">
        <f>_xlfn.IFNA(VLOOKUP(S165,Municipis!$A$2:$B$118,2,FALSE),"Pendent")</f>
        <v>El Pont de Vilomara i Rocafort</v>
      </c>
      <c r="S165" s="12" t="str" cm="1">
        <f t="array" ref="S165">_xlfn.IFNA(_xlfn.IFS(M165&lt;&gt;0,M165,N165&lt;&gt;0,N165,P165&lt;&gt;0,P165,Q165&lt;&gt;0,Q165),"Pendent")</f>
        <v xml:space="preserve">ZPC LL-08 - Navarcles - CIP </v>
      </c>
      <c r="T165" s="23" t="str" cm="1">
        <f t="array" ref="T165">_xlfn.IFNA(_xlfn.IFS(M165&lt;&gt;0,M165,N165&lt;&gt;0,N165,P165&lt;&gt;0,P165,Q165&lt;&gt;0,Q165),"FALTAN DATOS DE ESCENARIO")</f>
        <v xml:space="preserve">ZPC LL-08 - Navarcles - CIP </v>
      </c>
      <c r="U165" s="92" t="str">
        <f>IF(IFERROR(FIND("ZPC",S165)&gt;=1,0),"ZPC","ZLLSM")</f>
        <v>ZPC</v>
      </c>
      <c r="V165" s="92" t="str">
        <f>+IF(OR(P165="Festa Major",P165="Menors d'edat",P165="Federació",U165="ZLLSM"),"Exempt","Taxa")</f>
        <v>Taxa</v>
      </c>
    </row>
    <row r="166" spans="1:22" ht="15" customHeight="1" x14ac:dyDescent="0.3">
      <c r="A166" s="12">
        <v>159</v>
      </c>
      <c r="B166" s="17" t="s">
        <v>426</v>
      </c>
      <c r="C166" s="97" t="s">
        <v>1169</v>
      </c>
      <c r="D166" s="23" t="str" cm="1">
        <f t="array" ref="D166">_xlfn.IFNA(_xlfn.IFS(M166&lt;&gt;0,M166,N166&lt;&gt;0,N166,P166&lt;&gt;0,P166,Q166&lt;&gt;0,Q166),"FALTAN DATOS DE ESCENARIO")</f>
        <v xml:space="preserve">ZPC LL-23 - Súria - CIP </v>
      </c>
      <c r="E166" s="107">
        <v>45081</v>
      </c>
      <c r="F166" s="316">
        <v>0.33333333333333298</v>
      </c>
      <c r="G166" s="107">
        <v>45081</v>
      </c>
      <c r="H166" s="316">
        <v>0.54166666666666696</v>
      </c>
      <c r="I166" s="100" t="s">
        <v>12</v>
      </c>
      <c r="J166" s="100" t="s">
        <v>8</v>
      </c>
      <c r="K166" s="100">
        <v>25</v>
      </c>
      <c r="L166" s="100" t="s">
        <v>11</v>
      </c>
      <c r="M166" s="100" t="s">
        <v>99</v>
      </c>
      <c r="N166" s="27"/>
      <c r="O166" s="27"/>
      <c r="P166" s="27"/>
      <c r="Q166" s="27"/>
      <c r="R166" s="12" t="str">
        <f>_xlfn.IFNA(VLOOKUP(S166,Municipis!$A$2:$B$118,2,FALSE),"Pendent")</f>
        <v>Olesa de Montserrat, Esparreguera, Collbató</v>
      </c>
      <c r="S166" s="12" t="str" cm="1">
        <f t="array" ref="S166">_xlfn.IFNA(_xlfn.IFS(M166&lt;&gt;0,M166,N166&lt;&gt;0,N166,P166&lt;&gt;0,P166,Q166&lt;&gt;0,Q166),"Pendent")</f>
        <v xml:space="preserve">ZPC LL-23 - Súria - CIP </v>
      </c>
      <c r="T166" s="23" t="str" cm="1">
        <f t="array" ref="T166">_xlfn.IFNA(_xlfn.IFS(M166&lt;&gt;0,M166,N166&lt;&gt;0,N166,P166&lt;&gt;0,P166,Q166&lt;&gt;0,Q166),"FALTAN DATOS DE ESCENARIO")</f>
        <v xml:space="preserve">ZPC LL-23 - Súria - CIP </v>
      </c>
      <c r="U166" s="92" t="str">
        <f>IF(IFERROR(FIND("ZPC",S166)&gt;=1,0),"ZPC","ZLLSM")</f>
        <v>ZPC</v>
      </c>
      <c r="V166" s="92" t="str">
        <f>+IF(OR(P166="Festa Major",P166="Menors d'edat",P166="Federació",U166="ZLLSM"),"Exempt","Taxa")</f>
        <v>Taxa</v>
      </c>
    </row>
    <row r="167" spans="1:22" ht="15" customHeight="1" x14ac:dyDescent="0.3">
      <c r="A167" s="12">
        <v>160</v>
      </c>
      <c r="B167" s="29" t="s">
        <v>464</v>
      </c>
      <c r="C167" s="49" t="s">
        <v>1043</v>
      </c>
      <c r="D167" s="23" t="str" cm="1">
        <f t="array" ref="D167">_xlfn.IFNA(_xlfn.IFS(M167&lt;&gt;0,M167,N167&lt;&gt;0,N167,P167&lt;&gt;0,P167,Q167&lt;&gt;0,Q167),"FALTAN DATOS DE ESCENARIO")</f>
        <v xml:space="preserve">ZPC LL-24 - Olesa i Esparreguera - CIP </v>
      </c>
      <c r="E167" s="234">
        <v>45081</v>
      </c>
      <c r="F167" s="104">
        <v>0.29166666666666669</v>
      </c>
      <c r="G167" s="234">
        <v>45081</v>
      </c>
      <c r="H167" s="104">
        <v>0.58333333333333304</v>
      </c>
      <c r="I167" s="17" t="s">
        <v>12</v>
      </c>
      <c r="J167" s="17" t="s">
        <v>8</v>
      </c>
      <c r="K167" s="17">
        <v>15</v>
      </c>
      <c r="L167" s="17" t="s">
        <v>11</v>
      </c>
      <c r="M167" s="17" t="s">
        <v>100</v>
      </c>
      <c r="R167" s="12" t="str">
        <f>_xlfn.IFNA(VLOOKUP(S167,Municipis!$A$2:$B$118,2,FALSE),"Pendent")</f>
        <v>Navàs. Pinós, Cardona</v>
      </c>
      <c r="S167" s="12" t="str" cm="1">
        <f t="array" ref="S167">_xlfn.IFNA(_xlfn.IFS(M167&lt;&gt;0,M167,N167&lt;&gt;0,N167,P167&lt;&gt;0,P167,Q167&lt;&gt;0,Q167),"Pendent")</f>
        <v xml:space="preserve">ZPC LL-24 - Olesa i Esparreguera - CIP </v>
      </c>
      <c r="T167" s="23" t="str" cm="1">
        <f t="array" ref="T167">_xlfn.IFNA(_xlfn.IFS(M167&lt;&gt;0,M167,N167&lt;&gt;0,N167,P167&lt;&gt;0,P167,Q167&lt;&gt;0,Q167),"FALTAN DATOS DE ESCENARIO")</f>
        <v xml:space="preserve">ZPC LL-24 - Olesa i Esparreguera - CIP </v>
      </c>
      <c r="U167" s="92" t="str">
        <f>IF(IFERROR(FIND("ZPC",S167)&gt;=1,0),"ZPC","ZLLSM")</f>
        <v>ZPC</v>
      </c>
      <c r="V167" s="92" t="str">
        <f>+IF(OR(P167="Festa Major",P167="Menors d'edat",P167="Federació",U167="ZLLSM"),"Exempt","Taxa")</f>
        <v>Taxa</v>
      </c>
    </row>
    <row r="168" spans="1:22" ht="15" customHeight="1" x14ac:dyDescent="0.3">
      <c r="A168" s="12">
        <v>161</v>
      </c>
      <c r="B168" s="17" t="s">
        <v>512</v>
      </c>
      <c r="C168" s="16" t="s">
        <v>1505</v>
      </c>
      <c r="D168" s="23" t="str" cm="1">
        <f t="array" ref="D168">_xlfn.IFNA(_xlfn.IFS(M168&lt;&gt;0,M168,N168&lt;&gt;0,N168,P168&lt;&gt;0,P168,Q168&lt;&gt;0,Q168),"FALTAN DATOS DE ESCENARIO")</f>
        <v xml:space="preserve">ZPC NR-12 - Alfarràs - INT </v>
      </c>
      <c r="E168" s="94">
        <v>45081</v>
      </c>
      <c r="F168" s="219">
        <v>0.33333333333333298</v>
      </c>
      <c r="G168" s="94">
        <v>45101</v>
      </c>
      <c r="H168" s="219">
        <v>0.83333333333333404</v>
      </c>
      <c r="I168" s="27" t="s">
        <v>1022</v>
      </c>
      <c r="J168" s="27" t="s">
        <v>10</v>
      </c>
      <c r="K168" s="27">
        <v>30</v>
      </c>
      <c r="L168" s="27" t="s">
        <v>11</v>
      </c>
      <c r="M168" s="27"/>
      <c r="N168" s="27" t="s">
        <v>114</v>
      </c>
      <c r="O168" s="27" t="s">
        <v>542</v>
      </c>
      <c r="P168" s="27"/>
      <c r="Q168" s="27"/>
      <c r="R168" s="12" t="str">
        <f>_xlfn.IFNA(VLOOKUP(S168,[2]Municipis!$A$2:$B$118,2,FALSE),"Pendent")</f>
        <v>Alfarràs, Almenar, Ivars de Noguera, Algerri, Albesa, Alguaire, La Portella</v>
      </c>
      <c r="S168" s="12" t="str">
        <f t="array" ref="S168">_xlfn.IFNA(_xlfn.IFS(M168&lt;&gt;0,M168,N168&lt;&gt;0,N168,P168&lt;&gt;0,P168,Q168&lt;&gt;0,Q168),"Pendent")</f>
        <v xml:space="preserve">ZPC NR-12 - Alfarràs - INT </v>
      </c>
    </row>
    <row r="169" spans="1:22" ht="15" customHeight="1" x14ac:dyDescent="0.3">
      <c r="A169" s="12">
        <v>162</v>
      </c>
      <c r="B169" s="17" t="s">
        <v>502</v>
      </c>
      <c r="C169" s="16" t="s">
        <v>1271</v>
      </c>
      <c r="D169" s="23" t="str" cm="1">
        <f t="array" ref="D169">_xlfn.IFNA(_xlfn.IFS(M169&lt;&gt;0,M169,N169&lt;&gt;0,N169,P169&lt;&gt;0,P169,Q169&lt;&gt;0,Q169),"FALTAN DATOS DE ESCENARIO")</f>
        <v>ZPC SE-22 - Lleida - CIP</v>
      </c>
      <c r="E169" s="94">
        <v>45081</v>
      </c>
      <c r="F169" s="219">
        <v>0.29166666666666669</v>
      </c>
      <c r="G169" s="94">
        <v>45081</v>
      </c>
      <c r="H169" s="219">
        <v>0.83333333333333404</v>
      </c>
      <c r="I169" s="27" t="s">
        <v>1169</v>
      </c>
      <c r="J169" s="27" t="s">
        <v>8</v>
      </c>
      <c r="K169" s="27">
        <v>20</v>
      </c>
      <c r="L169" s="27" t="s">
        <v>11</v>
      </c>
      <c r="M169" s="27" t="s">
        <v>130</v>
      </c>
      <c r="R169" s="12" t="str">
        <f>_xlfn.IFNA(VLOOKUP(S169,Municipis!$A$2:$B$118,2,FALSE),"Pendent")</f>
        <v>Ripoll, Campdevànol, Les Llosses, Santa Maria de Besora</v>
      </c>
      <c r="S169" s="12" t="str" cm="1">
        <f t="array" ref="S169">_xlfn.IFNA(_xlfn.IFS(M169&lt;&gt;0,M169,N169&lt;&gt;0,N169,P169&lt;&gt;0,P169,Q169&lt;&gt;0,Q169),"Pendent")</f>
        <v>ZPC SE-22 - Lleida - CIP</v>
      </c>
      <c r="T169" s="23" t="str" cm="1">
        <f t="array" ref="T169">_xlfn.IFNA(_xlfn.IFS(M169&lt;&gt;0,M169,N169&lt;&gt;0,N169,P169&lt;&gt;0,P169,Q169&lt;&gt;0,Q169),"FALTAN DATOS DE ESCENARIO")</f>
        <v>ZPC SE-22 - Lleida - CIP</v>
      </c>
      <c r="U169" s="92" t="str">
        <f>IF(IFERROR(FIND("ZPC",S169)&gt;=1,0),"ZPC","ZLLSM")</f>
        <v>ZPC</v>
      </c>
      <c r="V169" s="92" t="str">
        <f>+IF(OR(P169="Festa Major",P169="Menors d'edat",P169="Federació",U169="ZLLSM"),"Exempt","Taxa")</f>
        <v>Taxa</v>
      </c>
    </row>
    <row r="170" spans="1:22" ht="15" customHeight="1" x14ac:dyDescent="0.3">
      <c r="A170" s="12">
        <v>163</v>
      </c>
      <c r="B170" s="17" t="s">
        <v>436</v>
      </c>
      <c r="C170" s="41" t="s">
        <v>1308</v>
      </c>
      <c r="D170" s="23" t="str" cm="1">
        <f t="array" ref="D170">_xlfn.IFNA(_xlfn.IFS(M170&lt;&gt;0,M170,N170&lt;&gt;0,N170,P170&lt;&gt;0,P170,Q170&lt;&gt;0,Q170),"FALTAN DATOS DE ESCENARIO")</f>
        <v xml:space="preserve">ZPC TE-11 - Ter - Sant Quirze de Besora - CIP </v>
      </c>
      <c r="E170" s="304">
        <v>45081</v>
      </c>
      <c r="F170" s="305">
        <v>0.33333333333333298</v>
      </c>
      <c r="G170" s="304">
        <v>45081</v>
      </c>
      <c r="H170" s="305">
        <v>0.54166666666666696</v>
      </c>
      <c r="I170" s="307" t="s">
        <v>12</v>
      </c>
      <c r="J170" s="307" t="s">
        <v>8</v>
      </c>
      <c r="K170" s="307">
        <v>19</v>
      </c>
      <c r="L170" s="307" t="s">
        <v>11</v>
      </c>
      <c r="M170" s="307" t="s">
        <v>132</v>
      </c>
      <c r="N170" s="307"/>
      <c r="O170" s="307"/>
      <c r="P170" s="307"/>
      <c r="Q170" s="42"/>
      <c r="R170" s="12" t="str">
        <f>_xlfn.IFNA(VLOOKUP(S170,Municipis!$A$2:$B$118,2,FALSE),"Pendent")</f>
        <v>Sant Quirze de Besora, Vilanova de Sau, Roda de Ter, Manlleu, Torelló</v>
      </c>
      <c r="S170" s="12" t="str" cm="1">
        <f t="array" ref="S170">_xlfn.IFNA(_xlfn.IFS(M170&lt;&gt;0,M170,N170&lt;&gt;0,N170,P170&lt;&gt;0,P170,Q170&lt;&gt;0,Q170),"Pendent")</f>
        <v xml:space="preserve">ZPC TE-11 - Ter - Sant Quirze de Besora - CIP </v>
      </c>
      <c r="T170" s="23" t="str" cm="1">
        <f t="array" ref="T170">_xlfn.IFNA(_xlfn.IFS(M170&lt;&gt;0,M170,N170&lt;&gt;0,N170,P170&lt;&gt;0,P170,Q170&lt;&gt;0,Q170),"FALTAN DATOS DE ESCENARIO")</f>
        <v xml:space="preserve">ZPC TE-11 - Ter - Sant Quirze de Besora - CIP </v>
      </c>
      <c r="U170" s="92" t="str">
        <f>IF(IFERROR(FIND("ZPC",S170)&gt;=1,0),"ZPC","ZLLSM")</f>
        <v>ZPC</v>
      </c>
      <c r="V170" s="92" t="str">
        <f>+IF(OR(P170="Festa Major",P170="Menors d'edat",P170="Federació",U170="ZLLSM"),"Exempt","Taxa")</f>
        <v>Taxa</v>
      </c>
    </row>
    <row r="171" spans="1:22" ht="15" customHeight="1" x14ac:dyDescent="0.3">
      <c r="A171" s="12">
        <v>164</v>
      </c>
      <c r="B171" s="17" t="s">
        <v>435</v>
      </c>
      <c r="C171" s="244" t="s">
        <v>1370</v>
      </c>
      <c r="D171" s="23" t="str" cm="1">
        <f t="array" ref="D171">_xlfn.IFNA(_xlfn.IFS(M171&lt;&gt;0,M171,N171&lt;&gt;0,N171,P171&lt;&gt;0,P171,Q171&lt;&gt;0,Q171),"FALTAN DATOS DE ESCENARIO")</f>
        <v xml:space="preserve">ZLLSM-LL-12 - el Llobregat - Sallent </v>
      </c>
      <c r="E171" s="94">
        <v>45084</v>
      </c>
      <c r="F171" s="219">
        <v>0.29166666666666669</v>
      </c>
      <c r="G171" s="94">
        <v>45084</v>
      </c>
      <c r="H171" s="219">
        <v>0.58333333333333304</v>
      </c>
      <c r="I171" s="27" t="s">
        <v>12</v>
      </c>
      <c r="J171" s="27" t="s">
        <v>10</v>
      </c>
      <c r="K171" s="27">
        <v>20</v>
      </c>
      <c r="L171" s="27" t="s">
        <v>11</v>
      </c>
      <c r="M171" s="27"/>
      <c r="N171" s="27"/>
      <c r="O171" s="27"/>
      <c r="P171" s="27" t="s">
        <v>48</v>
      </c>
      <c r="Q171" s="27"/>
      <c r="R171" s="12" t="str">
        <f>_xlfn.IFNA(VLOOKUP(S171,Municipis!$A$2:$B$118,2,FALSE),"Pendent")</f>
        <v>Sallent</v>
      </c>
      <c r="S171" s="12" t="str" cm="1">
        <f t="array" ref="S171">_xlfn.IFNA(_xlfn.IFS(M171&lt;&gt;0,M171,N171&lt;&gt;0,N171,P171&lt;&gt;0,P171,Q171&lt;&gt;0,Q171),"Pendent")</f>
        <v xml:space="preserve">ZLLSM-LL-12 - el Llobregat - Sallent </v>
      </c>
      <c r="T171" s="23" t="str" cm="1">
        <f t="array" ref="T171">_xlfn.IFNA(_xlfn.IFS(M171&lt;&gt;0,M171,N171&lt;&gt;0,N171,P171&lt;&gt;0,P171,Q171&lt;&gt;0,Q171),"FALTAN DATOS DE ESCENARIO")</f>
        <v xml:space="preserve">ZLLSM-LL-12 - el Llobregat - Sallent </v>
      </c>
      <c r="U171" s="92" t="str">
        <f>IF(IFERROR(FIND("ZPC",S171)&gt;=1,0),"ZPC","ZLLSM")</f>
        <v>ZLLSM</v>
      </c>
      <c r="V171" s="92" t="str">
        <f>+IF(OR(P171="Festa Major",P171="Menors d'edat",P171="Federació",U171="ZLLSM"),"Exempt","Taxa")</f>
        <v>Exempt</v>
      </c>
    </row>
    <row r="172" spans="1:22" ht="16.5" customHeight="1" x14ac:dyDescent="0.3">
      <c r="A172" s="12">
        <v>165</v>
      </c>
      <c r="B172" s="17" t="s">
        <v>438</v>
      </c>
      <c r="C172" s="235" t="s">
        <v>1109</v>
      </c>
      <c r="D172" s="23" t="str" cm="1">
        <f t="array" ref="D172">_xlfn.IFNA(_xlfn.IFS(M172&lt;&gt;0,M172,N172&lt;&gt;0,N172,P172&lt;&gt;0,P172,Q172&lt;&gt;0,Q172),"FALTAN DATOS DE ESCENARIO")</f>
        <v>ZPC SE-07 - Embassament d'Oliana - CIP</v>
      </c>
      <c r="E172" s="236">
        <v>45086</v>
      </c>
      <c r="F172" s="260">
        <v>0.54166666666666663</v>
      </c>
      <c r="G172" s="236">
        <v>45088</v>
      </c>
      <c r="H172" s="260">
        <v>0.54166666666666663</v>
      </c>
      <c r="I172" s="17" t="s">
        <v>1554</v>
      </c>
      <c r="J172" s="121" t="s">
        <v>8</v>
      </c>
      <c r="K172" s="121">
        <v>20</v>
      </c>
      <c r="L172" s="121" t="s">
        <v>11</v>
      </c>
      <c r="M172" s="121" t="s">
        <v>117</v>
      </c>
      <c r="N172" s="121"/>
      <c r="O172" s="121"/>
      <c r="P172" s="121"/>
      <c r="Q172" s="121"/>
      <c r="R172" s="12" t="str">
        <f>_xlfn.IFNA(VLOOKUP(S172,Municipis!$A$2:$B$118,2,FALSE),"Pendent")</f>
        <v>Coll de Nargó, Peramola, Oliana, Tiurana, Bassella, La Baronia de Rialb</v>
      </c>
      <c r="S172" s="12" t="str" cm="1">
        <f t="array" ref="S172">_xlfn.IFNA(_xlfn.IFS(M172&lt;&gt;0,M172,N172&lt;&gt;0,N172,P172&lt;&gt;0,P172,Q172&lt;&gt;0,Q172),"Pendent")</f>
        <v>ZPC SE-07 - Embassament d'Oliana - CIP</v>
      </c>
    </row>
    <row r="173" spans="1:22" ht="15" customHeight="1" x14ac:dyDescent="0.3">
      <c r="A173" s="12">
        <v>166</v>
      </c>
      <c r="B173" s="17" t="s">
        <v>482</v>
      </c>
      <c r="C173" s="16" t="s">
        <v>1425</v>
      </c>
      <c r="D173" s="23" t="str" cm="1">
        <f t="array" ref="D173">_xlfn.IFNA(_xlfn.IFS(M173&lt;&gt;0,M173,N173&lt;&gt;0,N173,P173&lt;&gt;0,P173,Q173&lt;&gt;0,Q173),"FALTAN DATOS DE ESCENARIO")</f>
        <v xml:space="preserve">Privades T1 - Basses del Golf de Girona </v>
      </c>
      <c r="E173" s="94">
        <v>45087</v>
      </c>
      <c r="F173" s="219">
        <v>0.54166666666666696</v>
      </c>
      <c r="G173" s="94">
        <v>45087</v>
      </c>
      <c r="H173" s="219">
        <v>0.875</v>
      </c>
      <c r="I173" s="27" t="s">
        <v>12</v>
      </c>
      <c r="J173" s="27" t="s">
        <v>10</v>
      </c>
      <c r="K173" s="27">
        <v>50</v>
      </c>
      <c r="L173" s="27" t="s">
        <v>11</v>
      </c>
      <c r="M173" s="27"/>
      <c r="N173" s="27"/>
      <c r="O173" s="27"/>
      <c r="P173" s="27"/>
      <c r="Q173" s="27" t="s">
        <v>39</v>
      </c>
      <c r="R173" s="12" t="str">
        <f>_xlfn.IFNA(VLOOKUP(S173,Municipis!$A$2:$B$118,2,FALSE),"Pendent")</f>
        <v>Sant Julià de Ramis</v>
      </c>
      <c r="S173" s="12" t="str" cm="1">
        <f t="array" ref="S173">_xlfn.IFNA(_xlfn.IFS(M173&lt;&gt;0,M173,N173&lt;&gt;0,N173,P173&lt;&gt;0,P173,Q173&lt;&gt;0,Q173),"Pendent")</f>
        <v xml:space="preserve">Privades T1 - Basses del Golf de Girona </v>
      </c>
    </row>
    <row r="174" spans="1:22" ht="15" customHeight="1" x14ac:dyDescent="0.3">
      <c r="A174" s="12">
        <v>167</v>
      </c>
      <c r="B174" s="17" t="s">
        <v>415</v>
      </c>
      <c r="C174" s="16" t="s">
        <v>1537</v>
      </c>
      <c r="D174" s="23" t="str" cm="1">
        <f t="array" ref="D174">_xlfn.IFNA(_xlfn.IFS(M174&lt;&gt;0,M174,N174&lt;&gt;0,N174,P174&lt;&gt;0,P174,Q174&lt;&gt;0,Q174),"FALTAN DATOS DE ESCENARIO")</f>
        <v>ZPC LL-10 - Castellgalí - CIP, ZLLSM-LL-39 - Sant Vicenç de Castellet - CIP</v>
      </c>
      <c r="E174" s="94">
        <v>45087</v>
      </c>
      <c r="F174" s="95">
        <v>0.33333333333333298</v>
      </c>
      <c r="G174" s="94">
        <v>45087</v>
      </c>
      <c r="H174" s="95">
        <v>0.54166666666666696</v>
      </c>
      <c r="I174" s="27" t="s">
        <v>1539</v>
      </c>
      <c r="J174" s="27" t="s">
        <v>8</v>
      </c>
      <c r="K174" s="27">
        <v>20</v>
      </c>
      <c r="L174" s="27" t="s">
        <v>1525</v>
      </c>
      <c r="M174" s="27" t="s">
        <v>87</v>
      </c>
      <c r="N174" s="27"/>
      <c r="O174" s="27"/>
      <c r="P174" s="27"/>
      <c r="Q174" s="27"/>
      <c r="R174" s="12" t="str">
        <f>_xlfn.IFNA(VLOOKUP(S174,Municipis!$A$2:$B$118,2,FALSE),"Pendent")</f>
        <v>Lladurs, Navès, Olius</v>
      </c>
      <c r="S174" s="12" t="str" cm="1">
        <f t="array" ref="S174">_xlfn.IFNA(_xlfn.IFS(M174&lt;&gt;0,M174,N174&lt;&gt;0,N174,P174&lt;&gt;0,P174,Q174&lt;&gt;0,Q174),"Pendent")</f>
        <v>ZPC LL-10 - Castellgalí - CIP, ZLLSM-LL-39 - Sant Vicenç de Castellet - CIP</v>
      </c>
    </row>
    <row r="175" spans="1:22" ht="14.25" customHeight="1" x14ac:dyDescent="0.3">
      <c r="A175" s="12">
        <v>168</v>
      </c>
      <c r="B175" s="17" t="s">
        <v>426</v>
      </c>
      <c r="C175" s="97" t="s">
        <v>1169</v>
      </c>
      <c r="D175" s="23" t="str" cm="1">
        <f t="array" ref="D175">_xlfn.IFNA(_xlfn.IFS(M175&lt;&gt;0,M175,N175&lt;&gt;0,N175,P175&lt;&gt;0,P175,Q175&lt;&gt;0,Q175),"FALTAN DATOS DE ESCENARIO")</f>
        <v xml:space="preserve">ZPC LL-23 - Súria - CIP </v>
      </c>
      <c r="E175" s="107">
        <v>45087</v>
      </c>
      <c r="F175" s="316">
        <v>0.29166666666666669</v>
      </c>
      <c r="G175" s="107">
        <v>45088</v>
      </c>
      <c r="H175" s="316">
        <v>0.875</v>
      </c>
      <c r="I175" s="100" t="s">
        <v>12</v>
      </c>
      <c r="J175" s="100" t="s">
        <v>8</v>
      </c>
      <c r="K175" s="100">
        <v>25</v>
      </c>
      <c r="L175" s="100" t="s">
        <v>11</v>
      </c>
      <c r="M175" s="100" t="s">
        <v>99</v>
      </c>
      <c r="N175" s="27"/>
      <c r="O175" s="27"/>
      <c r="P175" s="27"/>
      <c r="Q175" s="27"/>
      <c r="R175" s="12" t="str">
        <f>_xlfn.IFNA(VLOOKUP(S175,Municipis!$A$2:$B$118,2,FALSE),"Pendent")</f>
        <v>Olesa de Montserrat, Esparreguera, Collbató</v>
      </c>
      <c r="S175" s="12" t="str" cm="1">
        <f t="array" ref="S175">_xlfn.IFNA(_xlfn.IFS(M175&lt;&gt;0,M175,N175&lt;&gt;0,N175,P175&lt;&gt;0,P175,Q175&lt;&gt;0,Q175),"Pendent")</f>
        <v xml:space="preserve">ZPC LL-23 - Súria - CIP </v>
      </c>
      <c r="T175" s="23" t="str" cm="1">
        <f t="array" ref="T175">_xlfn.IFNA(_xlfn.IFS(M175&lt;&gt;0,M175,N175&lt;&gt;0,N175,P175&lt;&gt;0,P175,Q175&lt;&gt;0,Q175),"FALTAN DATOS DE ESCENARIO")</f>
        <v xml:space="preserve">ZPC LL-23 - Súria - CIP </v>
      </c>
      <c r="U175" s="92" t="str">
        <f>IF(IFERROR(FIND("ZPC",S175)&gt;=1,0),"ZPC","ZLLSM")</f>
        <v>ZPC</v>
      </c>
      <c r="V175" s="92" t="str">
        <f>+IF(OR(P175="Festa Major",P175="Menors d'edat",P175="Federació",U175="ZLLSM"),"Exempt","Taxa")</f>
        <v>Taxa</v>
      </c>
    </row>
    <row r="176" spans="1:22" ht="16.5" customHeight="1" x14ac:dyDescent="0.3">
      <c r="A176" s="12">
        <v>169</v>
      </c>
      <c r="B176" s="17" t="s">
        <v>437</v>
      </c>
      <c r="C176" s="16" t="s">
        <v>1300</v>
      </c>
      <c r="D176" s="23" t="str" cm="1">
        <f t="array" ref="D176">_xlfn.IFNA(_xlfn.IFS(M176&lt;&gt;0,M176,N176&lt;&gt;0,N176,P176&lt;&gt;0,P176,Q176&lt;&gt;0,Q176),"FALTAN DATOS DE ESCENARIO")</f>
        <v>ZPC SE-01 - Domini Segre - SALM, ZLLSM-SE-19 - Segre - Noves de Segre</v>
      </c>
      <c r="E176" s="94">
        <v>45087</v>
      </c>
      <c r="F176" s="219">
        <v>0.29166666666666669</v>
      </c>
      <c r="G176" s="94">
        <v>45088</v>
      </c>
      <c r="H176" s="219">
        <v>0.875</v>
      </c>
      <c r="I176" s="27" t="s">
        <v>1022</v>
      </c>
      <c r="J176" s="27" t="s">
        <v>1398</v>
      </c>
      <c r="K176" s="27">
        <v>24</v>
      </c>
      <c r="L176" s="27" t="s">
        <v>11</v>
      </c>
      <c r="M176" s="27"/>
      <c r="N176" s="27" t="s">
        <v>116</v>
      </c>
      <c r="O176" s="27" t="s">
        <v>543</v>
      </c>
      <c r="P176" s="27"/>
      <c r="Q176" s="27"/>
      <c r="R176" s="12" t="str">
        <f>_xlfn.IFNA(VLOOKUP(S176,Municipis!$A$2:$B$118,2,FALSE),"Pendent")</f>
        <v>Coll de Nargó, Peramola, Oliana</v>
      </c>
      <c r="S176" s="12" t="str" cm="1">
        <f t="array" ref="S176">_xlfn.IFNA(_xlfn.IFS(M176&lt;&gt;0,M176,N176&lt;&gt;0,N176,P176&lt;&gt;0,P176,Q176&lt;&gt;0,Q176),"Pendent")</f>
        <v>ZPC SE-01 - Domini Segre - SALM, ZLLSM-SE-19 - Segre - Noves de Segre</v>
      </c>
      <c r="T176" s="23" t="str" cm="1">
        <f t="array" ref="T176">_xlfn.IFNA(_xlfn.IFS(M176&lt;&gt;0,M176,N176&lt;&gt;0,N176,P176&lt;&gt;0,P176,Q176&lt;&gt;0,Q176),"FALTAN DATOS DE ESCENARIO")</f>
        <v>ZPC SE-01 - Domini Segre - SALM, ZLLSM-SE-19 - Segre - Noves de Segre</v>
      </c>
      <c r="U176" s="92" t="str">
        <f>IF(IFERROR(FIND("ZPC",S176)&gt;=1,0),"ZPC","ZLLSM")</f>
        <v>ZPC</v>
      </c>
      <c r="V176" s="92" t="str">
        <f>+IF(OR(P176="Festa Major",P176="Menors d'edat",P176="Federació",U176="ZLLSM"),"Exempt","Taxa")</f>
        <v>Taxa</v>
      </c>
    </row>
    <row r="177" spans="1:22" ht="15" customHeight="1" x14ac:dyDescent="0.3">
      <c r="A177" s="12">
        <v>170</v>
      </c>
      <c r="B177" s="28" t="s">
        <v>500</v>
      </c>
      <c r="C177" s="16" t="s">
        <v>1176</v>
      </c>
      <c r="D177" s="23" t="str" cm="1">
        <f t="array" ref="D177">_xlfn.IFNA(_xlfn.IFS(M177&lt;&gt;0,M177,N177&lt;&gt;0,N177,P177&lt;&gt;0,P177,Q177&lt;&gt;0,Q177),"FALTAN DATOS DE ESCENARIO")</f>
        <v>ZPC TE-12 - Embassament de Sau - CIP</v>
      </c>
      <c r="E177" s="96">
        <v>45087</v>
      </c>
      <c r="F177" s="110">
        <v>0.33333333333333298</v>
      </c>
      <c r="G177" s="96">
        <v>45087</v>
      </c>
      <c r="H177" s="110">
        <v>0.5</v>
      </c>
      <c r="I177" s="27" t="s">
        <v>12</v>
      </c>
      <c r="J177" s="27" t="s">
        <v>8</v>
      </c>
      <c r="K177" s="27">
        <v>20</v>
      </c>
      <c r="L177" s="27" t="s">
        <v>11</v>
      </c>
      <c r="M177" s="27" t="s">
        <v>135</v>
      </c>
      <c r="N177" s="27"/>
      <c r="O177" s="27"/>
      <c r="P177" s="27"/>
      <c r="Q177" s="27"/>
      <c r="R177" s="12" t="str">
        <f>_xlfn.IFNA(VLOOKUP(S177,Municipis!$A$2:$B$118,2,FALSE),"Pendent")</f>
        <v>Vilanova Sau, Tavertet, Masies Roda, Manlleu, Roda Ter, Gurb, Masies Voltegrà</v>
      </c>
      <c r="S177" s="12" t="str" cm="1">
        <f t="array" ref="S177">_xlfn.IFNA(_xlfn.IFS(M177&lt;&gt;0,M177,N177&lt;&gt;0,N177,P177&lt;&gt;0,P177,Q177&lt;&gt;0,Q177),"Pendent")</f>
        <v>ZPC TE-12 - Embassament de Sau - CIP</v>
      </c>
      <c r="T177" s="23" t="str" cm="1">
        <f t="array" ref="T177">_xlfn.IFNA(_xlfn.IFS(M177&lt;&gt;0,M177,N177&lt;&gt;0,N177,P177&lt;&gt;0,P177,Q177&lt;&gt;0,Q177),"FALTAN DATOS DE ESCENARIO")</f>
        <v>ZPC TE-12 - Embassament de Sau - CIP</v>
      </c>
      <c r="U177" s="92" t="str">
        <f>IF(IFERROR(FIND("ZPC",S177)&gt;=1,0),"ZPC","ZLLSM")</f>
        <v>ZPC</v>
      </c>
      <c r="V177" s="92" t="str">
        <f>+IF(OR(P177="Festa Major",P177="Menors d'edat",P177="Federació",U177="ZLLSM"),"Exempt","Taxa")</f>
        <v>Taxa</v>
      </c>
    </row>
    <row r="178" spans="1:22" ht="15" customHeight="1" x14ac:dyDescent="0.3">
      <c r="A178" s="12">
        <v>171</v>
      </c>
      <c r="B178" s="17" t="s">
        <v>406</v>
      </c>
      <c r="C178" s="235" t="s">
        <v>1403</v>
      </c>
      <c r="D178" s="23" t="str" cm="1">
        <f t="array" ref="D178">_xlfn.IFNA(_xlfn.IFS(M178&lt;&gt;0,M178,N178&lt;&gt;0,N178,P178&lt;&gt;0,P178,Q178&lt;&gt;0,Q178),"FALTAN DATOS DE ESCENARIO")</f>
        <v>ZPC TE-12 - Embassament de Sau - CIP, ZPC TE-20 - Manlleu - Roda de Ter - CIP, ZPC TE-21 - Torelló - CIP</v>
      </c>
      <c r="E178" s="236">
        <v>45087</v>
      </c>
      <c r="F178" s="260">
        <v>0.29166666666666669</v>
      </c>
      <c r="G178" s="236">
        <v>45087</v>
      </c>
      <c r="H178" s="260">
        <v>0.58333333333333337</v>
      </c>
      <c r="I178" s="121" t="s">
        <v>12</v>
      </c>
      <c r="J178" s="121" t="s">
        <v>10</v>
      </c>
      <c r="K178" s="121">
        <v>15</v>
      </c>
      <c r="L178" s="121" t="s">
        <v>11</v>
      </c>
      <c r="M178" s="121" t="s">
        <v>137</v>
      </c>
      <c r="R178" s="12" t="str">
        <f>_xlfn.IFNA(VLOOKUP(S178,Municipis!$A$2:$B$118,2,FALSE),"Pendent")</f>
        <v>Viladrau</v>
      </c>
      <c r="S178" s="12" t="str" cm="1">
        <f t="array" ref="S178">_xlfn.IFNA(_xlfn.IFS(M178&lt;&gt;0,M178,N178&lt;&gt;0,N178,P178&lt;&gt;0,P178,Q178&lt;&gt;0,Q178),"Pendent")</f>
        <v>ZPC TE-12 - Embassament de Sau - CIP, ZPC TE-20 - Manlleu - Roda de Ter - CIP, ZPC TE-21 - Torelló - CIP</v>
      </c>
    </row>
    <row r="179" spans="1:22" ht="15" customHeight="1" x14ac:dyDescent="0.3">
      <c r="A179" s="12">
        <v>172</v>
      </c>
      <c r="B179" s="17" t="s">
        <v>491</v>
      </c>
      <c r="C179" s="235" t="s">
        <v>1443</v>
      </c>
      <c r="D179" s="23" t="str" cm="1">
        <f t="array" ref="D179">_xlfn.IFNA(_xlfn.IFS(M179&lt;&gt;0,M179,N179&lt;&gt;0,N179,P179&lt;&gt;0,P179,Q179&lt;&gt;0,Q179),"FALTAN DATOS DE ESCENARIO")</f>
        <v xml:space="preserve">Privades T1 - Basses del Golf de Girona </v>
      </c>
      <c r="E179" s="241">
        <v>45088</v>
      </c>
      <c r="F179" s="237">
        <v>0.25</v>
      </c>
      <c r="G179" s="241">
        <v>45088</v>
      </c>
      <c r="H179" s="237">
        <v>0.54166666666666696</v>
      </c>
      <c r="I179" s="121" t="s">
        <v>12</v>
      </c>
      <c r="J179" s="121" t="s">
        <v>10</v>
      </c>
      <c r="K179" s="121">
        <v>50</v>
      </c>
      <c r="L179" s="121" t="s">
        <v>11</v>
      </c>
      <c r="M179" s="121"/>
      <c r="N179" s="121"/>
      <c r="O179" s="121"/>
      <c r="P179" s="121"/>
      <c r="Q179" s="121" t="s">
        <v>39</v>
      </c>
      <c r="R179" s="12" t="str">
        <f>_xlfn.IFNA(VLOOKUP(S179,Municipis!$A$2:$B$118,2,FALSE),"Pendent")</f>
        <v>Sant Julià de Ramis</v>
      </c>
      <c r="S179" s="12" t="str" cm="1">
        <f t="array" ref="S179">_xlfn.IFNA(_xlfn.IFS(M179&lt;&gt;0,M179,N179&lt;&gt;0,N179,P179&lt;&gt;0,P179,Q179&lt;&gt;0,Q179),"Pendent")</f>
        <v xml:space="preserve">Privades T1 - Basses del Golf de Girona </v>
      </c>
    </row>
    <row r="180" spans="1:22" ht="14.25" customHeight="1" x14ac:dyDescent="0.3">
      <c r="A180" s="12">
        <v>173</v>
      </c>
      <c r="B180" s="17" t="s">
        <v>477</v>
      </c>
      <c r="C180" s="315" t="s">
        <v>1479</v>
      </c>
      <c r="D180" s="23" t="str" cm="1">
        <f t="array" ref="D180">_xlfn.IFNA(_xlfn.IFS(M180&lt;&gt;0,M180,N180&lt;&gt;0,N180,P180&lt;&gt;0,P180,Q180&lt;&gt;0,Q180),"FALTAN DATOS DE ESCENARIO")</f>
        <v xml:space="preserve">ZLLSM-LL-31 - el Llobregat - Abrera </v>
      </c>
      <c r="E180" s="229">
        <v>45088</v>
      </c>
      <c r="F180" s="230">
        <v>0.25</v>
      </c>
      <c r="G180" s="229">
        <v>45088</v>
      </c>
      <c r="H180" s="230">
        <v>0.54166666666666663</v>
      </c>
      <c r="I180" s="231" t="s">
        <v>1421</v>
      </c>
      <c r="J180" s="231" t="s">
        <v>1479</v>
      </c>
      <c r="K180" s="232">
        <v>20</v>
      </c>
      <c r="L180" s="315" t="s">
        <v>1080</v>
      </c>
      <c r="M180" s="27"/>
      <c r="N180" s="27"/>
      <c r="O180" s="27"/>
      <c r="P180" s="27" t="s">
        <v>52</v>
      </c>
      <c r="R180" s="12" t="str">
        <f>_xlfn.IFNA(VLOOKUP(S180,Municipis!$A$2:$B$118,2,FALSE),"Pendent")</f>
        <v>Abrera</v>
      </c>
      <c r="S180" s="12" t="str" cm="1">
        <f t="array" ref="S180">_xlfn.IFNA(_xlfn.IFS(M180&lt;&gt;0,M180,N180&lt;&gt;0,N180,P180&lt;&gt;0,P180,Q180&lt;&gt;0,Q180),"Pendent")</f>
        <v xml:space="preserve">ZLLSM-LL-31 - el Llobregat - Abrera </v>
      </c>
    </row>
    <row r="181" spans="1:22" ht="15" customHeight="1" x14ac:dyDescent="0.3">
      <c r="A181" s="12">
        <v>174</v>
      </c>
      <c r="B181" s="49" t="s">
        <v>479</v>
      </c>
      <c r="C181" s="49" t="s">
        <v>1036</v>
      </c>
      <c r="D181" s="23" t="str" cm="1">
        <f t="array" ref="D181">_xlfn.IFNA(_xlfn.IFS(M181&lt;&gt;0,M181,N181&lt;&gt;0,N181,P181&lt;&gt;0,P181,Q181&lt;&gt;0,Q181),"FALTAN DATOS DE ESCENARIO")</f>
        <v xml:space="preserve">ZPC EB-01 - Embassaments de Riba-roja i de Flix - CIP, ZLLSM-EB-01 - l'Ebre </v>
      </c>
      <c r="E181" s="234">
        <v>45088</v>
      </c>
      <c r="F181" s="104">
        <v>0.375</v>
      </c>
      <c r="G181" s="234">
        <v>45088</v>
      </c>
      <c r="H181" s="104">
        <v>0.75</v>
      </c>
      <c r="I181" s="17" t="s">
        <v>12</v>
      </c>
      <c r="J181" s="17" t="s">
        <v>8</v>
      </c>
      <c r="K181" s="17">
        <v>20</v>
      </c>
      <c r="L181" s="17" t="s">
        <v>11</v>
      </c>
      <c r="M181" s="17" t="s">
        <v>73</v>
      </c>
      <c r="R181" s="12" t="str">
        <f>_xlfn.IFNA(VLOOKUP(S181,Municipis!$A$2:$B$118,2,FALSE),"Pendent")</f>
        <v>Granja E., Pobla Massaluca, Riba-roja, Flix, Ascó, Móra d'Ebre, Tortosa, Amposta, Deltebre</v>
      </c>
      <c r="S181" s="12" t="str" cm="1">
        <f t="array" ref="S181">_xlfn.IFNA(_xlfn.IFS(M181&lt;&gt;0,M181,N181&lt;&gt;0,N181,P181&lt;&gt;0,P181,Q181&lt;&gt;0,Q181),"Pendent")</f>
        <v xml:space="preserve">ZPC EB-01 - Embassaments de Riba-roja i de Flix - CIP, ZLLSM-EB-01 - l'Ebre </v>
      </c>
      <c r="T181" s="23" t="str" cm="1">
        <f t="array" ref="T181">_xlfn.IFNA(_xlfn.IFS(M181&lt;&gt;0,M181,N181&lt;&gt;0,N181,P181&lt;&gt;0,P181,Q181&lt;&gt;0,Q181),"FALTAN DATOS DE ESCENARIO")</f>
        <v xml:space="preserve">ZPC EB-01 - Embassaments de Riba-roja i de Flix - CIP, ZLLSM-EB-01 - l'Ebre </v>
      </c>
      <c r="U181" s="92" t="str">
        <f>IF(IFERROR(FIND("ZPC",S181)&gt;=1,0),"ZPC","ZLLSM")</f>
        <v>ZPC</v>
      </c>
      <c r="V181" s="92" t="str">
        <f>+IF(OR(P181="Festa Major",P181="Menors d'edat",P181="Federació",U181="ZLLSM"),"Exempt","Taxa")</f>
        <v>Taxa</v>
      </c>
    </row>
    <row r="182" spans="1:22" ht="15" customHeight="1" x14ac:dyDescent="0.3">
      <c r="A182" s="12">
        <v>175</v>
      </c>
      <c r="B182" s="17" t="s">
        <v>462</v>
      </c>
      <c r="C182" s="16" t="s">
        <v>1541</v>
      </c>
      <c r="D182" s="23" t="str" cm="1">
        <f t="array" ref="D182">_xlfn.IFNA(_xlfn.IFS(M182&lt;&gt;0,M182,N182&lt;&gt;0,N182,P182&lt;&gt;0,P182,Q182&lt;&gt;0,Q182),"FALTAN DATOS DE ESCENARIO")</f>
        <v xml:space="preserve">ZPC LL-15 - Embassament de Sant Ponç - CIP </v>
      </c>
      <c r="E182" s="21">
        <v>45088</v>
      </c>
      <c r="F182" s="104">
        <v>0.29166666666666669</v>
      </c>
      <c r="G182" s="32">
        <v>45088</v>
      </c>
      <c r="H182" s="104">
        <v>0.58333333333333304</v>
      </c>
      <c r="I182" s="17" t="s">
        <v>12</v>
      </c>
      <c r="J182" s="17" t="s">
        <v>8</v>
      </c>
      <c r="K182" s="17">
        <v>30</v>
      </c>
      <c r="L182" s="17" t="s">
        <v>11</v>
      </c>
      <c r="M182" s="17" t="s">
        <v>89</v>
      </c>
      <c r="R182" s="12" t="str">
        <f>_xlfn.IFNA(VLOOKUP(S182,Municipis!$A$2:$B$118,2,FALSE),"Pendent")</f>
        <v>Sant Joan de Vilatorrada, Callús</v>
      </c>
      <c r="S182" s="12" t="str" cm="1">
        <f t="array" ref="S182">_xlfn.IFNA(_xlfn.IFS(M182&lt;&gt;0,M182,N182&lt;&gt;0,N182,P182&lt;&gt;0,P182,Q182&lt;&gt;0,Q182),"Pendent")</f>
        <v xml:space="preserve">ZPC LL-15 - Embassament de Sant Ponç - CIP </v>
      </c>
    </row>
    <row r="183" spans="1:22" ht="15" customHeight="1" x14ac:dyDescent="0.3">
      <c r="A183" s="12">
        <v>176</v>
      </c>
      <c r="B183" s="28" t="s">
        <v>466</v>
      </c>
      <c r="C183" s="16" t="s">
        <v>1089</v>
      </c>
      <c r="D183" s="23" t="str" cm="1">
        <f t="array" ref="D183">_xlfn.IFNA(_xlfn.IFS(M183&lt;&gt;0,M183,N183&lt;&gt;0,N183,P183&lt;&gt;0,P183,Q183&lt;&gt;0,Q183),"FALTAN DATOS DE ESCENARIO")</f>
        <v xml:space="preserve">ZPC LL-20 - Can Serra - CIP </v>
      </c>
      <c r="E183" s="94">
        <v>45088</v>
      </c>
      <c r="F183" s="95">
        <v>0.33333333333333298</v>
      </c>
      <c r="G183" s="94">
        <v>45088</v>
      </c>
      <c r="H183" s="95">
        <v>0.54166666666666696</v>
      </c>
      <c r="I183" s="27" t="s">
        <v>12</v>
      </c>
      <c r="J183" s="27" t="s">
        <v>8</v>
      </c>
      <c r="K183" s="27">
        <v>25</v>
      </c>
      <c r="L183" s="27" t="s">
        <v>11</v>
      </c>
      <c r="M183" s="27" t="s">
        <v>94</v>
      </c>
      <c r="N183" s="27"/>
      <c r="O183" s="27"/>
      <c r="P183" s="27"/>
      <c r="Q183" s="27"/>
      <c r="R183" s="12" t="str">
        <f>_xlfn.IFNA(VLOOKUP(S183,Municipis!$A$2:$B$118,2,FALSE),"Pendent")</f>
        <v>Castellbell i el Vilar</v>
      </c>
      <c r="S183" s="12" t="str" cm="1">
        <f t="array" ref="S183">_xlfn.IFNA(_xlfn.IFS(M183&lt;&gt;0,M183,N183&lt;&gt;0,N183,P183&lt;&gt;0,P183,Q183&lt;&gt;0,Q183),"Pendent")</f>
        <v xml:space="preserve">ZPC LL-20 - Can Serra - CIP </v>
      </c>
      <c r="T183" s="23" t="str" cm="1">
        <f t="array" ref="T183">_xlfn.IFNA(_xlfn.IFS(M183&lt;&gt;0,M183,N183&lt;&gt;0,N183,P183&lt;&gt;0,P183,Q183&lt;&gt;0,Q183),"FALTAN DATOS DE ESCENARIO")</f>
        <v xml:space="preserve">ZPC LL-20 - Can Serra - CIP </v>
      </c>
      <c r="U183" s="92" t="str">
        <f>IF(IFERROR(FIND("ZPC",S183)&gt;=1,0),"ZPC","ZLLSM")</f>
        <v>ZPC</v>
      </c>
      <c r="V183" s="92" t="str">
        <f>+IF(OR(P183="Festa Major",P183="Menors d'edat",P183="Federació",U183="ZLLSM"),"Exempt","Taxa")</f>
        <v>Taxa</v>
      </c>
    </row>
    <row r="184" spans="1:22" ht="15" customHeight="1" x14ac:dyDescent="0.3">
      <c r="A184" s="12">
        <v>177</v>
      </c>
      <c r="B184" s="17" t="s">
        <v>496</v>
      </c>
      <c r="C184" s="16" t="s">
        <v>1293</v>
      </c>
      <c r="D184" s="23" t="str" cm="1">
        <f t="array" ref="D184">_xlfn.IFNA(_xlfn.IFS(M184&lt;&gt;0,M184,N184&lt;&gt;0,N184,P184&lt;&gt;0,P184,Q184&lt;&gt;0,Q184),"FALTAN DATOS DE ESCENARIO")</f>
        <v xml:space="preserve">ZPC LL-21 - Castellbell i el Vilar - CIP </v>
      </c>
      <c r="E184" s="94">
        <v>45088</v>
      </c>
      <c r="F184" s="219">
        <v>0.33333333333333298</v>
      </c>
      <c r="G184" s="94">
        <v>45088</v>
      </c>
      <c r="H184" s="219">
        <v>0.58333333333333304</v>
      </c>
      <c r="I184" s="27" t="s">
        <v>12</v>
      </c>
      <c r="J184" s="27" t="s">
        <v>10</v>
      </c>
      <c r="K184" s="27">
        <v>30</v>
      </c>
      <c r="L184" s="27" t="s">
        <v>11</v>
      </c>
      <c r="M184" s="27" t="s">
        <v>95</v>
      </c>
      <c r="N184" s="27"/>
      <c r="O184" s="27"/>
      <c r="P184" s="27"/>
      <c r="Q184" s="27"/>
      <c r="R184" s="12" t="str">
        <f>_xlfn.IFNA(VLOOKUP(S184,Municipis!$A$2:$B$118,2,FALSE),"Pendent")</f>
        <v>Castellbell i el Vilar, Monistrol del Montserrat, Olesa de Montserrat, Esparreguera</v>
      </c>
      <c r="S184" s="12" t="str" cm="1">
        <f t="array" ref="S184">_xlfn.IFNA(_xlfn.IFS(M184&lt;&gt;0,M184,N184&lt;&gt;0,N184,P184&lt;&gt;0,P184,Q184&lt;&gt;0,Q184),"Pendent")</f>
        <v xml:space="preserve">ZPC LL-21 - Castellbell i el Vilar - CIP </v>
      </c>
      <c r="T184" s="23" t="str" cm="1">
        <f t="array" ref="T184">_xlfn.IFNA(_xlfn.IFS(M184&lt;&gt;0,M184,N184&lt;&gt;0,N184,P184&lt;&gt;0,P184,Q184&lt;&gt;0,Q184),"FALTAN DATOS DE ESCENARIO")</f>
        <v xml:space="preserve">ZPC LL-21 - Castellbell i el Vilar - CIP </v>
      </c>
      <c r="U184" s="92" t="str">
        <f>IF(IFERROR(FIND("ZPC",S184)&gt;=1,0),"ZPC","ZLLSM")</f>
        <v>ZPC</v>
      </c>
      <c r="V184" s="92" t="str">
        <f>+IF(OR(P184="Festa Major",P184="Menors d'edat",P184="Federació",U184="ZLLSM"),"Exempt","Taxa")</f>
        <v>Taxa</v>
      </c>
    </row>
    <row r="185" spans="1:22" ht="15" customHeight="1" x14ac:dyDescent="0.3">
      <c r="A185" s="12">
        <v>178</v>
      </c>
      <c r="B185" s="17" t="s">
        <v>409</v>
      </c>
      <c r="C185" s="242" t="s">
        <v>1280</v>
      </c>
      <c r="D185" s="23" t="str" cm="1">
        <f t="array" ref="D185">_xlfn.IFNA(_xlfn.IFS(M185&lt;&gt;0,M185,N185&lt;&gt;0,N185,P185&lt;&gt;0,P185,Q185&lt;&gt;0,Q185),"FALTAN DATOS DE ESCENARIO")</f>
        <v>ZPC LL-23 - Súria - CIP</v>
      </c>
      <c r="E185" s="243">
        <v>45088</v>
      </c>
      <c r="F185" s="118">
        <v>0.33333333333333331</v>
      </c>
      <c r="G185" s="243">
        <v>45088</v>
      </c>
      <c r="H185" s="118">
        <v>0.58333333333333337</v>
      </c>
      <c r="I185" s="17" t="s">
        <v>12</v>
      </c>
      <c r="J185" s="17" t="s">
        <v>8</v>
      </c>
      <c r="K185" s="17">
        <v>15</v>
      </c>
      <c r="L185" s="17" t="s">
        <v>11</v>
      </c>
      <c r="M185" s="17" t="s">
        <v>1493</v>
      </c>
      <c r="R185" s="12" t="s">
        <v>620</v>
      </c>
      <c r="S185" s="12" t="s">
        <v>1493</v>
      </c>
    </row>
    <row r="186" spans="1:22" ht="15" customHeight="1" x14ac:dyDescent="0.3">
      <c r="A186" s="12">
        <v>179</v>
      </c>
      <c r="B186" s="36" t="s">
        <v>522</v>
      </c>
      <c r="C186" s="37" t="s">
        <v>8</v>
      </c>
      <c r="D186" s="23" t="str" cm="1">
        <f t="array" ref="D186">_xlfn.IFNA(_xlfn.IFS(M186&lt;&gt;0,M186,N186&lt;&gt;0,N186,P186&lt;&gt;0,P186,Q186&lt;&gt;0,Q186),"FALTAN DATOS DE ESCENARIO")</f>
        <v xml:space="preserve">ZPC LL-24 - Olesa i Esparreguera - CIP </v>
      </c>
      <c r="E186" s="234">
        <v>45088</v>
      </c>
      <c r="F186" s="104">
        <v>0.29166666666666669</v>
      </c>
      <c r="G186" s="234">
        <v>45088</v>
      </c>
      <c r="H186" s="104">
        <v>0.54166666666666696</v>
      </c>
      <c r="I186" s="17" t="s">
        <v>12</v>
      </c>
      <c r="J186" s="17" t="s">
        <v>8</v>
      </c>
      <c r="K186" s="17">
        <v>40</v>
      </c>
      <c r="L186" s="17" t="s">
        <v>11</v>
      </c>
      <c r="M186" s="17" t="s">
        <v>100</v>
      </c>
      <c r="R186" s="12" t="str">
        <f>_xlfn.IFNA(VLOOKUP(S186,Municipis!$A$2:$B$118,2,FALSE),"Pendent")</f>
        <v>Navàs. Pinós, Cardona</v>
      </c>
      <c r="S186" s="12" t="str" cm="1">
        <f t="array" ref="S186">_xlfn.IFNA(_xlfn.IFS(M186&lt;&gt;0,M186,N186&lt;&gt;0,N186,P186&lt;&gt;0,P186,Q186&lt;&gt;0,Q186),"Pendent")</f>
        <v xml:space="preserve">ZPC LL-24 - Olesa i Esparreguera - CIP </v>
      </c>
      <c r="T186" s="23" t="str" cm="1">
        <f t="array" ref="T186">_xlfn.IFNA(_xlfn.IFS(M186&lt;&gt;0,M186,N186&lt;&gt;0,N186,P186&lt;&gt;0,P186,Q186&lt;&gt;0,Q186),"FALTAN DATOS DE ESCENARIO")</f>
        <v xml:space="preserve">ZPC LL-24 - Olesa i Esparreguera - CIP </v>
      </c>
      <c r="U186" s="92" t="str">
        <f>IF(IFERROR(FIND("ZPC",S186)&gt;=1,0),"ZPC","ZLLSM")</f>
        <v>ZPC</v>
      </c>
      <c r="V186" s="92" t="str">
        <f>+IF(OR(P186="Festa Major",P186="Menors d'edat",P186="Federació",U186="ZLLSM"),"Exempt","Taxa")</f>
        <v>Taxa</v>
      </c>
    </row>
    <row r="187" spans="1:22" ht="15" customHeight="1" x14ac:dyDescent="0.3">
      <c r="B187" s="17" t="s">
        <v>450</v>
      </c>
      <c r="C187" s="16" t="s">
        <v>1009</v>
      </c>
      <c r="D187" s="23" t="str" cm="1">
        <f t="array" ref="D187">_xlfn.IFNA(_xlfn.IFS(M187&lt;&gt;0,M187,N187&lt;&gt;0,N187,P187&lt;&gt;0,P187,Q187&lt;&gt;0,Q187),"FALTAN DATOS DE ESCENARIO")</f>
        <v xml:space="preserve">ZPC NR-10 - Embassament de Santa Anna - CIP </v>
      </c>
      <c r="E187" s="94">
        <v>45088</v>
      </c>
      <c r="F187" s="95">
        <v>0.33333333333333298</v>
      </c>
      <c r="G187" s="94">
        <v>45088</v>
      </c>
      <c r="H187" s="95">
        <v>0.75</v>
      </c>
      <c r="I187" s="27" t="s">
        <v>1009</v>
      </c>
      <c r="J187" s="27" t="s">
        <v>8</v>
      </c>
      <c r="K187" s="27">
        <v>25</v>
      </c>
      <c r="L187" s="27" t="s">
        <v>11</v>
      </c>
      <c r="M187" s="27" t="s">
        <v>113</v>
      </c>
      <c r="N187" s="27"/>
      <c r="O187" s="27"/>
      <c r="P187" s="27"/>
      <c r="Q187" s="27"/>
      <c r="R187" s="12" t="str">
        <f>_xlfn.IFNA(VLOOKUP(S187,Municipis!$A$2:$B$118,2,FALSE),"Pendent")</f>
        <v>Alfarràs, Almenar, Ivars de Noguera, Algerri, Albesa, Alguaire, La Portella</v>
      </c>
      <c r="S187" s="12" t="str" cm="1">
        <f t="array" ref="S187">_xlfn.IFNA(_xlfn.IFS(M187&lt;&gt;0,M187,N187&lt;&gt;0,N187,P187&lt;&gt;0,P187,Q187&lt;&gt;0,Q187),"Pendent")</f>
        <v xml:space="preserve">ZPC NR-10 - Embassament de Santa Anna - CIP </v>
      </c>
    </row>
    <row r="188" spans="1:22" ht="15" customHeight="1" x14ac:dyDescent="0.3">
      <c r="B188" s="17" t="s">
        <v>444</v>
      </c>
      <c r="C188" s="16" t="s">
        <v>1611</v>
      </c>
      <c r="D188" s="23" t="str" cm="1">
        <f t="array" ref="D188">_xlfn.IFNA(_xlfn.IFS(M188&lt;&gt;0,M188,N188&lt;&gt;0,N188,P188&lt;&gt;0,P188,Q188&lt;&gt;0,Q188),"FALTAN DATOS DE ESCENARIO")</f>
        <v>ZPC SE-19 - Utxesa - Torres de Segre - CIP</v>
      </c>
      <c r="E188" s="94">
        <v>45088</v>
      </c>
      <c r="F188" s="95">
        <v>0.29166666666666669</v>
      </c>
      <c r="G188" s="94">
        <v>45088</v>
      </c>
      <c r="H188" s="95">
        <v>0.54166666666666663</v>
      </c>
      <c r="I188" s="27" t="s">
        <v>12</v>
      </c>
      <c r="J188" s="27" t="s">
        <v>8</v>
      </c>
      <c r="K188" s="27">
        <v>33</v>
      </c>
      <c r="L188" s="27" t="s">
        <v>11</v>
      </c>
      <c r="M188" s="27" t="s">
        <v>125</v>
      </c>
      <c r="R188" s="12" t="str">
        <f>_xlfn.IFNA(VLOOKUP(S188,Municipis!$A$2:$B$118,2,FALSE),"Pendent")</f>
        <v>Torres de Segre, Soses, Seròs</v>
      </c>
      <c r="S188" s="12" t="str" cm="1">
        <f t="array" ref="S188">_xlfn.IFNA(_xlfn.IFS(M188&lt;&gt;0,M188,N188&lt;&gt;0,N188,P188&lt;&gt;0,P188,Q188&lt;&gt;0,Q188),"Pendent")</f>
        <v>ZPC SE-19 - Utxesa - Torres de Segre - CIP</v>
      </c>
    </row>
    <row r="189" spans="1:22" ht="15" customHeight="1" x14ac:dyDescent="0.3">
      <c r="A189" s="12">
        <v>181</v>
      </c>
      <c r="B189" s="17" t="s">
        <v>502</v>
      </c>
      <c r="C189" s="16" t="s">
        <v>1272</v>
      </c>
      <c r="D189" s="23" t="str" cm="1">
        <f t="array" ref="D189">_xlfn.IFNA(_xlfn.IFS(M189&lt;&gt;0,M189,N189&lt;&gt;0,N189,P189&lt;&gt;0,P189,Q189&lt;&gt;0,Q189),"FALTAN DATOS DE ESCENARIO")</f>
        <v>ZPC SE-22 - Lleida - CIP</v>
      </c>
      <c r="E189" s="94">
        <v>45088</v>
      </c>
      <c r="F189" s="219">
        <v>0.33333333333333298</v>
      </c>
      <c r="G189" s="94">
        <v>45088</v>
      </c>
      <c r="H189" s="219">
        <v>0.54166666666666696</v>
      </c>
      <c r="I189" s="27" t="s">
        <v>1169</v>
      </c>
      <c r="J189" s="27" t="s">
        <v>15</v>
      </c>
      <c r="K189" s="27">
        <v>40</v>
      </c>
      <c r="L189" s="27" t="s">
        <v>11</v>
      </c>
      <c r="M189" s="27" t="s">
        <v>130</v>
      </c>
      <c r="R189" s="12" t="str">
        <f>_xlfn.IFNA(VLOOKUP(S189,Municipis!$A$2:$B$118,2,FALSE),"Pendent")</f>
        <v>Ripoll, Campdevànol, Les Llosses, Santa Maria de Besora</v>
      </c>
      <c r="S189" s="12" t="str" cm="1">
        <f t="array" ref="S189">_xlfn.IFNA(_xlfn.IFS(M189&lt;&gt;0,M189,N189&lt;&gt;0,N189,P189&lt;&gt;0,P189,Q189&lt;&gt;0,Q189),"Pendent")</f>
        <v>ZPC SE-22 - Lleida - CIP</v>
      </c>
      <c r="T189" s="23" t="str" cm="1">
        <f t="array" ref="T189">_xlfn.IFNA(_xlfn.IFS(M189&lt;&gt;0,M189,N189&lt;&gt;0,N189,P189&lt;&gt;0,P189,Q189&lt;&gt;0,Q189),"FALTAN DATOS DE ESCENARIO")</f>
        <v>ZPC SE-22 - Lleida - CIP</v>
      </c>
      <c r="U189" s="92" t="str">
        <f>IF(IFERROR(FIND("ZPC",S189)&gt;=1,0),"ZPC","ZLLSM")</f>
        <v>ZPC</v>
      </c>
      <c r="V189" s="92" t="str">
        <f>+IF(OR(P189="Festa Major",P189="Menors d'edat",P189="Federació",U189="ZLLSM"),"Exempt","Taxa")</f>
        <v>Taxa</v>
      </c>
    </row>
    <row r="190" spans="1:22" ht="15" customHeight="1" x14ac:dyDescent="0.3">
      <c r="A190" s="12">
        <v>182</v>
      </c>
      <c r="B190" s="17" t="s">
        <v>428</v>
      </c>
      <c r="C190" s="17" t="s">
        <v>1435</v>
      </c>
      <c r="D190" s="23" t="str" cm="1">
        <f t="array" ref="D190">_xlfn.IFNA(_xlfn.IFS(M190&lt;&gt;0,M190,N190&lt;&gt;0,N190,P190&lt;&gt;0,P190,Q190&lt;&gt;0,Q190),"FALTAN DATOS DE ESCENARIO")</f>
        <v>ZPC TE-20 - Manlleu - Roda de Ter - CIP, ZPC TE-21 - Torelló - CIP</v>
      </c>
      <c r="E190" s="93">
        <v>45088</v>
      </c>
      <c r="F190" s="118">
        <v>0.25</v>
      </c>
      <c r="G190" s="93">
        <v>45088</v>
      </c>
      <c r="H190" s="118">
        <v>0.54166666666666663</v>
      </c>
      <c r="I190" s="28" t="s">
        <v>1441</v>
      </c>
      <c r="J190" s="28" t="s">
        <v>8</v>
      </c>
      <c r="K190" s="22">
        <v>30</v>
      </c>
      <c r="L190" s="12" t="s">
        <v>1442</v>
      </c>
      <c r="M190" s="17" t="s">
        <v>142</v>
      </c>
      <c r="R190" s="12" t="str">
        <f>_xlfn.IFNA(VLOOKUP(S190,Municipis!$A$2:$B$118,2,FALSE),"Pendent")</f>
        <v>Masies Voltegrà, Torelló, S. Vicenç Torelló, Oris, S. Quirze Besora</v>
      </c>
      <c r="S190" s="12" t="str" cm="1">
        <f t="array" ref="S190">_xlfn.IFNA(_xlfn.IFS(M190&lt;&gt;0,M190,N190&lt;&gt;0,N190,P190&lt;&gt;0,P190,Q190&lt;&gt;0,Q190),"Pendent")</f>
        <v>ZPC TE-20 - Manlleu - Roda de Ter - CIP, ZPC TE-21 - Torelló - CIP</v>
      </c>
    </row>
    <row r="191" spans="1:22" ht="15" customHeight="1" x14ac:dyDescent="0.3">
      <c r="A191" s="12">
        <v>183</v>
      </c>
      <c r="B191" s="49" t="s">
        <v>481</v>
      </c>
      <c r="C191" s="49" t="s">
        <v>1038</v>
      </c>
      <c r="D191" s="23" t="str" cm="1">
        <f t="array" ref="D191">_xlfn.IFNA(_xlfn.IFS(M191&lt;&gt;0,M191,N191&lt;&gt;0,N191,P191&lt;&gt;0,P191,Q191&lt;&gt;0,Q191),"FALTAN DATOS DE ESCENARIO")</f>
        <v>Escenari de Foix</v>
      </c>
      <c r="E191" s="21">
        <v>45092</v>
      </c>
      <c r="F191" s="104">
        <v>0.33333333333333298</v>
      </c>
      <c r="G191" s="21">
        <v>45092</v>
      </c>
      <c r="H191" s="104">
        <v>0.58333333333333304</v>
      </c>
      <c r="I191" s="17" t="s">
        <v>12</v>
      </c>
      <c r="J191" s="17" t="s">
        <v>10</v>
      </c>
      <c r="K191" s="17">
        <v>20</v>
      </c>
      <c r="L191" s="17" t="s">
        <v>11</v>
      </c>
      <c r="Q191" s="17" t="s">
        <v>29</v>
      </c>
      <c r="R191" s="12" t="str">
        <f>_xlfn.IFNA(VLOOKUP(S191,Municipis!$A$2:$B$118,2,FALSE),"Pendent")</f>
        <v>Castellet i la Gornal</v>
      </c>
      <c r="S191" s="12" t="str" cm="1">
        <f t="array" ref="S191">_xlfn.IFNA(_xlfn.IFS(M191&lt;&gt;0,M191,N191&lt;&gt;0,N191,P191&lt;&gt;0,P191,Q191&lt;&gt;0,Q191),"Pendent")</f>
        <v>Escenari de Foix</v>
      </c>
      <c r="T191" s="23" t="str" cm="1">
        <f t="array" ref="T191">_xlfn.IFNA(_xlfn.IFS(M191&lt;&gt;0,M191,N191&lt;&gt;0,N191,P191&lt;&gt;0,P191,Q191&lt;&gt;0,Q191),"FALTAN DATOS DE ESCENARIO")</f>
        <v>Escenari de Foix</v>
      </c>
      <c r="U191" s="92" t="str">
        <f>IF(IFERROR(FIND("ZPC",S191)&gt;=1,0),"ZPC","ZLLSM")</f>
        <v>ZLLSM</v>
      </c>
      <c r="V191" s="92" t="str">
        <f>+IF(OR(P191="Festa Major",P191="Menors d'edat",P191="Federació",U191="ZLLSM"),"Exempt","Taxa")</f>
        <v>Exempt</v>
      </c>
    </row>
    <row r="192" spans="1:22" ht="15" customHeight="1" x14ac:dyDescent="0.3">
      <c r="A192" s="12">
        <v>184</v>
      </c>
      <c r="B192" s="49" t="s">
        <v>412</v>
      </c>
      <c r="C192" s="17" t="s">
        <v>1557</v>
      </c>
      <c r="D192" s="23" t="str" cm="1">
        <f t="array" ref="D192">_xlfn.IFNA(_xlfn.IFS(M192&lt;&gt;0,M192,N192&lt;&gt;0,N192,P192&lt;&gt;0,P192,Q192&lt;&gt;0,Q192),"FALTAN DATOS DE ESCENARIO")</f>
        <v xml:space="preserve">ZPC LL-22 - Monistrol de Montserrat - CIP </v>
      </c>
      <c r="E192" s="21">
        <v>45093</v>
      </c>
      <c r="F192" s="104">
        <v>0.66666666666666663</v>
      </c>
      <c r="G192" s="21">
        <v>45095</v>
      </c>
      <c r="H192" s="104">
        <v>0.54166666666666663</v>
      </c>
      <c r="I192" s="17" t="s">
        <v>1083</v>
      </c>
      <c r="J192" s="17" t="s">
        <v>8</v>
      </c>
      <c r="K192" s="17">
        <v>40</v>
      </c>
      <c r="L192" s="17" t="s">
        <v>1080</v>
      </c>
      <c r="M192" s="17" t="s">
        <v>97</v>
      </c>
      <c r="R192" s="12" t="str">
        <f>_xlfn.IFNA(VLOOKUP(S192,Municipis!$A$2:$B$118,2,FALSE),"Pendent")</f>
        <v>Monistrol del Montserrat, Olesa de Montserrat, Esparreguera</v>
      </c>
      <c r="S192" s="12" t="str" cm="1">
        <f t="array" ref="S192">_xlfn.IFNA(_xlfn.IFS(M192&lt;&gt;0,M192,N192&lt;&gt;0,N192,P192&lt;&gt;0,P192,Q192&lt;&gt;0,Q192),"Pendent")</f>
        <v xml:space="preserve">ZPC LL-22 - Monistrol de Montserrat - CIP </v>
      </c>
      <c r="T192" s="23" t="str" cm="1">
        <f t="array" ref="T192">_xlfn.IFNA(_xlfn.IFS(M192&lt;&gt;0,M192,N192&lt;&gt;0,N192,P192&lt;&gt;0,P192,Q192&lt;&gt;0,Q192),"FALTAN DATOS DE ESCENARIO")</f>
        <v xml:space="preserve">ZPC LL-22 - Monistrol de Montserrat - CIP </v>
      </c>
      <c r="U192" s="92" t="str">
        <f>IF(IFERROR(FIND("ZPC",S192)&gt;=1,0),"ZPC","ZLLSM")</f>
        <v>ZPC</v>
      </c>
      <c r="V192" s="92" t="str">
        <f>+IF(OR(P192="Festa Major",P192="Menors d'edat",P192="Federació",U192="ZLLSM"),"Exempt","Taxa")</f>
        <v>Taxa</v>
      </c>
    </row>
    <row r="193" spans="1:22" ht="15" customHeight="1" x14ac:dyDescent="0.3">
      <c r="A193" s="12">
        <v>185</v>
      </c>
      <c r="B193" s="49" t="s">
        <v>480</v>
      </c>
      <c r="C193" s="49" t="s">
        <v>1548</v>
      </c>
      <c r="D193" s="23" t="str" cm="1">
        <f t="array" ref="D193">_xlfn.IFNA(_xlfn.IFS(M193&lt;&gt;0,M193,N193&lt;&gt;0,N193,P193&lt;&gt;0,P193,Q193&lt;&gt;0,Q193),"FALTAN DATOS DE ESCENARIO")</f>
        <v>ZPC SE-19 - Utxesa - Torres de Segre - CIP, ZPC SE-07 - Embassament d'Oliana - CIP</v>
      </c>
      <c r="E193" s="21">
        <v>45093</v>
      </c>
      <c r="F193" s="104">
        <v>0.70833333333333304</v>
      </c>
      <c r="G193" s="21">
        <v>45095</v>
      </c>
      <c r="H193" s="104">
        <v>0.5</v>
      </c>
      <c r="I193" s="17" t="s">
        <v>1083</v>
      </c>
      <c r="J193" s="27" t="s">
        <v>8</v>
      </c>
      <c r="K193" s="17">
        <v>30</v>
      </c>
      <c r="L193" s="17" t="s">
        <v>11</v>
      </c>
      <c r="M193" s="17" t="s">
        <v>127</v>
      </c>
      <c r="R193" s="12" t="str">
        <f>_xlfn.IFNA(VLOOKUP(S193,Municipis!$A$2:$B$118,2,FALSE),"Pendent")</f>
        <v>Aitona</v>
      </c>
      <c r="S193" s="12" t="str" cm="1">
        <f t="array" ref="S193">_xlfn.IFNA(_xlfn.IFS(M193&lt;&gt;0,M193,N193&lt;&gt;0,N193,P193&lt;&gt;0,P193,Q193&lt;&gt;0,Q193),"Pendent")</f>
        <v>ZPC SE-19 - Utxesa - Torres de Segre - CIP, ZPC SE-07 - Embassament d'Oliana - CIP</v>
      </c>
      <c r="T193" s="23" t="str" cm="1">
        <f t="array" ref="T193">_xlfn.IFNA(_xlfn.IFS(M193&lt;&gt;0,M193,N193&lt;&gt;0,N193,P193&lt;&gt;0,P193,Q193&lt;&gt;0,Q193),"FALTAN DATOS DE ESCENARIO")</f>
        <v>ZPC SE-19 - Utxesa - Torres de Segre - CIP, ZPC SE-07 - Embassament d'Oliana - CIP</v>
      </c>
      <c r="U193" s="92" t="str">
        <f>IF(IFERROR(FIND("ZPC",S193)&gt;=1,0),"ZPC","ZLLSM")</f>
        <v>ZPC</v>
      </c>
      <c r="V193" s="92" t="str">
        <f>+IF(OR(P193="Festa Major",P193="Menors d'edat",P193="Federació",U193="ZLLSM"),"Exempt","Taxa")</f>
        <v>Taxa</v>
      </c>
    </row>
    <row r="194" spans="1:22" ht="15" customHeight="1" x14ac:dyDescent="0.3">
      <c r="A194" s="12">
        <v>186</v>
      </c>
      <c r="B194" s="17" t="s">
        <v>474</v>
      </c>
      <c r="C194" s="28" t="s">
        <v>1399</v>
      </c>
      <c r="D194" s="23" t="str" cm="1">
        <f t="array" ref="D194">_xlfn.IFNA(_xlfn.IFS(M194&lt;&gt;0,M194,N194&lt;&gt;0,N194,P194&lt;&gt;0,P194,Q194&lt;&gt;0,Q194),"FALTAN DATOS DE ESCENARIO")</f>
        <v xml:space="preserve">ZPC TE-09 - Ripoll - Campdevànol - SALM </v>
      </c>
      <c r="E194" s="21">
        <v>45093</v>
      </c>
      <c r="F194" s="219">
        <v>0.29166666666666669</v>
      </c>
      <c r="G194" s="32">
        <v>45095</v>
      </c>
      <c r="H194" s="104">
        <v>0.875</v>
      </c>
      <c r="I194" s="17" t="s">
        <v>1024</v>
      </c>
      <c r="J194" s="17" t="s">
        <v>1398</v>
      </c>
      <c r="K194" s="17">
        <v>25</v>
      </c>
      <c r="L194" s="17" t="s">
        <v>11</v>
      </c>
      <c r="O194" s="27" t="s">
        <v>542</v>
      </c>
      <c r="P194" s="17" t="s">
        <v>131</v>
      </c>
      <c r="R194" s="12" t="str">
        <f>_xlfn.IFNA(VLOOKUP(S194,Municipis!$A$2:$B$118,2,FALSE),"Pendent")</f>
        <v>Sant Quirze de Besora, Oris, Sant Vicenç de Torelló</v>
      </c>
      <c r="S194" s="12" t="str" cm="1">
        <f t="array" ref="S194">_xlfn.IFNA(_xlfn.IFS(M194&lt;&gt;0,M194,N194&lt;&gt;0,N194,P194&lt;&gt;0,P194,Q194&lt;&gt;0,Q194),"Pendent")</f>
        <v xml:space="preserve">ZPC TE-09 - Ripoll - Campdevànol - SALM </v>
      </c>
    </row>
    <row r="195" spans="1:22" ht="15" customHeight="1" x14ac:dyDescent="0.3">
      <c r="A195" s="12">
        <v>187</v>
      </c>
      <c r="B195" s="17" t="s">
        <v>529</v>
      </c>
      <c r="C195" s="16" t="s">
        <v>1570</v>
      </c>
      <c r="D195" s="23" t="str" cm="1">
        <f t="array" ref="D195">_xlfn.IFNA(_xlfn.IFS(M195&lt;&gt;0,M195,N195&lt;&gt;0,N195,P195&lt;&gt;0,P195,Q195&lt;&gt;0,Q195),"FALTAN DATOS DE ESCENARIO")</f>
        <v>Zona lliure-El Prat del Llobregat</v>
      </c>
      <c r="E195" s="94">
        <v>45094</v>
      </c>
      <c r="F195" s="95">
        <v>0.375</v>
      </c>
      <c r="G195" s="94">
        <v>45094</v>
      </c>
      <c r="H195" s="95">
        <v>0.75</v>
      </c>
      <c r="I195" s="27" t="s">
        <v>12</v>
      </c>
      <c r="J195" s="27" t="s">
        <v>8</v>
      </c>
      <c r="K195" s="27">
        <v>20</v>
      </c>
      <c r="L195" s="27" t="s">
        <v>11</v>
      </c>
      <c r="M195" s="27" t="s">
        <v>1575</v>
      </c>
      <c r="R195" s="12" t="str">
        <f>_xlfn.IFNA(VLOOKUP(S195,Municipis!$A$2:$B$118,2,FALSE),"Pendent")</f>
        <v>Pendent</v>
      </c>
      <c r="S195" s="12" t="str" cm="1">
        <f t="array" ref="S195">_xlfn.IFNA(_xlfn.IFS(M195&lt;&gt;0,M195,N195&lt;&gt;0,N195,P195&lt;&gt;0,P195,Q195&lt;&gt;0,Q195),"Pendent")</f>
        <v>Zona lliure-El Prat del Llobregat</v>
      </c>
    </row>
    <row r="196" spans="1:22" ht="15" customHeight="1" x14ac:dyDescent="0.3">
      <c r="A196" s="12">
        <v>188</v>
      </c>
      <c r="B196" s="17" t="s">
        <v>435</v>
      </c>
      <c r="C196" s="244" t="s">
        <v>1373</v>
      </c>
      <c r="D196" s="23" t="str" cm="1">
        <f t="array" ref="D196">_xlfn.IFNA(_xlfn.IFS(M196&lt;&gt;0,M196,N196&lt;&gt;0,N196,P196&lt;&gt;0,P196,Q196&lt;&gt;0,Q196),"FALTAN DATOS DE ESCENARIO")</f>
        <v xml:space="preserve">ZPC LL-08 - Navarcles - CIP </v>
      </c>
      <c r="E196" s="94">
        <v>45094</v>
      </c>
      <c r="F196" s="219">
        <v>0.29166666666666669</v>
      </c>
      <c r="G196" s="94">
        <v>45094</v>
      </c>
      <c r="H196" s="219">
        <v>0.58333333333333304</v>
      </c>
      <c r="I196" s="27" t="s">
        <v>12</v>
      </c>
      <c r="J196" s="27" t="s">
        <v>8</v>
      </c>
      <c r="K196" s="27">
        <v>20</v>
      </c>
      <c r="L196" s="27" t="s">
        <v>11</v>
      </c>
      <c r="M196" s="27" t="s">
        <v>84</v>
      </c>
      <c r="N196" s="27"/>
      <c r="O196" s="27"/>
      <c r="P196" s="27"/>
      <c r="Q196" s="27"/>
      <c r="R196" s="12" t="str">
        <f>_xlfn.IFNA(VLOOKUP(S196,Municipis!$A$2:$B$118,2,FALSE),"Pendent")</f>
        <v>El Pont de Vilomara i Rocafort</v>
      </c>
      <c r="S196" s="12" t="str" cm="1">
        <f t="array" ref="S196">_xlfn.IFNA(_xlfn.IFS(M196&lt;&gt;0,M196,N196&lt;&gt;0,N196,P196&lt;&gt;0,P196,Q196&lt;&gt;0,Q196),"Pendent")</f>
        <v xml:space="preserve">ZPC LL-08 - Navarcles - CIP </v>
      </c>
      <c r="T196" s="23" t="str" cm="1">
        <f t="array" ref="T196">_xlfn.IFNA(_xlfn.IFS(M196&lt;&gt;0,M196,N196&lt;&gt;0,N196,P196&lt;&gt;0,P196,Q196&lt;&gt;0,Q196),"FALTAN DATOS DE ESCENARIO")</f>
        <v xml:space="preserve">ZPC LL-08 - Navarcles - CIP </v>
      </c>
      <c r="U196" s="92" t="str">
        <f>IF(IFERROR(FIND("ZPC",S196)&gt;=1,0),"ZPC","ZLLSM")</f>
        <v>ZPC</v>
      </c>
      <c r="V196" s="92" t="str">
        <f>+IF(OR(P196="Festa Major",P196="Menors d'edat",P196="Federació",U196="ZLLSM"),"Exempt","Taxa")</f>
        <v>Taxa</v>
      </c>
    </row>
    <row r="197" spans="1:22" ht="15" customHeight="1" x14ac:dyDescent="0.3">
      <c r="A197" s="12">
        <v>189</v>
      </c>
      <c r="B197" s="17" t="s">
        <v>508</v>
      </c>
      <c r="C197" s="16" t="s">
        <v>1554</v>
      </c>
      <c r="D197" s="23" t="str" cm="1">
        <f t="array" ref="D197">_xlfn.IFNA(_xlfn.IFS(M197&lt;&gt;0,M197,N197&lt;&gt;0,N197,P197&lt;&gt;0,P197,Q197&lt;&gt;0,Q197),"FALTAN DATOS DE ESCENARIO")</f>
        <v xml:space="preserve">ZPC LL-24 - Olesa i Esparreguera - CIP </v>
      </c>
      <c r="E197" s="94">
        <v>45094</v>
      </c>
      <c r="F197" s="95">
        <v>0.625</v>
      </c>
      <c r="G197" s="94">
        <v>45094</v>
      </c>
      <c r="H197" s="95">
        <v>0.83333333333333404</v>
      </c>
      <c r="I197" s="27" t="s">
        <v>12</v>
      </c>
      <c r="J197" s="27" t="s">
        <v>8</v>
      </c>
      <c r="K197" s="27">
        <v>12</v>
      </c>
      <c r="L197" s="27" t="s">
        <v>11</v>
      </c>
      <c r="M197" s="27" t="s">
        <v>100</v>
      </c>
      <c r="R197" s="12" t="str">
        <f>_xlfn.IFNA(VLOOKUP(S197,Municipis!$A$2:$B$118,2,FALSE),"Pendent")</f>
        <v>Navàs. Pinós, Cardona</v>
      </c>
      <c r="S197" s="12" t="str" cm="1">
        <f t="array" ref="S197">_xlfn.IFNA(_xlfn.IFS(M197&lt;&gt;0,M197,N197&lt;&gt;0,N197,P197&lt;&gt;0,P197,Q197&lt;&gt;0,Q197),"Pendent")</f>
        <v xml:space="preserve">ZPC LL-24 - Olesa i Esparreguera - CIP </v>
      </c>
      <c r="T197" s="23" t="str" cm="1">
        <f t="array" ref="T197">_xlfn.IFNA(_xlfn.IFS(M197&lt;&gt;0,M197,N197&lt;&gt;0,N197,P197&lt;&gt;0,P197,Q197&lt;&gt;0,Q197),"FALTAN DATOS DE ESCENARIO")</f>
        <v xml:space="preserve">ZPC LL-24 - Olesa i Esparreguera - CIP </v>
      </c>
      <c r="U197" s="92" t="str">
        <f>IF(IFERROR(FIND("ZPC",S197)&gt;=1,0),"ZPC","ZLLSM")</f>
        <v>ZPC</v>
      </c>
      <c r="V197" s="92" t="str">
        <f>+IF(OR(P197="Festa Major",P197="Menors d'edat",P197="Federació",U197="ZLLSM"),"Exempt","Taxa")</f>
        <v>Taxa</v>
      </c>
    </row>
    <row r="198" spans="1:22" ht="15" customHeight="1" x14ac:dyDescent="0.3">
      <c r="B198" s="17" t="s">
        <v>444</v>
      </c>
      <c r="C198" s="16" t="s">
        <v>1612</v>
      </c>
      <c r="D198" s="23" t="str" cm="1">
        <f t="array" ref="D198">_xlfn.IFNA(_xlfn.IFS(M198&lt;&gt;0,M198,N198&lt;&gt;0,N198,P198&lt;&gt;0,P198,Q198&lt;&gt;0,Q198),"FALTAN DATOS DE ESCENARIO")</f>
        <v>ZPC SE-19 - Utxesa - Torres de Segre - CIP</v>
      </c>
      <c r="E198" s="94">
        <v>45094</v>
      </c>
      <c r="F198" s="95">
        <v>0.66666666666666663</v>
      </c>
      <c r="G198" s="94">
        <v>45095</v>
      </c>
      <c r="H198" s="95">
        <v>0.54166666666666663</v>
      </c>
      <c r="I198" s="27" t="s">
        <v>12</v>
      </c>
      <c r="J198" s="27"/>
      <c r="K198" s="27">
        <v>45</v>
      </c>
      <c r="L198" s="27" t="s">
        <v>11</v>
      </c>
      <c r="M198" s="27" t="s">
        <v>125</v>
      </c>
      <c r="R198" s="12" t="str">
        <f>_xlfn.IFNA(VLOOKUP(S198,Municipis!$A$2:$B$118,2,FALSE),"Pendent")</f>
        <v>Torres de Segre, Soses, Seròs</v>
      </c>
      <c r="S198" s="12" t="str" cm="1">
        <f t="array" ref="S198">_xlfn.IFNA(_xlfn.IFS(M198&lt;&gt;0,M198,N198&lt;&gt;0,N198,P198&lt;&gt;0,P198,Q198&lt;&gt;0,Q198),"Pendent")</f>
        <v>ZPC SE-19 - Utxesa - Torres de Segre - CIP</v>
      </c>
    </row>
    <row r="199" spans="1:22" ht="15" customHeight="1" x14ac:dyDescent="0.3">
      <c r="A199" s="12">
        <v>190</v>
      </c>
      <c r="B199" s="17" t="s">
        <v>515</v>
      </c>
      <c r="C199" s="16" t="s">
        <v>1345</v>
      </c>
      <c r="D199" s="23" t="str" cm="1">
        <f t="array" ref="D199">_xlfn.IFNA(_xlfn.IFS(M199&lt;&gt;0,M199,N199&lt;&gt;0,N199,P199&lt;&gt;0,P199,Q199&lt;&gt;0,Q199),"FALTAN DATOS DE ESCENARIO")</f>
        <v>ZPC TE-20 - Manlleu - Roda de Ter - CIP, ZPC TE-21 - Torelló - CIP</v>
      </c>
      <c r="E199" s="94">
        <v>45094</v>
      </c>
      <c r="F199" s="219">
        <v>0.625</v>
      </c>
      <c r="G199" s="94">
        <v>45094</v>
      </c>
      <c r="H199" s="219">
        <v>0.79166666666666696</v>
      </c>
      <c r="I199" s="27" t="s">
        <v>12</v>
      </c>
      <c r="J199" s="27" t="s">
        <v>8</v>
      </c>
      <c r="K199" s="27">
        <v>25</v>
      </c>
      <c r="L199" s="27" t="s">
        <v>11</v>
      </c>
      <c r="M199" s="27" t="s">
        <v>142</v>
      </c>
      <c r="R199" s="12" t="str">
        <f>_xlfn.IFNA(VLOOKUP(S199,Municipis!$A$2:$B$118,2,FALSE),"Pendent")</f>
        <v>Masies Voltegrà, Torelló, S. Vicenç Torelló, Oris, S. Quirze Besora</v>
      </c>
      <c r="S199" s="12" t="str" cm="1">
        <f t="array" ref="S199">_xlfn.IFNA(_xlfn.IFS(M199&lt;&gt;0,M199,N199&lt;&gt;0,N199,P199&lt;&gt;0,P199,Q199&lt;&gt;0,Q199),"Pendent")</f>
        <v>ZPC TE-20 - Manlleu - Roda de Ter - CIP, ZPC TE-21 - Torelló - CIP</v>
      </c>
      <c r="T199" s="23" t="str" cm="1">
        <f t="array" ref="T199">_xlfn.IFNA(_xlfn.IFS(M199&lt;&gt;0,M199,N199&lt;&gt;0,N199,P199&lt;&gt;0,P199,Q199&lt;&gt;0,Q199),"FALTAN DATOS DE ESCENARIO")</f>
        <v>ZPC TE-20 - Manlleu - Roda de Ter - CIP, ZPC TE-21 - Torelló - CIP</v>
      </c>
      <c r="U199" s="92" t="str">
        <f>IF(IFERROR(FIND("ZPC",S199)&gt;=1,0),"ZPC","ZLLSM")</f>
        <v>ZPC</v>
      </c>
      <c r="V199" s="92" t="str">
        <f>+IF(OR(P199="Festa Major",P199="Menors d'edat",P199="Federació",U199="ZLLSM"),"Exempt","Taxa")</f>
        <v>Taxa</v>
      </c>
    </row>
    <row r="200" spans="1:22" ht="15" customHeight="1" x14ac:dyDescent="0.3">
      <c r="A200" s="12">
        <v>191</v>
      </c>
      <c r="B200" s="17" t="s">
        <v>530</v>
      </c>
      <c r="C200" s="16" t="s">
        <v>1491</v>
      </c>
      <c r="D200" s="23" t="str" cm="1">
        <f t="array" ref="D200">_xlfn.IFNA(_xlfn.IFS(M200&lt;&gt;0,M200,N200&lt;&gt;0,N200,P200&lt;&gt;0,P200,Q200&lt;&gt;0,Q200),"FALTAN DATOS DE ESCENARIO")</f>
        <v>ZPC TO-01 - Tordera - SALM</v>
      </c>
      <c r="E200" s="94">
        <v>45094</v>
      </c>
      <c r="F200" s="219">
        <v>0.29166666666666669</v>
      </c>
      <c r="G200" s="94">
        <v>45094</v>
      </c>
      <c r="H200" s="219">
        <v>0.83333333333333404</v>
      </c>
      <c r="I200" s="27" t="s">
        <v>1022</v>
      </c>
      <c r="J200" s="27" t="s">
        <v>8</v>
      </c>
      <c r="K200" s="27">
        <v>30</v>
      </c>
      <c r="L200" s="27" t="s">
        <v>11</v>
      </c>
      <c r="M200" s="27"/>
      <c r="N200" s="27" t="s">
        <v>144</v>
      </c>
      <c r="O200" s="27" t="s">
        <v>542</v>
      </c>
      <c r="P200" s="27"/>
      <c r="Q200" s="27"/>
      <c r="R200" s="12" t="str">
        <f>_xlfn.IFNA(VLOOKUP(S200,Municipis!$A$2:$B$118,2,FALSE),"Pendent")</f>
        <v>Pendent</v>
      </c>
      <c r="S200" s="12" t="str" cm="1">
        <f t="array" ref="S200">_xlfn.IFNA(_xlfn.IFS(M200&lt;&gt;0,M200,N200&lt;&gt;0,N200,P200&lt;&gt;0,P200,Q200&lt;&gt;0,Q200),"Pendent")</f>
        <v>ZPC TO-01 - Tordera - SALM</v>
      </c>
    </row>
    <row r="201" spans="1:22" ht="15" customHeight="1" x14ac:dyDescent="0.3">
      <c r="A201" s="12">
        <v>192</v>
      </c>
      <c r="B201" s="17" t="s">
        <v>481</v>
      </c>
      <c r="C201" s="40" t="s">
        <v>1281</v>
      </c>
      <c r="D201" s="239" t="str" cm="1">
        <f t="array" ref="D201">_xlfn.IFNA(_xlfn.IFS(M201&lt;&gt;0,M201,N201&lt;&gt;0,N201,P201&lt;&gt;0,P201,Q201&lt;&gt;0,Q201),"FALTAN DATOS DE ESCENARIO")</f>
        <v>Escenari de Foix</v>
      </c>
      <c r="E201" s="240">
        <v>45095</v>
      </c>
      <c r="F201" s="104">
        <v>0.29166666666666669</v>
      </c>
      <c r="G201" s="240">
        <v>45095</v>
      </c>
      <c r="H201" s="110">
        <v>0.54166666666666696</v>
      </c>
      <c r="I201" s="27" t="s">
        <v>12</v>
      </c>
      <c r="J201" s="17" t="s">
        <v>8</v>
      </c>
      <c r="K201" s="17">
        <v>20</v>
      </c>
      <c r="L201" s="17" t="s">
        <v>11</v>
      </c>
      <c r="Q201" s="17" t="s">
        <v>29</v>
      </c>
      <c r="R201" s="12" t="str">
        <f>_xlfn.IFNA(VLOOKUP(S201,Municipis!$A$2:$B$118,2,FALSE),"Pendent")</f>
        <v>Castellet i la Gornal</v>
      </c>
      <c r="S201" s="12" t="str" cm="1">
        <f t="array" ref="S201">_xlfn.IFNA(_xlfn.IFS(M201&lt;&gt;0,M201,N201&lt;&gt;0,N201,P201&lt;&gt;0,P201,Q201&lt;&gt;0,Q201),"Pendent")</f>
        <v>Escenari de Foix</v>
      </c>
      <c r="T201" s="23" t="str" cm="1">
        <f t="array" ref="T201">_xlfn.IFNA(_xlfn.IFS(M201&lt;&gt;0,M201,N201&lt;&gt;0,N201,P201&lt;&gt;0,P201,Q201&lt;&gt;0,Q201),"FALTAN DATOS DE ESCENARIO")</f>
        <v>Escenari de Foix</v>
      </c>
      <c r="U201" s="92" t="str">
        <f>IF(IFERROR(FIND("ZPC",S201)&gt;=1,0),"ZPC","ZLLSM")</f>
        <v>ZLLSM</v>
      </c>
      <c r="V201" s="92" t="str">
        <f>+IF(OR(P201="Festa Major",P201="Menors d'edat",P201="Federació",U201="ZLLSM"),"Exempt","Taxa")</f>
        <v>Exempt</v>
      </c>
    </row>
    <row r="202" spans="1:22" ht="15" customHeight="1" x14ac:dyDescent="0.3">
      <c r="A202" s="12">
        <v>193</v>
      </c>
      <c r="B202" s="17" t="s">
        <v>432</v>
      </c>
      <c r="C202" s="49" t="s">
        <v>1064</v>
      </c>
      <c r="D202" s="23" t="str" cm="1">
        <f t="array" ref="D202">_xlfn.IFNA(_xlfn.IFS(M202&lt;&gt;0,M202,N202&lt;&gt;0,N202,P202&lt;&gt;0,P202,Q202&lt;&gt;0,Q202),"FALTAN DATOS DE ESCENARIO")</f>
        <v>Privades L1 - Llac de l'Agulla</v>
      </c>
      <c r="E202" s="21">
        <v>45095</v>
      </c>
      <c r="F202" s="104">
        <v>0.29166666666666669</v>
      </c>
      <c r="G202" s="21">
        <v>45095</v>
      </c>
      <c r="H202" s="104">
        <v>0.5</v>
      </c>
      <c r="I202" s="17" t="s">
        <v>12</v>
      </c>
      <c r="J202" s="17" t="s">
        <v>8</v>
      </c>
      <c r="K202" s="17">
        <v>20</v>
      </c>
      <c r="L202" s="17" t="s">
        <v>11</v>
      </c>
      <c r="O202" s="17" t="s">
        <v>543</v>
      </c>
      <c r="Q202" s="17" t="s">
        <v>31</v>
      </c>
      <c r="R202" s="12" t="str">
        <f>_xlfn.IFNA(VLOOKUP(S202,Municipis!$A$2:$B$118,2,FALSE),"Pendent")</f>
        <v>Manresa</v>
      </c>
      <c r="S202" s="12" t="str" cm="1">
        <f t="array" ref="S202">_xlfn.IFNA(_xlfn.IFS(M202&lt;&gt;0,M202,N202&lt;&gt;0,N202,P202&lt;&gt;0,P202,Q202&lt;&gt;0,Q202),"Pendent")</f>
        <v>Privades L1 - Llac de l'Agulla</v>
      </c>
      <c r="T202" s="23" t="str" cm="1">
        <f t="array" ref="T202">_xlfn.IFNA(_xlfn.IFS(M202&lt;&gt;0,M202,N202&lt;&gt;0,N202,P202&lt;&gt;0,P202,Q202&lt;&gt;0,Q202),"FALTAN DATOS DE ESCENARIO")</f>
        <v>Privades L1 - Llac de l'Agulla</v>
      </c>
      <c r="U202" s="92" t="str">
        <f>IF(IFERROR(FIND("ZPC",S202)&gt;=1,0),"ZPC","ZLLSM")</f>
        <v>ZLLSM</v>
      </c>
      <c r="V202" s="92" t="str">
        <f>+IF(OR(P202="Festa Major",P202="Menors d'edat",P202="Federació",U202="ZLLSM"),"Exempt","Taxa")</f>
        <v>Exempt</v>
      </c>
    </row>
    <row r="203" spans="1:22" ht="15" customHeight="1" x14ac:dyDescent="0.3">
      <c r="A203" s="12">
        <v>194</v>
      </c>
      <c r="B203" s="17" t="s">
        <v>477</v>
      </c>
      <c r="C203" s="315" t="s">
        <v>1480</v>
      </c>
      <c r="D203" s="23" t="str" cm="1">
        <f t="array" ref="D203">_xlfn.IFNA(_xlfn.IFS(M203&lt;&gt;0,M203,N203&lt;&gt;0,N203,P203&lt;&gt;0,P203,Q203&lt;&gt;0,Q203),"FALTAN DATOS DE ESCENARIO")</f>
        <v xml:space="preserve">ZLLSM-LL-31 - el Llobregat - Abrera </v>
      </c>
      <c r="E203" s="229">
        <v>45095</v>
      </c>
      <c r="F203" s="230">
        <v>0.25</v>
      </c>
      <c r="G203" s="229">
        <v>45095</v>
      </c>
      <c r="H203" s="230">
        <v>0.54166666666666663</v>
      </c>
      <c r="I203" s="231" t="s">
        <v>1421</v>
      </c>
      <c r="J203" s="231" t="s">
        <v>1479</v>
      </c>
      <c r="K203" s="232">
        <v>50</v>
      </c>
      <c r="L203" s="315" t="s">
        <v>1080</v>
      </c>
      <c r="M203" s="27"/>
      <c r="N203" s="27"/>
      <c r="O203" s="27"/>
      <c r="P203" s="27" t="s">
        <v>52</v>
      </c>
      <c r="R203" s="12" t="str">
        <f>_xlfn.IFNA(VLOOKUP(S203,Municipis!$A$2:$B$118,2,FALSE),"Pendent")</f>
        <v>Abrera</v>
      </c>
      <c r="S203" s="12" t="str" cm="1">
        <f t="array" ref="S203">_xlfn.IFNA(_xlfn.IFS(M203&lt;&gt;0,M203,N203&lt;&gt;0,N203,P203&lt;&gt;0,P203,Q203&lt;&gt;0,Q203),"Pendent")</f>
        <v xml:space="preserve">ZLLSM-LL-31 - el Llobregat - Abrera </v>
      </c>
    </row>
    <row r="204" spans="1:22" ht="15" customHeight="1" x14ac:dyDescent="0.3">
      <c r="A204" s="12">
        <v>195</v>
      </c>
      <c r="B204" s="17" t="s">
        <v>499</v>
      </c>
      <c r="C204" s="16" t="s">
        <v>1414</v>
      </c>
      <c r="D204" s="23" t="str" cm="1">
        <f t="array" ref="D204">_xlfn.IFNA(_xlfn.IFS(M204&lt;&gt;0,M204,N204&lt;&gt;0,N204,P204&lt;&gt;0,P204,Q204&lt;&gt;0,Q204),"FALTAN DATOS DE ESCENARIO")</f>
        <v xml:space="preserve">ZPC EB-01 - Embassaments de Riba-roja i de Flix - CIP </v>
      </c>
      <c r="E204" s="94">
        <v>45095</v>
      </c>
      <c r="F204" s="95">
        <v>0.33333333333333298</v>
      </c>
      <c r="G204" s="94">
        <v>45095</v>
      </c>
      <c r="H204" s="95">
        <v>0.58333333333333304</v>
      </c>
      <c r="I204" s="27" t="s">
        <v>12</v>
      </c>
      <c r="J204" s="27" t="s">
        <v>10</v>
      </c>
      <c r="K204" s="27">
        <v>20</v>
      </c>
      <c r="L204" s="27" t="s">
        <v>11</v>
      </c>
      <c r="M204" s="27" t="s">
        <v>72</v>
      </c>
      <c r="N204" s="27"/>
      <c r="O204" s="27"/>
      <c r="P204" s="27"/>
      <c r="Q204" s="27"/>
      <c r="R204" s="12" t="str">
        <f>_xlfn.IFNA(VLOOKUP(S204,Municipis!$A$2:$B$118,2,FALSE),"Pendent")</f>
        <v>La Granja d'Escarp, La Pobla de Massaluca, Flix, Riba-roja d'Ebre</v>
      </c>
      <c r="S204" s="12" t="str" cm="1">
        <f t="array" ref="S204">_xlfn.IFNA(_xlfn.IFS(M204&lt;&gt;0,M204,N204&lt;&gt;0,N204,P204&lt;&gt;0,P204,Q204&lt;&gt;0,Q204),"Pendent")</f>
        <v xml:space="preserve">ZPC EB-01 - Embassaments de Riba-roja i de Flix - CIP </v>
      </c>
    </row>
    <row r="205" spans="1:22" ht="15" customHeight="1" x14ac:dyDescent="0.3">
      <c r="A205" s="12">
        <v>196</v>
      </c>
      <c r="B205" s="17" t="s">
        <v>496</v>
      </c>
      <c r="C205" s="16" t="s">
        <v>1294</v>
      </c>
      <c r="D205" s="23" t="str" cm="1">
        <f t="array" ref="D205">_xlfn.IFNA(_xlfn.IFS(M205&lt;&gt;0,M205,N205&lt;&gt;0,N205,P205&lt;&gt;0,P205,Q205&lt;&gt;0,Q205),"FALTAN DATOS DE ESCENARIO")</f>
        <v xml:space="preserve">ZPC LL-21 - Castellbell i el Vilar - CIP </v>
      </c>
      <c r="E205" s="94">
        <v>45095</v>
      </c>
      <c r="F205" s="219">
        <v>0.33333333333333298</v>
      </c>
      <c r="G205" s="94">
        <v>45095</v>
      </c>
      <c r="H205" s="219">
        <v>0.58333333333333304</v>
      </c>
      <c r="I205" s="27" t="s">
        <v>12</v>
      </c>
      <c r="J205" s="27" t="s">
        <v>10</v>
      </c>
      <c r="K205" s="27">
        <v>30</v>
      </c>
      <c r="L205" s="27" t="s">
        <v>11</v>
      </c>
      <c r="M205" s="27" t="s">
        <v>95</v>
      </c>
      <c r="N205" s="27"/>
      <c r="O205" s="27"/>
      <c r="P205" s="27"/>
      <c r="Q205" s="27"/>
      <c r="R205" s="12" t="str">
        <f>_xlfn.IFNA(VLOOKUP(S205,Municipis!$A$2:$B$118,2,FALSE),"Pendent")</f>
        <v>Castellbell i el Vilar, Monistrol del Montserrat, Olesa de Montserrat, Esparreguera</v>
      </c>
      <c r="S205" s="12" t="str" cm="1">
        <f t="array" ref="S205">_xlfn.IFNA(_xlfn.IFS(M205&lt;&gt;0,M205,N205&lt;&gt;0,N205,P205&lt;&gt;0,P205,Q205&lt;&gt;0,Q205),"Pendent")</f>
        <v xml:space="preserve">ZPC LL-21 - Castellbell i el Vilar - CIP </v>
      </c>
      <c r="T205" s="23" t="str" cm="1">
        <f t="array" ref="T205">_xlfn.IFNA(_xlfn.IFS(M205&lt;&gt;0,M205,N205&lt;&gt;0,N205,P205&lt;&gt;0,P205,Q205&lt;&gt;0,Q205),"FALTAN DATOS DE ESCENARIO")</f>
        <v xml:space="preserve">ZPC LL-21 - Castellbell i el Vilar - CIP </v>
      </c>
      <c r="U205" s="92" t="str">
        <f>IF(IFERROR(FIND("ZPC",S205)&gt;=1,0),"ZPC","ZLLSM")</f>
        <v>ZPC</v>
      </c>
      <c r="V205" s="92" t="str">
        <f>+IF(OR(P205="Festa Major",P205="Menors d'edat",P205="Federació",U205="ZLLSM"),"Exempt","Taxa")</f>
        <v>Taxa</v>
      </c>
    </row>
    <row r="206" spans="1:22" ht="15" customHeight="1" x14ac:dyDescent="0.3">
      <c r="A206" s="12">
        <v>197</v>
      </c>
      <c r="B206" s="28" t="s">
        <v>466</v>
      </c>
      <c r="C206" s="16" t="s">
        <v>1091</v>
      </c>
      <c r="D206" s="23" t="str" cm="1">
        <f t="array" ref="D206">_xlfn.IFNA(_xlfn.IFS(M206&lt;&gt;0,M206,N206&lt;&gt;0,N206,P206&lt;&gt;0,P206,Q206&lt;&gt;0,Q206),"FALTAN DATOS DE ESCENARIO")</f>
        <v xml:space="preserve">ZPC LL-23 - Súria - CIP </v>
      </c>
      <c r="E206" s="94">
        <v>45095</v>
      </c>
      <c r="F206" s="95">
        <v>0.33333333333333298</v>
      </c>
      <c r="G206" s="94">
        <v>45095</v>
      </c>
      <c r="H206" s="95">
        <v>0.54166666666666696</v>
      </c>
      <c r="I206" s="27" t="s">
        <v>12</v>
      </c>
      <c r="J206" s="27" t="s">
        <v>8</v>
      </c>
      <c r="K206" s="27">
        <v>25</v>
      </c>
      <c r="L206" s="27" t="s">
        <v>11</v>
      </c>
      <c r="M206" s="27" t="s">
        <v>99</v>
      </c>
      <c r="N206" s="27"/>
      <c r="O206" s="27"/>
      <c r="P206" s="27"/>
      <c r="Q206" s="27"/>
      <c r="R206" s="12" t="str">
        <f>_xlfn.IFNA(VLOOKUP(S206,Municipis!$A$2:$B$118,2,FALSE),"Pendent")</f>
        <v>Olesa de Montserrat, Esparreguera, Collbató</v>
      </c>
      <c r="S206" s="12" t="str" cm="1">
        <f t="array" ref="S206">_xlfn.IFNA(_xlfn.IFS(M206&lt;&gt;0,M206,N206&lt;&gt;0,N206,P206&lt;&gt;0,P206,Q206&lt;&gt;0,Q206),"Pendent")</f>
        <v xml:space="preserve">ZPC LL-23 - Súria - CIP </v>
      </c>
      <c r="T206" s="23" t="str" cm="1">
        <f t="array" ref="T206">_xlfn.IFNA(_xlfn.IFS(M206&lt;&gt;0,M206,N206&lt;&gt;0,N206,P206&lt;&gt;0,P206,Q206&lt;&gt;0,Q206),"FALTAN DATOS DE ESCENARIO")</f>
        <v xml:space="preserve">ZPC LL-23 - Súria - CIP </v>
      </c>
      <c r="U206" s="92" t="str">
        <f>IF(IFERROR(FIND("ZPC",S206)&gt;=1,0),"ZPC","ZLLSM")</f>
        <v>ZPC</v>
      </c>
      <c r="V206" s="92" t="str">
        <f>+IF(OR(P206="Festa Major",P206="Menors d'edat",P206="Federació",U206="ZLLSM"),"Exempt","Taxa")</f>
        <v>Taxa</v>
      </c>
    </row>
    <row r="207" spans="1:22" ht="15" customHeight="1" x14ac:dyDescent="0.3">
      <c r="A207" s="12">
        <v>198</v>
      </c>
      <c r="B207" s="29" t="s">
        <v>464</v>
      </c>
      <c r="C207" s="49" t="s">
        <v>1313</v>
      </c>
      <c r="D207" s="23" t="str" cm="1">
        <f t="array" ref="D207">_xlfn.IFNA(_xlfn.IFS(M207&lt;&gt;0,M207,N207&lt;&gt;0,N207,P207&lt;&gt;0,P207,Q207&lt;&gt;0,Q207),"FALTAN DATOS DE ESCENARIO")</f>
        <v xml:space="preserve">ZPC LL-24 - Olesa i Esparreguera - CIP </v>
      </c>
      <c r="E207" s="234">
        <v>45095</v>
      </c>
      <c r="F207" s="104">
        <v>0.29166666666666669</v>
      </c>
      <c r="G207" s="234">
        <v>45095</v>
      </c>
      <c r="H207" s="104">
        <v>0.58333333333333304</v>
      </c>
      <c r="I207" s="17" t="s">
        <v>12</v>
      </c>
      <c r="J207" s="17" t="s">
        <v>8</v>
      </c>
      <c r="K207" s="17">
        <v>15</v>
      </c>
      <c r="L207" s="17" t="s">
        <v>11</v>
      </c>
      <c r="M207" s="17" t="s">
        <v>100</v>
      </c>
      <c r="R207" s="12" t="str">
        <f>_xlfn.IFNA(VLOOKUP(S207,Municipis!$A$2:$B$118,2,FALSE),"Pendent")</f>
        <v>Navàs. Pinós, Cardona</v>
      </c>
      <c r="S207" s="12" t="str" cm="1">
        <f t="array" ref="S207">_xlfn.IFNA(_xlfn.IFS(M207&lt;&gt;0,M207,N207&lt;&gt;0,N207,P207&lt;&gt;0,P207,Q207&lt;&gt;0,Q207),"Pendent")</f>
        <v xml:space="preserve">ZPC LL-24 - Olesa i Esparreguera - CIP </v>
      </c>
      <c r="T207" s="23" t="str" cm="1">
        <f t="array" ref="T207">_xlfn.IFNA(_xlfn.IFS(M207&lt;&gt;0,M207,N207&lt;&gt;0,N207,P207&lt;&gt;0,P207,Q207&lt;&gt;0,Q207),"FALTAN DATOS DE ESCENARIO")</f>
        <v xml:space="preserve">ZPC LL-24 - Olesa i Esparreguera - CIP </v>
      </c>
      <c r="U207" s="92" t="str">
        <f>IF(IFERROR(FIND("ZPC",S207)&gt;=1,0),"ZPC","ZLLSM")</f>
        <v>ZPC</v>
      </c>
      <c r="V207" s="92" t="str">
        <f>+IF(OR(P207="Festa Major",P207="Menors d'edat",P207="Federació",U207="ZLLSM"),"Exempt","Taxa")</f>
        <v>Taxa</v>
      </c>
    </row>
    <row r="208" spans="1:22" ht="15" customHeight="1" x14ac:dyDescent="0.3">
      <c r="B208" s="17" t="s">
        <v>450</v>
      </c>
      <c r="C208" s="16" t="s">
        <v>1605</v>
      </c>
      <c r="D208" s="23" t="str" cm="1">
        <f t="array" ref="D208">_xlfn.IFNA(_xlfn.IFS(M208&lt;&gt;0,M208,N208&lt;&gt;0,N208,P208&lt;&gt;0,P208,Q208&lt;&gt;0,Q208),"FALTAN DATOS DE ESCENARIO")</f>
        <v xml:space="preserve">ZPC NR-09 - Embassament de Canelles - CIP </v>
      </c>
      <c r="E208" s="94">
        <v>45095</v>
      </c>
      <c r="F208" s="95">
        <v>0.33333333333333298</v>
      </c>
      <c r="G208" s="94">
        <v>45095</v>
      </c>
      <c r="H208" s="95">
        <v>0.75</v>
      </c>
      <c r="I208" s="27" t="s">
        <v>1029</v>
      </c>
      <c r="J208" s="27" t="s">
        <v>8</v>
      </c>
      <c r="K208" s="27">
        <v>25</v>
      </c>
      <c r="L208" s="27" t="s">
        <v>11</v>
      </c>
      <c r="M208" s="27" t="s">
        <v>112</v>
      </c>
      <c r="N208" s="27"/>
      <c r="O208" s="27"/>
      <c r="P208" s="27"/>
      <c r="Q208" s="27"/>
      <c r="R208" s="12" t="str">
        <f>_xlfn.IFNA(VLOOKUP(S208,Municipis!$A$2:$B$118,2,FALSE),"Pendent")</f>
        <v>Ivars de Noguera, Os de Balaguer, Ager</v>
      </c>
      <c r="S208" s="12" t="str" cm="1">
        <f t="array" ref="S208">_xlfn.IFNA(_xlfn.IFS(M208&lt;&gt;0,M208,N208&lt;&gt;0,N208,P208&lt;&gt;0,P208,Q208&lt;&gt;0,Q208),"Pendent")</f>
        <v xml:space="preserve">ZPC NR-09 - Embassament de Canelles - CIP </v>
      </c>
    </row>
    <row r="209" spans="1:22" ht="15" customHeight="1" x14ac:dyDescent="0.3">
      <c r="A209" s="12">
        <v>199</v>
      </c>
      <c r="B209" s="17" t="s">
        <v>409</v>
      </c>
      <c r="C209" s="242" t="s">
        <v>1280</v>
      </c>
      <c r="D209" s="23" t="str" cm="1">
        <f t="array" ref="D209">_xlfn.IFNA(_xlfn.IFS(M209&lt;&gt;0,M209,N209&lt;&gt;0,N209,P209&lt;&gt;0,P209,Q209&lt;&gt;0,Q209),"FALTAN DATOS DE ESCENARIO")</f>
        <v>ZPC SE-07 - Embassament d'Oliana - CIP</v>
      </c>
      <c r="E209" s="243">
        <v>45095</v>
      </c>
      <c r="F209" s="118">
        <v>0.33333333333333331</v>
      </c>
      <c r="G209" s="243">
        <v>45095</v>
      </c>
      <c r="H209" s="118">
        <v>0.58333333333333337</v>
      </c>
      <c r="I209" s="17" t="s">
        <v>12</v>
      </c>
      <c r="J209" s="17" t="s">
        <v>8</v>
      </c>
      <c r="K209" s="17">
        <v>15</v>
      </c>
      <c r="L209" s="17" t="s">
        <v>11</v>
      </c>
      <c r="M209" s="17" t="s">
        <v>117</v>
      </c>
      <c r="R209" s="12" t="s">
        <v>635</v>
      </c>
      <c r="S209" s="12" t="s">
        <v>117</v>
      </c>
    </row>
    <row r="210" spans="1:22" ht="15" customHeight="1" x14ac:dyDescent="0.3">
      <c r="A210" s="12">
        <v>200</v>
      </c>
      <c r="B210" s="17" t="s">
        <v>505</v>
      </c>
      <c r="C210" s="17" t="s">
        <v>1416</v>
      </c>
      <c r="D210" s="23" t="str" cm="1">
        <f t="array" ref="D210">_xlfn.IFNA(_xlfn.IFS(M210&lt;&gt;0,M210,N210&lt;&gt;0,N210,P210&lt;&gt;0,P210,Q210&lt;&gt;0,Q210),"FALTAN DATOS DE ESCENARIO")</f>
        <v>ZPC TE-20 - Manlleu - Roda de Ter - CIP</v>
      </c>
      <c r="E210" s="93">
        <v>45095</v>
      </c>
      <c r="F210" s="118">
        <v>0.27083333333333331</v>
      </c>
      <c r="G210" s="93">
        <v>45095</v>
      </c>
      <c r="H210" s="104" t="s">
        <v>1420</v>
      </c>
      <c r="I210" s="28" t="s">
        <v>1421</v>
      </c>
      <c r="J210" s="17" t="s">
        <v>1422</v>
      </c>
      <c r="K210" s="17">
        <v>35</v>
      </c>
      <c r="L210" s="17" t="s">
        <v>1080</v>
      </c>
      <c r="M210" s="17" t="s">
        <v>141</v>
      </c>
      <c r="R210" s="12" t="str">
        <f>_xlfn.IFNA(VLOOKUP(S210,Municipis!$A$2:$B$118,2,FALSE),"Pendent")</f>
        <v>Manlleu, Roda Ter, Gurb, Masies Roda, Masies Voltegrà, Torelló, S. V. Torelló, Oris, S.Q. Besora</v>
      </c>
      <c r="S210" s="12" t="str" cm="1">
        <f t="array" ref="S210">_xlfn.IFNA(_xlfn.IFS(M210&lt;&gt;0,M210,N210&lt;&gt;0,N210,P210&lt;&gt;0,P210,Q210&lt;&gt;0,Q210),"Pendent")</f>
        <v>ZPC TE-20 - Manlleu - Roda de Ter - CIP</v>
      </c>
    </row>
    <row r="211" spans="1:22" ht="15" customHeight="1" x14ac:dyDescent="0.3">
      <c r="A211" s="12">
        <v>201</v>
      </c>
      <c r="B211" s="17" t="s">
        <v>435</v>
      </c>
      <c r="C211" s="244" t="s">
        <v>1370</v>
      </c>
      <c r="D211" s="23" t="str" cm="1">
        <f t="array" ref="D211">_xlfn.IFNA(_xlfn.IFS(M211&lt;&gt;0,M211,N211&lt;&gt;0,N211,P211&lt;&gt;0,P211,Q211&lt;&gt;0,Q211),"FALTAN DATOS DE ESCENARIO")</f>
        <v xml:space="preserve">ZPC LL-08 - Navarcles - CIP </v>
      </c>
      <c r="E211" s="94">
        <v>45098</v>
      </c>
      <c r="F211" s="219">
        <v>0.29166666666666669</v>
      </c>
      <c r="G211" s="94">
        <v>45098</v>
      </c>
      <c r="H211" s="219">
        <v>0.58333333333333304</v>
      </c>
      <c r="I211" s="27" t="s">
        <v>12</v>
      </c>
      <c r="J211" s="27" t="s">
        <v>10</v>
      </c>
      <c r="K211" s="27">
        <v>20</v>
      </c>
      <c r="L211" s="27" t="s">
        <v>11</v>
      </c>
      <c r="M211" s="27" t="s">
        <v>84</v>
      </c>
      <c r="N211" s="27"/>
      <c r="O211" s="27"/>
      <c r="P211" s="27"/>
      <c r="Q211" s="27"/>
      <c r="R211" s="12" t="str">
        <f>_xlfn.IFNA(VLOOKUP(S211,Municipis!$A$2:$B$118,2,FALSE),"Pendent")</f>
        <v>El Pont de Vilomara i Rocafort</v>
      </c>
      <c r="S211" s="12" t="str" cm="1">
        <f t="array" ref="S211">_xlfn.IFNA(_xlfn.IFS(M211&lt;&gt;0,M211,N211&lt;&gt;0,N211,P211&lt;&gt;0,P211,Q211&lt;&gt;0,Q211),"Pendent")</f>
        <v xml:space="preserve">ZPC LL-08 - Navarcles - CIP </v>
      </c>
      <c r="T211" s="23" t="str" cm="1">
        <f t="array" ref="T211">_xlfn.IFNA(_xlfn.IFS(M211&lt;&gt;0,M211,N211&lt;&gt;0,N211,P211&lt;&gt;0,P211,Q211&lt;&gt;0,Q211),"FALTAN DATOS DE ESCENARIO")</f>
        <v xml:space="preserve">ZPC LL-08 - Navarcles - CIP </v>
      </c>
      <c r="U211" s="92" t="str">
        <f>IF(IFERROR(FIND("ZPC",S211)&gt;=1,0),"ZPC","ZLLSM")</f>
        <v>ZPC</v>
      </c>
      <c r="V211" s="92" t="str">
        <f>+IF(OR(P211="Festa Major",P211="Menors d'edat",P211="Federació",U211="ZLLSM"),"Exempt","Taxa")</f>
        <v>Taxa</v>
      </c>
    </row>
    <row r="212" spans="1:22" ht="15" customHeight="1" x14ac:dyDescent="0.3">
      <c r="A212" s="12">
        <v>202</v>
      </c>
      <c r="B212" s="17" t="s">
        <v>438</v>
      </c>
      <c r="C212" s="235" t="s">
        <v>1110</v>
      </c>
      <c r="D212" s="23" t="str" cm="1">
        <f t="array" ref="D212">_xlfn.IFNA(_xlfn.IFS(M212&lt;&gt;0,M212,N212&lt;&gt;0,N212,P212&lt;&gt;0,P212,Q212&lt;&gt;0,Q212),"FALTAN DATOS DE ESCENARIO")</f>
        <v>Privades S5 - Llacs d'Almacelles (Pantans de la Llengua Eixuta)</v>
      </c>
      <c r="E212" s="236">
        <v>45101</v>
      </c>
      <c r="F212" s="260">
        <v>0.375</v>
      </c>
      <c r="G212" s="236">
        <v>45102</v>
      </c>
      <c r="H212" s="260">
        <v>0.375</v>
      </c>
      <c r="I212" s="17" t="s">
        <v>1554</v>
      </c>
      <c r="J212" s="121" t="s">
        <v>10</v>
      </c>
      <c r="K212" s="121">
        <v>32</v>
      </c>
      <c r="L212" s="121" t="s">
        <v>11</v>
      </c>
      <c r="M212" s="121"/>
      <c r="N212" s="121"/>
      <c r="O212" s="121"/>
      <c r="P212" s="121"/>
      <c r="Q212" s="121" t="s">
        <v>36</v>
      </c>
      <c r="R212" s="12" t="str">
        <f>_xlfn.IFNA(VLOOKUP(S212,Municipis!$A$2:$B$118,2,FALSE),"Pendent")</f>
        <v>Almacelles</v>
      </c>
      <c r="S212" s="12" t="str" cm="1">
        <f t="array" ref="S212">_xlfn.IFNA(_xlfn.IFS(M212&lt;&gt;0,M212,N212&lt;&gt;0,N212,P212&lt;&gt;0,P212,Q212&lt;&gt;0,Q212),"Pendent")</f>
        <v>Privades S5 - Llacs d'Almacelles (Pantans de la Llengua Eixuta)</v>
      </c>
    </row>
    <row r="213" spans="1:22" ht="15" customHeight="1" x14ac:dyDescent="0.3">
      <c r="A213" s="12">
        <v>203</v>
      </c>
      <c r="B213" s="17" t="s">
        <v>462</v>
      </c>
      <c r="C213" s="16" t="s">
        <v>1542</v>
      </c>
      <c r="D213" s="23" t="str" cm="1">
        <f t="array" ref="D213">_xlfn.IFNA(_xlfn.IFS(M213&lt;&gt;0,M213,N213&lt;&gt;0,N213,P213&lt;&gt;0,P213,Q213&lt;&gt;0,Q213),"FALTAN DATOS DE ESCENARIO")</f>
        <v xml:space="preserve">ZPC LL-14 - Ratavilla - SALM </v>
      </c>
      <c r="E213" s="21">
        <v>45101</v>
      </c>
      <c r="F213" s="104">
        <v>0.5</v>
      </c>
      <c r="G213" s="32">
        <v>45101</v>
      </c>
      <c r="H213" s="104">
        <v>0.79166666666666696</v>
      </c>
      <c r="I213" s="17" t="s">
        <v>1024</v>
      </c>
      <c r="J213" s="17" t="s">
        <v>8</v>
      </c>
      <c r="K213" s="17">
        <v>30</v>
      </c>
      <c r="L213" s="17" t="s">
        <v>11</v>
      </c>
      <c r="N213" s="17" t="s">
        <v>88</v>
      </c>
      <c r="O213" s="17" t="s">
        <v>542</v>
      </c>
      <c r="R213" s="12" t="str">
        <f>_xlfn.IFNA(VLOOKUP(S213,Municipis!$A$2:$B$118,2,FALSE),"Pendent")</f>
        <v>Olius, Clariana de Cardener</v>
      </c>
      <c r="S213" s="12" t="str" cm="1">
        <f t="array" ref="S213">_xlfn.IFNA(_xlfn.IFS(M213&lt;&gt;0,M213,N213&lt;&gt;0,N213,P213&lt;&gt;0,P213,Q213&lt;&gt;0,Q213),"Pendent")</f>
        <v xml:space="preserve">ZPC LL-14 - Ratavilla - SALM </v>
      </c>
    </row>
    <row r="214" spans="1:22" ht="15" customHeight="1" x14ac:dyDescent="0.3">
      <c r="A214" s="12">
        <v>204</v>
      </c>
      <c r="B214" s="17" t="s">
        <v>512</v>
      </c>
      <c r="C214" s="16" t="s">
        <v>1506</v>
      </c>
      <c r="D214" s="23" t="str" cm="1">
        <f t="array" ref="D214">_xlfn.IFNA(_xlfn.IFS(M214&lt;&gt;0,M214,N214&lt;&gt;0,N214,P214&lt;&gt;0,P214,Q214&lt;&gt;0,Q214),"FALTAN DATOS DE ESCENARIO")</f>
        <v xml:space="preserve">ZPC NR-12 - Alfarràs - INT </v>
      </c>
      <c r="E214" s="94">
        <v>45101</v>
      </c>
      <c r="F214" s="219">
        <v>0.33333333333333298</v>
      </c>
      <c r="G214" s="94">
        <v>45101</v>
      </c>
      <c r="H214" s="219">
        <v>0.83333333333333404</v>
      </c>
      <c r="I214" s="27" t="s">
        <v>1022</v>
      </c>
      <c r="J214" s="27" t="s">
        <v>10</v>
      </c>
      <c r="K214" s="27">
        <v>24</v>
      </c>
      <c r="L214" s="27" t="s">
        <v>11</v>
      </c>
      <c r="M214" s="27"/>
      <c r="N214" s="27" t="s">
        <v>114</v>
      </c>
      <c r="O214" s="27" t="s">
        <v>542</v>
      </c>
      <c r="P214" s="27"/>
      <c r="Q214" s="27"/>
      <c r="R214" s="12" t="str">
        <f>_xlfn.IFNA(VLOOKUP(S214,[2]Municipis!$A$2:$B$118,2,FALSE),"Pendent")</f>
        <v>Alfarràs, Almenar, Ivars de Noguera, Algerri, Albesa, Alguaire, La Portella</v>
      </c>
      <c r="S214" s="12" t="str">
        <f t="array" ref="S214">_xlfn.IFNA(_xlfn.IFS(M214&lt;&gt;0,M214,N214&lt;&gt;0,N214,P214&lt;&gt;0,P214,Q214&lt;&gt;0,Q214),"Pendent")</f>
        <v xml:space="preserve">ZPC NR-12 - Alfarràs - INT </v>
      </c>
    </row>
    <row r="215" spans="1:22" ht="15" customHeight="1" x14ac:dyDescent="0.3">
      <c r="A215" s="12">
        <v>205</v>
      </c>
      <c r="B215" s="17" t="s">
        <v>488</v>
      </c>
      <c r="C215" s="16" t="s">
        <v>1036</v>
      </c>
      <c r="D215" s="23" t="str" cm="1">
        <f t="array" ref="D215">_xlfn.IFNA(_xlfn.IFS(M215&lt;&gt;0,M215,N215&lt;&gt;0,N215,P215&lt;&gt;0,P215,Q215&lt;&gt;0,Q215),"FALTAN DATOS DE ESCENARIO")</f>
        <v>ZLLSM-TE-29 - el Ter - Anglès/Girona/Torroella de Montgrí, ZLLSM-TE-30 - l'Onyar</v>
      </c>
      <c r="E215" s="94">
        <v>45102</v>
      </c>
      <c r="F215" s="219">
        <v>0.25</v>
      </c>
      <c r="G215" s="94">
        <v>45102</v>
      </c>
      <c r="H215" s="219">
        <v>0.66666666666666696</v>
      </c>
      <c r="I215" s="27" t="s">
        <v>12</v>
      </c>
      <c r="J215" s="27" t="s">
        <v>8</v>
      </c>
      <c r="K215" s="27">
        <v>40</v>
      </c>
      <c r="L215" s="27" t="s">
        <v>11</v>
      </c>
      <c r="M215" s="27"/>
      <c r="N215" s="27"/>
      <c r="O215" s="27"/>
      <c r="P215" s="27" t="s">
        <v>70</v>
      </c>
      <c r="Q215" s="27"/>
      <c r="R215" s="12" t="str">
        <f>_xlfn.IFNA(VLOOKUP(S215,Municipis!$A$2:$B$118,2,FALSE),"Pendent")</f>
        <v>Anglès, Girona, Torroella de Montgrí, Quart, Fornells de la Selva</v>
      </c>
      <c r="S215" s="12" t="str" cm="1">
        <f t="array" ref="S215">_xlfn.IFNA(_xlfn.IFS(M215&lt;&gt;0,M215,N215&lt;&gt;0,N215,P215&lt;&gt;0,P215,Q215&lt;&gt;0,Q215),"Pendent")</f>
        <v>ZLLSM-TE-29 - el Ter - Anglès/Girona/Torroella de Montgrí, ZLLSM-TE-30 - l'Onyar</v>
      </c>
    </row>
    <row r="216" spans="1:22" ht="15" customHeight="1" x14ac:dyDescent="0.3">
      <c r="A216" s="12">
        <v>206</v>
      </c>
      <c r="B216" s="17" t="s">
        <v>462</v>
      </c>
      <c r="C216" s="16" t="s">
        <v>1472</v>
      </c>
      <c r="D216" s="23" t="str" cm="1">
        <f t="array" ref="D216">_xlfn.IFNA(_xlfn.IFS(M216&lt;&gt;0,M216,N216&lt;&gt;0,N216,P216&lt;&gt;0,P216,Q216&lt;&gt;0,Q216),"FALTAN DATOS DE ESCENARIO")</f>
        <v xml:space="preserve">ZPC LL-14 - Ratavilla - SALM </v>
      </c>
      <c r="E216" s="21">
        <v>45102</v>
      </c>
      <c r="F216" s="104">
        <v>0.29166666666666669</v>
      </c>
      <c r="G216" s="32">
        <v>45102</v>
      </c>
      <c r="H216" s="104">
        <v>0.625</v>
      </c>
      <c r="I216" s="17" t="s">
        <v>1024</v>
      </c>
      <c r="J216" s="17" t="s">
        <v>8</v>
      </c>
      <c r="K216" s="17">
        <v>30</v>
      </c>
      <c r="L216" s="17" t="s">
        <v>11</v>
      </c>
      <c r="N216" s="17" t="s">
        <v>88</v>
      </c>
      <c r="O216" s="17" t="s">
        <v>542</v>
      </c>
      <c r="R216" s="12" t="str">
        <f>_xlfn.IFNA(VLOOKUP(S216,Municipis!$A$2:$B$118,2,FALSE),"Pendent")</f>
        <v>Olius, Clariana de Cardener</v>
      </c>
      <c r="S216" s="12" t="str" cm="1">
        <f t="array" ref="S216">_xlfn.IFNA(_xlfn.IFS(M216&lt;&gt;0,M216,N216&lt;&gt;0,N216,P216&lt;&gt;0,P216,Q216&lt;&gt;0,Q216),"Pendent")</f>
        <v xml:space="preserve">ZPC LL-14 - Ratavilla - SALM </v>
      </c>
    </row>
    <row r="217" spans="1:22" ht="15" customHeight="1" x14ac:dyDescent="0.3">
      <c r="A217" s="12">
        <v>207</v>
      </c>
      <c r="B217" s="36" t="s">
        <v>522</v>
      </c>
      <c r="C217" s="37" t="s">
        <v>8</v>
      </c>
      <c r="D217" s="23" t="str" cm="1">
        <f t="array" ref="D217">_xlfn.IFNA(_xlfn.IFS(M217&lt;&gt;0,M217,N217&lt;&gt;0,N217,P217&lt;&gt;0,P217,Q217&lt;&gt;0,Q217),"FALTAN DATOS DE ESCENARIO")</f>
        <v xml:space="preserve">ZPC LL-24 - Olesa i Esparreguera - CIP </v>
      </c>
      <c r="E217" s="234">
        <v>45102</v>
      </c>
      <c r="F217" s="104">
        <v>0.29166666666666669</v>
      </c>
      <c r="G217" s="234">
        <v>45102</v>
      </c>
      <c r="H217" s="104">
        <v>0.54166666666666696</v>
      </c>
      <c r="I217" s="17" t="s">
        <v>12</v>
      </c>
      <c r="J217" s="17" t="s">
        <v>8</v>
      </c>
      <c r="K217" s="17">
        <v>40</v>
      </c>
      <c r="L217" s="17" t="s">
        <v>11</v>
      </c>
      <c r="M217" s="17" t="s">
        <v>100</v>
      </c>
      <c r="R217" s="12" t="str">
        <f>_xlfn.IFNA(VLOOKUP(S217,Municipis!$A$2:$B$118,2,FALSE),"Pendent")</f>
        <v>Navàs. Pinós, Cardona</v>
      </c>
      <c r="S217" s="12" t="str" cm="1">
        <f t="array" ref="S217">_xlfn.IFNA(_xlfn.IFS(M217&lt;&gt;0,M217,N217&lt;&gt;0,N217,P217&lt;&gt;0,P217,Q217&lt;&gt;0,Q217),"Pendent")</f>
        <v xml:space="preserve">ZPC LL-24 - Olesa i Esparreguera - CIP </v>
      </c>
      <c r="T217" s="23" t="str" cm="1">
        <f t="array" ref="T217">_xlfn.IFNA(_xlfn.IFS(M217&lt;&gt;0,M217,N217&lt;&gt;0,N217,P217&lt;&gt;0,P217,Q217&lt;&gt;0,Q217),"FALTAN DATOS DE ESCENARIO")</f>
        <v xml:space="preserve">ZPC LL-24 - Olesa i Esparreguera - CIP </v>
      </c>
      <c r="U217" s="92" t="str">
        <f>IF(IFERROR(FIND("ZPC",S217)&gt;=1,0),"ZPC","ZLLSM")</f>
        <v>ZPC</v>
      </c>
      <c r="V217" s="92" t="str">
        <f>+IF(OR(P217="Festa Major",P217="Menors d'edat",P217="Federació",U217="ZLLSM"),"Exempt","Taxa")</f>
        <v>Taxa</v>
      </c>
    </row>
    <row r="218" spans="1:22" ht="15" customHeight="1" x14ac:dyDescent="0.3">
      <c r="A218" s="12">
        <v>208</v>
      </c>
      <c r="B218" s="17" t="s">
        <v>508</v>
      </c>
      <c r="C218" s="16" t="s">
        <v>1554</v>
      </c>
      <c r="D218" s="23" t="str" cm="1">
        <f t="array" ref="D218">_xlfn.IFNA(_xlfn.IFS(M218&lt;&gt;0,M218,N218&lt;&gt;0,N218,P218&lt;&gt;0,P218,Q218&lt;&gt;0,Q218),"FALTAN DATOS DE ESCENARIO")</f>
        <v xml:space="preserve">ZPC LL-24 - Olesa i Esparreguera - CIP </v>
      </c>
      <c r="E218" s="94">
        <v>45102</v>
      </c>
      <c r="F218" s="95">
        <v>0.33333333333333298</v>
      </c>
      <c r="G218" s="94">
        <v>45102</v>
      </c>
      <c r="H218" s="95">
        <v>0.54166666666666696</v>
      </c>
      <c r="I218" s="27" t="s">
        <v>12</v>
      </c>
      <c r="J218" s="27" t="s">
        <v>8</v>
      </c>
      <c r="K218" s="27">
        <v>12</v>
      </c>
      <c r="L218" s="27" t="s">
        <v>11</v>
      </c>
      <c r="M218" s="27" t="s">
        <v>100</v>
      </c>
      <c r="R218" s="12" t="str">
        <f>_xlfn.IFNA(VLOOKUP(S218,Municipis!$A$2:$B$118,2,FALSE),"Pendent")</f>
        <v>Navàs. Pinós, Cardona</v>
      </c>
      <c r="S218" s="12" t="str" cm="1">
        <f t="array" ref="S218">_xlfn.IFNA(_xlfn.IFS(M218&lt;&gt;0,M218,N218&lt;&gt;0,N218,P218&lt;&gt;0,P218,Q218&lt;&gt;0,Q218),"Pendent")</f>
        <v xml:space="preserve">ZPC LL-24 - Olesa i Esparreguera - CIP </v>
      </c>
      <c r="T218" s="23" t="str" cm="1">
        <f t="array" ref="T218">_xlfn.IFNA(_xlfn.IFS(M218&lt;&gt;0,M218,N218&lt;&gt;0,N218,P218&lt;&gt;0,P218,Q218&lt;&gt;0,Q218),"FALTAN DATOS DE ESCENARIO")</f>
        <v xml:space="preserve">ZPC LL-24 - Olesa i Esparreguera - CIP </v>
      </c>
      <c r="U218" s="92" t="str">
        <f>IF(IFERROR(FIND("ZPC",S218)&gt;=1,0),"ZPC","ZLLSM")</f>
        <v>ZPC</v>
      </c>
      <c r="V218" s="92" t="str">
        <f>+IF(OR(P218="Festa Major",P218="Menors d'edat",P218="Federació",U218="ZLLSM"),"Exempt","Taxa")</f>
        <v>Taxa</v>
      </c>
    </row>
    <row r="219" spans="1:22" ht="15" customHeight="1" x14ac:dyDescent="0.3">
      <c r="A219" s="12">
        <v>209</v>
      </c>
      <c r="B219" s="17" t="s">
        <v>426</v>
      </c>
      <c r="C219" s="97" t="s">
        <v>1169</v>
      </c>
      <c r="D219" s="23" t="str" cm="1">
        <f t="array" ref="D219">_xlfn.IFNA(_xlfn.IFS(M219&lt;&gt;0,M219,N219&lt;&gt;0,N219,P219&lt;&gt;0,P219,Q219&lt;&gt;0,Q219),"FALTAN DATOS DE ESCENARIO")</f>
        <v>ZPC SE-07 - Embassament d'Oliana - CIP</v>
      </c>
      <c r="E219" s="107">
        <v>45102</v>
      </c>
      <c r="F219" s="316">
        <v>0.33333333333333298</v>
      </c>
      <c r="G219" s="107">
        <v>45102</v>
      </c>
      <c r="H219" s="316">
        <v>0.54166666666666696</v>
      </c>
      <c r="I219" s="100" t="s">
        <v>12</v>
      </c>
      <c r="J219" s="100" t="s">
        <v>8</v>
      </c>
      <c r="K219" s="100">
        <v>25</v>
      </c>
      <c r="L219" s="100" t="s">
        <v>11</v>
      </c>
      <c r="M219" s="100" t="s">
        <v>117</v>
      </c>
      <c r="N219" s="27"/>
      <c r="O219" s="27"/>
      <c r="P219" s="27"/>
      <c r="Q219" s="27"/>
      <c r="R219" s="12" t="str">
        <f>_xlfn.IFNA(VLOOKUP(S219,Municipis!$A$2:$B$118,2,FALSE),"Pendent")</f>
        <v>Coll de Nargó, Peramola, Oliana, Tiurana, Bassella, La Baronia de Rialb</v>
      </c>
      <c r="S219" s="12" t="str" cm="1">
        <f t="array" ref="S219">_xlfn.IFNA(_xlfn.IFS(M219&lt;&gt;0,M219,N219&lt;&gt;0,N219,P219&lt;&gt;0,P219,Q219&lt;&gt;0,Q219),"Pendent")</f>
        <v>ZPC SE-07 - Embassament d'Oliana - CIP</v>
      </c>
      <c r="T219" s="23" t="str" cm="1">
        <f t="array" ref="T219">_xlfn.IFNA(_xlfn.IFS(M219&lt;&gt;0,M219,N219&lt;&gt;0,N219,P219&lt;&gt;0,P219,Q219&lt;&gt;0,Q219),"FALTAN DATOS DE ESCENARIO")</f>
        <v>ZPC SE-07 - Embassament d'Oliana - CIP</v>
      </c>
      <c r="U219" s="92" t="str">
        <f>IF(IFERROR(FIND("ZPC",S219)&gt;=1,0),"ZPC","ZLLSM")</f>
        <v>ZPC</v>
      </c>
      <c r="V219" s="92" t="str">
        <f>+IF(OR(P219="Festa Major",P219="Menors d'edat",P219="Federació",U219="ZLLSM"),"Exempt","Taxa")</f>
        <v>Taxa</v>
      </c>
    </row>
    <row r="220" spans="1:22" ht="15" customHeight="1" x14ac:dyDescent="0.3">
      <c r="A220" s="12">
        <v>210</v>
      </c>
      <c r="B220" s="17" t="s">
        <v>436</v>
      </c>
      <c r="C220" s="41" t="s">
        <v>1309</v>
      </c>
      <c r="D220" s="23" t="str" cm="1">
        <f t="array" ref="D220">_xlfn.IFNA(_xlfn.IFS(M220&lt;&gt;0,M220,N220&lt;&gt;0,N220,P220&lt;&gt;0,P220,Q220&lt;&gt;0,Q220),"FALTAN DATOS DE ESCENARIO")</f>
        <v xml:space="preserve">ZPC TE-11 - Ter - Sant Quirze de Besora - CIP </v>
      </c>
      <c r="E220" s="304">
        <v>45102</v>
      </c>
      <c r="F220" s="305">
        <v>0.33333333333333298</v>
      </c>
      <c r="G220" s="304">
        <v>153579</v>
      </c>
      <c r="H220" s="305">
        <v>0.54166666666666696</v>
      </c>
      <c r="I220" s="307" t="s">
        <v>12</v>
      </c>
      <c r="J220" s="307" t="s">
        <v>8</v>
      </c>
      <c r="K220" s="307">
        <v>19</v>
      </c>
      <c r="L220" s="307" t="s">
        <v>11</v>
      </c>
      <c r="M220" s="307" t="s">
        <v>132</v>
      </c>
      <c r="N220" s="307"/>
      <c r="O220" s="307"/>
      <c r="P220" s="307"/>
      <c r="Q220" s="42"/>
      <c r="R220" s="12" t="str">
        <f>_xlfn.IFNA(VLOOKUP(S220,Municipis!$A$2:$B$118,2,FALSE),"Pendent")</f>
        <v>Sant Quirze de Besora, Vilanova de Sau, Roda de Ter, Manlleu, Torelló</v>
      </c>
      <c r="S220" s="12" t="str" cm="1">
        <f t="array" ref="S220">_xlfn.IFNA(_xlfn.IFS(M220&lt;&gt;0,M220,N220&lt;&gt;0,N220,P220&lt;&gt;0,P220,Q220&lt;&gt;0,Q220),"Pendent")</f>
        <v xml:space="preserve">ZPC TE-11 - Ter - Sant Quirze de Besora - CIP </v>
      </c>
      <c r="T220" s="23" t="str" cm="1">
        <f t="array" ref="T220">_xlfn.IFNA(_xlfn.IFS(M220&lt;&gt;0,M220,N220&lt;&gt;0,N220,P220&lt;&gt;0,P220,Q220&lt;&gt;0,Q220),"FALTAN DATOS DE ESCENARIO")</f>
        <v xml:space="preserve">ZPC TE-11 - Ter - Sant Quirze de Besora - CIP </v>
      </c>
      <c r="U220" s="92" t="str">
        <f>IF(IFERROR(FIND("ZPC",S220)&gt;=1,0),"ZPC","ZLLSM")</f>
        <v>ZPC</v>
      </c>
      <c r="V220" s="92" t="str">
        <f>+IF(OR(P220="Festa Major",P220="Menors d'edat",P220="Federació",U220="ZLLSM"),"Exempt","Taxa")</f>
        <v>Taxa</v>
      </c>
    </row>
    <row r="221" spans="1:22" ht="15" customHeight="1" x14ac:dyDescent="0.3">
      <c r="A221" s="12">
        <v>211</v>
      </c>
      <c r="B221" s="17" t="s">
        <v>428</v>
      </c>
      <c r="C221" s="17" t="s">
        <v>1436</v>
      </c>
      <c r="D221" s="23" t="str" cm="1">
        <f t="array" ref="D221">_xlfn.IFNA(_xlfn.IFS(M221&lt;&gt;0,M221,N221&lt;&gt;0,N221,P221&lt;&gt;0,P221,Q221&lt;&gt;0,Q221),"FALTAN DATOS DE ESCENARIO")</f>
        <v>ZPC TE-20 - Manlleu - Roda de Ter - CIP, ZPC TE-21 - Torelló - CIP</v>
      </c>
      <c r="E221" s="93">
        <v>45102</v>
      </c>
      <c r="F221" s="118">
        <v>0.25</v>
      </c>
      <c r="G221" s="93">
        <v>45102</v>
      </c>
      <c r="H221" s="118">
        <v>0.54166666666666663</v>
      </c>
      <c r="I221" s="28" t="s">
        <v>1441</v>
      </c>
      <c r="J221" s="28" t="s">
        <v>8</v>
      </c>
      <c r="K221" s="22">
        <v>30</v>
      </c>
      <c r="L221" s="12" t="s">
        <v>1442</v>
      </c>
      <c r="M221" s="17" t="s">
        <v>142</v>
      </c>
      <c r="R221" s="12" t="str">
        <f>_xlfn.IFNA(VLOOKUP(S221,Municipis!$A$2:$B$118,2,FALSE),"Pendent")</f>
        <v>Masies Voltegrà, Torelló, S. Vicenç Torelló, Oris, S. Quirze Besora</v>
      </c>
      <c r="S221" s="12" t="str" cm="1">
        <f t="array" ref="S221">_xlfn.IFNA(_xlfn.IFS(M221&lt;&gt;0,M221,N221&lt;&gt;0,N221,P221&lt;&gt;0,P221,Q221&lt;&gt;0,Q221),"Pendent")</f>
        <v>ZPC TE-20 - Manlleu - Roda de Ter - CIP, ZPC TE-21 - Torelló - CIP</v>
      </c>
    </row>
    <row r="222" spans="1:22" ht="15" customHeight="1" x14ac:dyDescent="0.3">
      <c r="A222" s="12">
        <v>212</v>
      </c>
      <c r="B222" s="49" t="s">
        <v>481</v>
      </c>
      <c r="C222" s="49" t="s">
        <v>1038</v>
      </c>
      <c r="D222" s="23" t="str" cm="1">
        <f t="array" ref="D222">_xlfn.IFNA(_xlfn.IFS(M222&lt;&gt;0,M222,N222&lt;&gt;0,N222,P222&lt;&gt;0,P222,Q222&lt;&gt;0,Q222),"FALTAN DATOS DE ESCENARIO")</f>
        <v>Escenari de Foix</v>
      </c>
      <c r="E222" s="21">
        <v>45106</v>
      </c>
      <c r="F222" s="104">
        <v>0.33333333333333298</v>
      </c>
      <c r="G222" s="21">
        <v>45106</v>
      </c>
      <c r="H222" s="104">
        <v>0.58333333333333304</v>
      </c>
      <c r="I222" s="17" t="s">
        <v>12</v>
      </c>
      <c r="J222" s="17" t="s">
        <v>10</v>
      </c>
      <c r="K222" s="17">
        <v>20</v>
      </c>
      <c r="L222" s="17" t="s">
        <v>11</v>
      </c>
      <c r="Q222" s="17" t="s">
        <v>29</v>
      </c>
      <c r="R222" s="12" t="str">
        <f>_xlfn.IFNA(VLOOKUP(S222,Municipis!$A$2:$B$118,2,FALSE),"Pendent")</f>
        <v>Castellet i la Gornal</v>
      </c>
      <c r="S222" s="12" t="str" cm="1">
        <f t="array" ref="S222">_xlfn.IFNA(_xlfn.IFS(M222&lt;&gt;0,M222,N222&lt;&gt;0,N222,P222&lt;&gt;0,P222,Q222&lt;&gt;0,Q222),"Pendent")</f>
        <v>Escenari de Foix</v>
      </c>
      <c r="T222" s="23" t="str" cm="1">
        <f t="array" ref="T222">_xlfn.IFNA(_xlfn.IFS(M222&lt;&gt;0,M222,N222&lt;&gt;0,N222,P222&lt;&gt;0,P222,Q222&lt;&gt;0,Q222),"FALTAN DATOS DE ESCENARIO")</f>
        <v>Escenari de Foix</v>
      </c>
      <c r="U222" s="92" t="str">
        <f>IF(IFERROR(FIND("ZPC",S222)&gt;=1,0),"ZPC","ZLLSM")</f>
        <v>ZLLSM</v>
      </c>
      <c r="V222" s="92" t="str">
        <f>+IF(OR(P222="Festa Major",P222="Menors d'edat",P222="Federació",U222="ZLLSM"),"Exempt","Taxa")</f>
        <v>Exempt</v>
      </c>
    </row>
    <row r="223" spans="1:22" ht="15" customHeight="1" x14ac:dyDescent="0.3">
      <c r="A223" s="12">
        <v>213</v>
      </c>
      <c r="B223" s="28" t="s">
        <v>521</v>
      </c>
      <c r="C223" s="43" t="s">
        <v>1289</v>
      </c>
      <c r="D223" s="23" t="str" cm="1">
        <f t="array" ref="D223">_xlfn.IFNA(_xlfn.IFS(M223&lt;&gt;0,M223,N223&lt;&gt;0,N223,P223&lt;&gt;0,P223,Q223&lt;&gt;0,Q223),"FALTAN DATOS DE ESCENARIO")</f>
        <v xml:space="preserve">ZPC EB-02 - Flix Ebre - CIP </v>
      </c>
      <c r="E223" s="246">
        <v>45107</v>
      </c>
      <c r="F223" s="247">
        <v>0.5</v>
      </c>
      <c r="G223" s="246">
        <v>45109</v>
      </c>
      <c r="H223" s="247">
        <v>0.58333333333333337</v>
      </c>
      <c r="I223" s="31" t="s">
        <v>1083</v>
      </c>
      <c r="J223" s="27" t="s">
        <v>1398</v>
      </c>
      <c r="K223" s="44">
        <v>48</v>
      </c>
      <c r="L223" s="44" t="s">
        <v>11</v>
      </c>
      <c r="M223" s="17" t="s">
        <v>1034</v>
      </c>
      <c r="N223" s="27"/>
      <c r="O223" s="27"/>
      <c r="P223" s="27"/>
      <c r="Q223" s="27"/>
      <c r="R223" s="12"/>
      <c r="S223" s="12"/>
      <c r="T223" s="23" t="str" cm="1">
        <f t="array" ref="T223">_xlfn.IFNA(_xlfn.IFS(M223&lt;&gt;0,M223,N223&lt;&gt;0,N223,P223&lt;&gt;0,P223,Q223&lt;&gt;0,Q223),"FALTAN DATOS DE ESCENARIO")</f>
        <v xml:space="preserve">ZPC EB-02 - Flix Ebre - CIP </v>
      </c>
      <c r="U223" s="92" t="str">
        <f>IF(IFERROR(FIND("ZPC",S223)&gt;=1,0),"ZPC","ZLLSM")</f>
        <v>ZLLSM</v>
      </c>
      <c r="V223" s="92" t="str">
        <f>+IF(OR(P223="Festa Major",P223="Menors d'edat",P223="Federació",U223="ZLLSM"),"Exempt","Taxa")</f>
        <v>Exempt</v>
      </c>
    </row>
    <row r="224" spans="1:22" ht="15" customHeight="1" x14ac:dyDescent="0.3">
      <c r="A224" s="12">
        <v>214</v>
      </c>
      <c r="B224" s="17" t="s">
        <v>491</v>
      </c>
      <c r="C224" s="235" t="s">
        <v>1446</v>
      </c>
      <c r="D224" s="23" t="str" cm="1">
        <f t="array" ref="D224">_xlfn.IFNA(_xlfn.IFS(M224&lt;&gt;0,M224,N224&lt;&gt;0,N224,P224&lt;&gt;0,P224,Q224&lt;&gt;0,Q224),"FALTAN DATOS DE ESCENARIO")</f>
        <v xml:space="preserve">Privades T1 - Basses del Golf de Girona </v>
      </c>
      <c r="E224" s="241">
        <v>45108</v>
      </c>
      <c r="F224" s="237">
        <v>0.33333333333333298</v>
      </c>
      <c r="G224" s="241">
        <v>45108</v>
      </c>
      <c r="H224" s="237">
        <v>0.54166666666666696</v>
      </c>
      <c r="I224" s="121" t="s">
        <v>12</v>
      </c>
      <c r="J224" s="121" t="s">
        <v>15</v>
      </c>
      <c r="K224" s="121">
        <v>25</v>
      </c>
      <c r="L224" s="121" t="s">
        <v>11</v>
      </c>
      <c r="M224" s="121"/>
      <c r="N224" s="121"/>
      <c r="O224" s="121"/>
      <c r="P224" s="121"/>
      <c r="Q224" s="121" t="s">
        <v>39</v>
      </c>
      <c r="R224" s="12" t="str">
        <f>_xlfn.IFNA(VLOOKUP(S224,Municipis!$A$2:$B$118,2,FALSE),"Pendent")</f>
        <v>Sant Julià de Ramis</v>
      </c>
      <c r="S224" s="12" t="str" cm="1">
        <f t="array" ref="S224">_xlfn.IFNA(_xlfn.IFS(M224&lt;&gt;0,M224,N224&lt;&gt;0,N224,P224&lt;&gt;0,P224,Q224&lt;&gt;0,Q224),"Pendent")</f>
        <v xml:space="preserve">Privades T1 - Basses del Golf de Girona </v>
      </c>
    </row>
    <row r="225" spans="1:22" ht="15" customHeight="1" x14ac:dyDescent="0.3">
      <c r="A225" s="12">
        <v>215</v>
      </c>
      <c r="B225" s="28" t="s">
        <v>500</v>
      </c>
      <c r="C225" s="16" t="s">
        <v>1177</v>
      </c>
      <c r="D225" s="23" t="str" cm="1">
        <f t="array" ref="D225">_xlfn.IFNA(_xlfn.IFS(M225&lt;&gt;0,M225,N225&lt;&gt;0,N225,P225&lt;&gt;0,P225,Q225&lt;&gt;0,Q225),"FALTAN DATOS DE ESCENARIO")</f>
        <v xml:space="preserve">ZLLSM-LL-34 - Panta de la Gavarresa i riera Gavarresa </v>
      </c>
      <c r="E225" s="96">
        <v>45108</v>
      </c>
      <c r="F225" s="110">
        <v>0.33333333333333298</v>
      </c>
      <c r="G225" s="96">
        <v>45108</v>
      </c>
      <c r="H225" s="110">
        <v>0.5</v>
      </c>
      <c r="I225" s="27" t="s">
        <v>12</v>
      </c>
      <c r="J225" s="27" t="s">
        <v>8</v>
      </c>
      <c r="K225" s="27">
        <v>20</v>
      </c>
      <c r="L225" s="27" t="s">
        <v>11</v>
      </c>
      <c r="M225" s="27"/>
      <c r="N225" s="27"/>
      <c r="O225" s="27"/>
      <c r="P225" s="27" t="s">
        <v>54</v>
      </c>
      <c r="Q225" s="27"/>
      <c r="R225" s="12" t="str">
        <f>_xlfn.IFNA(VLOOKUP(S225,Municipis!$A$2:$B$118,2,FALSE),"Pendent")</f>
        <v>Avinyó, Olost</v>
      </c>
      <c r="S225" s="12" t="str" cm="1">
        <f t="array" ref="S225">_xlfn.IFNA(_xlfn.IFS(M225&lt;&gt;0,M225,N225&lt;&gt;0,N225,P225&lt;&gt;0,P225,Q225&lt;&gt;0,Q225),"Pendent")</f>
        <v xml:space="preserve">ZLLSM-LL-34 - Panta de la Gavarresa i riera Gavarresa </v>
      </c>
      <c r="T225" s="23" t="str" cm="1">
        <f t="array" ref="T225">_xlfn.IFNA(_xlfn.IFS(M225&lt;&gt;0,M225,N225&lt;&gt;0,N225,P225&lt;&gt;0,P225,Q225&lt;&gt;0,Q225),"FALTAN DATOS DE ESCENARIO")</f>
        <v xml:space="preserve">ZLLSM-LL-34 - Panta de la Gavarresa i riera Gavarresa </v>
      </c>
      <c r="U225" s="92" t="str">
        <f>IF(IFERROR(FIND("ZPC",S225)&gt;=1,0),"ZPC","ZLLSM")</f>
        <v>ZLLSM</v>
      </c>
      <c r="V225" s="92" t="str">
        <f>+IF(OR(P225="Festa Major",P225="Menors d'edat",P225="Federació",U225="ZLLSM"),"Exempt","Taxa")</f>
        <v>Exempt</v>
      </c>
    </row>
    <row r="226" spans="1:22" ht="15" customHeight="1" x14ac:dyDescent="0.3">
      <c r="A226" s="12">
        <v>216</v>
      </c>
      <c r="B226" s="17" t="s">
        <v>425</v>
      </c>
      <c r="C226" s="17" t="s">
        <v>1526</v>
      </c>
      <c r="D226" s="23" t="str" cm="1">
        <f t="array" ref="D226">_xlfn.IFNA(_xlfn.IFS(M226&lt;&gt;0,M226,N226&lt;&gt;0,N226,P226&lt;&gt;0,P226,Q226&lt;&gt;0,Q226),"FALTAN DATOS DE ESCENARIO")</f>
        <v xml:space="preserve">ZPC FU-03 - Serinyà - Vilert - CIP </v>
      </c>
      <c r="E226" s="93">
        <v>45108</v>
      </c>
      <c r="F226" s="118">
        <v>4.25</v>
      </c>
      <c r="G226" s="93">
        <v>45108</v>
      </c>
      <c r="H226" s="118">
        <v>5.875</v>
      </c>
      <c r="I226" s="17" t="s">
        <v>12</v>
      </c>
      <c r="J226" s="17" t="s">
        <v>8</v>
      </c>
      <c r="K226" s="17">
        <v>20</v>
      </c>
      <c r="L226" s="17" t="s">
        <v>11</v>
      </c>
      <c r="M226" s="17" t="s">
        <v>76</v>
      </c>
      <c r="R226" s="12" t="str">
        <f>_xlfn.IFNA(VLOOKUP(S226,Municipis!$A$2:$B$118,2,FALSE),"Pendent")</f>
        <v>Olot</v>
      </c>
      <c r="S226" s="12" t="str" cm="1">
        <f t="array" ref="S226">_xlfn.IFNA(_xlfn.IFS(M226&lt;&gt;0,M226,N226&lt;&gt;0,N226,P226&lt;&gt;0,P226,Q226&lt;&gt;0,Q226),"Pendent")</f>
        <v xml:space="preserve">ZPC FU-03 - Serinyà - Vilert - CIP </v>
      </c>
    </row>
    <row r="227" spans="1:22" ht="15" customHeight="1" x14ac:dyDescent="0.3">
      <c r="A227" s="12">
        <v>217</v>
      </c>
      <c r="B227" s="17" t="s">
        <v>426</v>
      </c>
      <c r="C227" s="97" t="s">
        <v>1169</v>
      </c>
      <c r="D227" s="23" t="str" cm="1">
        <f t="array" ref="D227">_xlfn.IFNA(_xlfn.IFS(M227&lt;&gt;0,M227,N227&lt;&gt;0,N227,P227&lt;&gt;0,P227,Q227&lt;&gt;0,Q227),"FALTAN DATOS DE ESCENARIO")</f>
        <v xml:space="preserve">ZPC LL-18 - Sant Joan de Vilatorrada - Callús - CIP </v>
      </c>
      <c r="E227" s="107">
        <v>45108</v>
      </c>
      <c r="F227" s="316">
        <v>0.29166666666666669</v>
      </c>
      <c r="G227" s="107">
        <v>45109</v>
      </c>
      <c r="H227" s="316">
        <v>0.875</v>
      </c>
      <c r="I227" s="100" t="s">
        <v>12</v>
      </c>
      <c r="J227" s="100" t="s">
        <v>8</v>
      </c>
      <c r="K227" s="100">
        <v>25</v>
      </c>
      <c r="L227" s="100" t="s">
        <v>11</v>
      </c>
      <c r="M227" s="100" t="s">
        <v>90</v>
      </c>
      <c r="N227" s="27"/>
      <c r="O227" s="27"/>
      <c r="P227" s="27"/>
      <c r="Q227" s="27"/>
      <c r="R227" s="12" t="str">
        <f>_xlfn.IFNA(VLOOKUP(S227,Municipis!$A$2:$B$118,2,FALSE),"Pendent")</f>
        <v>Callús, Sant Joan de Vilatorrada, Manresa, Castellgalí</v>
      </c>
      <c r="S227" s="12" t="str" cm="1">
        <f t="array" ref="S227">_xlfn.IFNA(_xlfn.IFS(M227&lt;&gt;0,M227,N227&lt;&gt;0,N227,P227&lt;&gt;0,P227,Q227&lt;&gt;0,Q227),"Pendent")</f>
        <v xml:space="preserve">ZPC LL-18 - Sant Joan de Vilatorrada - Callús - CIP </v>
      </c>
      <c r="T227" s="23" t="str" cm="1">
        <f t="array" ref="T227">_xlfn.IFNA(_xlfn.IFS(M227&lt;&gt;0,M227,N227&lt;&gt;0,N227,P227&lt;&gt;0,P227,Q227&lt;&gt;0,Q227),"FALTAN DATOS DE ESCENARIO")</f>
        <v xml:space="preserve">ZPC LL-18 - Sant Joan de Vilatorrada - Callús - CIP </v>
      </c>
      <c r="U227" s="92" t="str">
        <f>IF(IFERROR(FIND("ZPC",S227)&gt;=1,0),"ZPC","ZLLSM")</f>
        <v>ZPC</v>
      </c>
      <c r="V227" s="92" t="str">
        <f>+IF(OR(P227="Festa Major",P227="Menors d'edat",P227="Federació",U227="ZLLSM"),"Exempt","Taxa")</f>
        <v>Taxa</v>
      </c>
    </row>
    <row r="228" spans="1:22" ht="15" customHeight="1" x14ac:dyDescent="0.3">
      <c r="A228" s="12">
        <v>218</v>
      </c>
      <c r="B228" s="17" t="s">
        <v>415</v>
      </c>
      <c r="C228" s="16" t="s">
        <v>1537</v>
      </c>
      <c r="D228" s="23" t="str" cm="1">
        <f t="array" ref="D228">_xlfn.IFNA(_xlfn.IFS(M228&lt;&gt;0,M228,N228&lt;&gt;0,N228,P228&lt;&gt;0,P228,Q228&lt;&gt;0,Q228),"FALTAN DATOS DE ESCENARIO")</f>
        <v xml:space="preserve">ZPC LL-23 - Súria - CIP </v>
      </c>
      <c r="E228" s="94">
        <v>45108</v>
      </c>
      <c r="F228" s="95">
        <v>0.33333333333333298</v>
      </c>
      <c r="G228" s="94">
        <v>45108</v>
      </c>
      <c r="H228" s="95">
        <v>0.54166666666666696</v>
      </c>
      <c r="I228" s="27" t="s">
        <v>1539</v>
      </c>
      <c r="J228" s="27" t="s">
        <v>8</v>
      </c>
      <c r="K228" s="27">
        <v>20</v>
      </c>
      <c r="L228" s="27" t="s">
        <v>1525</v>
      </c>
      <c r="M228" s="27" t="s">
        <v>99</v>
      </c>
      <c r="N228" s="27"/>
      <c r="O228" s="27"/>
      <c r="P228" s="27" t="s">
        <v>58</v>
      </c>
      <c r="Q228" s="27"/>
      <c r="R228" s="12" t="str">
        <f>_xlfn.IFNA(VLOOKUP(S228,Municipis!$A$2:$B$118,2,FALSE),"Pendent")</f>
        <v>Olesa de Montserrat, Esparreguera, Collbató</v>
      </c>
      <c r="S228" s="12" t="str" cm="1">
        <f t="array" ref="S228">_xlfn.IFNA(_xlfn.IFS(M228&lt;&gt;0,M228,N228&lt;&gt;0,N228,P228&lt;&gt;0,P228,Q228&lt;&gt;0,Q228),"Pendent")</f>
        <v xml:space="preserve">ZPC LL-23 - Súria - CIP </v>
      </c>
    </row>
    <row r="229" spans="1:22" ht="15" customHeight="1" x14ac:dyDescent="0.3">
      <c r="A229" s="12">
        <v>219</v>
      </c>
      <c r="B229" s="28" t="s">
        <v>466</v>
      </c>
      <c r="C229" s="16" t="s">
        <v>1561</v>
      </c>
      <c r="D229" s="23" t="str" cm="1">
        <f t="array" ref="D229">_xlfn.IFNA(_xlfn.IFS(M229&lt;&gt;0,M229,N229&lt;&gt;0,N229,P229&lt;&gt;0,P229,Q229&lt;&gt;0,Q229),"FALTAN DATOS DE ESCENARIO")</f>
        <v xml:space="preserve">ZPC LL-23 - Súria - CIP </v>
      </c>
      <c r="E229" s="94">
        <v>45108</v>
      </c>
      <c r="F229" s="95">
        <v>0.75</v>
      </c>
      <c r="G229" s="94">
        <v>45109</v>
      </c>
      <c r="H229" s="95">
        <v>0.25</v>
      </c>
      <c r="I229" s="27" t="s">
        <v>12</v>
      </c>
      <c r="J229" s="27" t="s">
        <v>8</v>
      </c>
      <c r="K229" s="27">
        <v>25</v>
      </c>
      <c r="L229" s="27" t="s">
        <v>11</v>
      </c>
      <c r="M229" s="27" t="s">
        <v>99</v>
      </c>
      <c r="N229" s="27"/>
      <c r="O229" s="27"/>
      <c r="P229" s="27"/>
      <c r="Q229" s="27"/>
      <c r="R229" s="12" t="str">
        <f>_xlfn.IFNA(VLOOKUP(S229,Municipis!$A$2:$B$118,2,FALSE),"Pendent")</f>
        <v>Olesa de Montserrat, Esparreguera, Collbató</v>
      </c>
      <c r="S229" s="12" t="str" cm="1">
        <f t="array" ref="S229">_xlfn.IFNA(_xlfn.IFS(M229&lt;&gt;0,M229,N229&lt;&gt;0,N229,P229&lt;&gt;0,P229,Q229&lt;&gt;0,Q229),"Pendent")</f>
        <v xml:space="preserve">ZPC LL-23 - Súria - CIP </v>
      </c>
      <c r="T229" s="23" t="str" cm="1">
        <f t="array" ref="T229">_xlfn.IFNA(_xlfn.IFS(M229&lt;&gt;0,M229,N229&lt;&gt;0,N229,P229&lt;&gt;0,P229,Q229&lt;&gt;0,Q229),"FALTAN DATOS DE ESCENARIO")</f>
        <v xml:space="preserve">ZPC LL-23 - Súria - CIP </v>
      </c>
      <c r="U229" s="92" t="str">
        <f>IF(IFERROR(FIND("ZPC",S229)&gt;=1,0),"ZPC","ZLLSM")</f>
        <v>ZPC</v>
      </c>
      <c r="V229" s="92" t="str">
        <f>+IF(OR(P229="Festa Major",P229="Menors d'edat",P229="Federació",U229="ZLLSM"),"Exempt","Taxa")</f>
        <v>Taxa</v>
      </c>
    </row>
    <row r="230" spans="1:22" ht="15" customHeight="1" x14ac:dyDescent="0.3">
      <c r="A230" s="12">
        <v>220</v>
      </c>
      <c r="B230" s="17" t="s">
        <v>1579</v>
      </c>
      <c r="C230" s="17" t="s">
        <v>1584</v>
      </c>
      <c r="D230" s="23" t="str" cm="1">
        <f t="array" ref="D230">_xlfn.IFNA(_xlfn.IFS(M230&lt;&gt;0,M230,N230&lt;&gt;0,N230,P230&lt;&gt;0,P230,Q230&lt;&gt;0,Q230),"FALTAN DATOS DE ESCENARIO")</f>
        <v xml:space="preserve">ZPC LL-24 - Olesa i Esparreguera - CIP </v>
      </c>
      <c r="E230" s="93">
        <v>45108</v>
      </c>
      <c r="F230" s="314">
        <v>0.33333333333333331</v>
      </c>
      <c r="G230" s="93" t="s">
        <v>1591</v>
      </c>
      <c r="H230" s="314">
        <v>0.79166666666666663</v>
      </c>
      <c r="I230" s="17" t="s">
        <v>1539</v>
      </c>
      <c r="J230" s="17" t="s">
        <v>1579</v>
      </c>
      <c r="K230" s="17">
        <v>40</v>
      </c>
      <c r="L230" s="17" t="s">
        <v>11</v>
      </c>
      <c r="M230" s="17" t="s">
        <v>100</v>
      </c>
      <c r="R230" s="12" t="str">
        <f>_xlfn.IFNA(VLOOKUP(S230,Municipis!$A$2:$B$118,2,FALSE),"Pendent")</f>
        <v>Navàs. Pinós, Cardona</v>
      </c>
      <c r="S230" s="12" t="str" cm="1">
        <f t="array" ref="S230">_xlfn.IFNA(_xlfn.IFS(M230&lt;&gt;0,M230,N230&lt;&gt;0,N230,P230&lt;&gt;0,P230,Q230&lt;&gt;0,Q230),"Pendent")</f>
        <v xml:space="preserve">ZPC LL-24 - Olesa i Esparreguera - CIP </v>
      </c>
    </row>
    <row r="231" spans="1:22" ht="15" customHeight="1" x14ac:dyDescent="0.3">
      <c r="A231" s="12">
        <v>221</v>
      </c>
      <c r="B231" s="17" t="s">
        <v>508</v>
      </c>
      <c r="C231" s="16" t="s">
        <v>1554</v>
      </c>
      <c r="D231" s="23" t="str" cm="1">
        <f t="array" ref="D231">_xlfn.IFNA(_xlfn.IFS(M231&lt;&gt;0,M231,N231&lt;&gt;0,N231,P231&lt;&gt;0,P231,Q231&lt;&gt;0,Q231),"FALTAN DATOS DE ESCENARIO")</f>
        <v xml:space="preserve">ZPC LL-24 - Olesa i Esparreguera - CIP </v>
      </c>
      <c r="E231" s="94">
        <v>45108</v>
      </c>
      <c r="F231" s="95">
        <v>0.625</v>
      </c>
      <c r="G231" s="94">
        <v>45108</v>
      </c>
      <c r="H231" s="95">
        <v>0.83333333333333404</v>
      </c>
      <c r="I231" s="27" t="s">
        <v>12</v>
      </c>
      <c r="J231" s="27" t="s">
        <v>8</v>
      </c>
      <c r="K231" s="27">
        <v>12</v>
      </c>
      <c r="L231" s="27" t="s">
        <v>11</v>
      </c>
      <c r="M231" s="27" t="s">
        <v>100</v>
      </c>
      <c r="R231" s="12" t="str">
        <f>_xlfn.IFNA(VLOOKUP(S231,Municipis!$A$2:$B$118,2,FALSE),"Pendent")</f>
        <v>Navàs. Pinós, Cardona</v>
      </c>
      <c r="S231" s="12" t="str" cm="1">
        <f t="array" ref="S231">_xlfn.IFNA(_xlfn.IFS(M231&lt;&gt;0,M231,N231&lt;&gt;0,N231,P231&lt;&gt;0,P231,Q231&lt;&gt;0,Q231),"Pendent")</f>
        <v xml:space="preserve">ZPC LL-24 - Olesa i Esparreguera - CIP </v>
      </c>
      <c r="T231" s="23" t="str" cm="1">
        <f t="array" ref="T231">_xlfn.IFNA(_xlfn.IFS(M231&lt;&gt;0,M231,N231&lt;&gt;0,N231,P231&lt;&gt;0,P231,Q231&lt;&gt;0,Q231),"FALTAN DATOS DE ESCENARIO")</f>
        <v xml:space="preserve">ZPC LL-24 - Olesa i Esparreguera - CIP </v>
      </c>
      <c r="U231" s="92" t="str">
        <f>IF(IFERROR(FIND("ZPC",S231)&gt;=1,0),"ZPC","ZLLSM")</f>
        <v>ZPC</v>
      </c>
      <c r="V231" s="92" t="str">
        <f>+IF(OR(P231="Festa Major",P231="Menors d'edat",P231="Federació",U231="ZLLSM"),"Exempt","Taxa")</f>
        <v>Taxa</v>
      </c>
    </row>
    <row r="232" spans="1:22" ht="14.25" customHeight="1" x14ac:dyDescent="0.3">
      <c r="A232" s="12">
        <v>222</v>
      </c>
      <c r="B232" s="17" t="s">
        <v>490</v>
      </c>
      <c r="C232" s="235" t="s">
        <v>1304</v>
      </c>
      <c r="D232" s="23" t="str" cm="1">
        <f t="array" ref="D232">_xlfn.IFNA(_xlfn.IFS(M232&lt;&gt;0,M232,N232&lt;&gt;0,N232,P232&lt;&gt;0,P232,Q232&lt;&gt;0,Q232),"FALTAN DATOS DE ESCENARIO")</f>
        <v>ZPC NR-01 - Alta Ribagorça - SALM</v>
      </c>
      <c r="E232" s="236">
        <v>45108</v>
      </c>
      <c r="F232" s="237">
        <v>0.29166666666666669</v>
      </c>
      <c r="G232" s="236">
        <v>45108</v>
      </c>
      <c r="H232" s="237">
        <v>0.5</v>
      </c>
      <c r="I232" s="121" t="s">
        <v>1024</v>
      </c>
      <c r="J232" s="121" t="s">
        <v>8</v>
      </c>
      <c r="K232" s="121">
        <v>20</v>
      </c>
      <c r="L232" s="311" t="s">
        <v>11</v>
      </c>
      <c r="M232" s="121"/>
      <c r="N232" s="121" t="s">
        <v>111</v>
      </c>
      <c r="O232" s="121" t="s">
        <v>542</v>
      </c>
      <c r="R232" s="12" t="str">
        <f>_xlfn.IFNA(VLOOKUP(S232,Municipis!$A$2:$B$118,2,FALSE),"Pendent")</f>
        <v>El Pont de Suert, Vilaller</v>
      </c>
      <c r="S232" s="12" t="str" cm="1">
        <f t="array" ref="S232">_xlfn.IFNA(_xlfn.IFS(M232&lt;&gt;0,M232,N232&lt;&gt;0,N232,P232&lt;&gt;0,P232,Q232&lt;&gt;0,Q232),"Pendent")</f>
        <v>ZPC NR-01 - Alta Ribagorça - SALM</v>
      </c>
      <c r="T232" s="23" t="str" cm="1">
        <f t="array" ref="T232">_xlfn.IFNA(_xlfn.IFS(M232&lt;&gt;0,M232,N232&lt;&gt;0,N232,P232&lt;&gt;0,P232,Q232&lt;&gt;0,Q232),"FALTAN DATOS DE ESCENARIO")</f>
        <v>ZPC NR-01 - Alta Ribagorça - SALM</v>
      </c>
      <c r="U232" s="92" t="str">
        <f>IF(IFERROR(FIND("ZPC",S232)&gt;=1,0),"ZPC","ZLLSM")</f>
        <v>ZPC</v>
      </c>
      <c r="V232" s="92" t="str">
        <f>+IF(OR(P232="Festa Major",P232="Menors d'edat",P232="Federació",U232="ZLLSM"),"Exempt","Taxa")</f>
        <v>Taxa</v>
      </c>
    </row>
    <row r="233" spans="1:22" ht="15" customHeight="1" x14ac:dyDescent="0.3">
      <c r="A233" s="12">
        <v>223</v>
      </c>
      <c r="B233" s="17" t="s">
        <v>437</v>
      </c>
      <c r="C233" s="16" t="s">
        <v>1301</v>
      </c>
      <c r="D233" s="23" t="str" cm="1">
        <f t="array" ref="D233">_xlfn.IFNA(_xlfn.IFS(M233&lt;&gt;0,M233,N233&lt;&gt;0,N233,P233&lt;&gt;0,P233,Q233&lt;&gt;0,Q233),"FALTAN DATOS DE ESCENARIO")</f>
        <v>ZPC SE-01 - Domini Segre - SALM, ZLLSM-SE-19 - Segre - Noves de Segre</v>
      </c>
      <c r="E233" s="94">
        <v>45108</v>
      </c>
      <c r="F233" s="219">
        <v>0.29166666666666669</v>
      </c>
      <c r="G233" s="94">
        <v>45109</v>
      </c>
      <c r="H233" s="219">
        <v>0.875</v>
      </c>
      <c r="I233" s="27" t="s">
        <v>1022</v>
      </c>
      <c r="J233" s="27" t="s">
        <v>1398</v>
      </c>
      <c r="K233" s="27">
        <v>24</v>
      </c>
      <c r="L233" s="27" t="s">
        <v>11</v>
      </c>
      <c r="M233" s="27"/>
      <c r="N233" s="27" t="s">
        <v>116</v>
      </c>
      <c r="O233" s="27" t="s">
        <v>543</v>
      </c>
      <c r="P233" s="27"/>
      <c r="Q233" s="27"/>
      <c r="R233" s="12" t="str">
        <f>_xlfn.IFNA(VLOOKUP(S233,Municipis!$A$2:$B$118,2,FALSE),"Pendent")</f>
        <v>Coll de Nargó, Peramola, Oliana</v>
      </c>
      <c r="S233" s="12" t="str" cm="1">
        <f t="array" ref="S233">_xlfn.IFNA(_xlfn.IFS(M233&lt;&gt;0,M233,N233&lt;&gt;0,N233,P233&lt;&gt;0,P233,Q233&lt;&gt;0,Q233),"Pendent")</f>
        <v>ZPC SE-01 - Domini Segre - SALM, ZLLSM-SE-19 - Segre - Noves de Segre</v>
      </c>
      <c r="T233" s="23" t="str" cm="1">
        <f t="array" ref="T233">_xlfn.IFNA(_xlfn.IFS(M233&lt;&gt;0,M233,N233&lt;&gt;0,N233,P233&lt;&gt;0,P233,Q233&lt;&gt;0,Q233),"FALTAN DATOS DE ESCENARIO")</f>
        <v>ZPC SE-01 - Domini Segre - SALM, ZLLSM-SE-19 - Segre - Noves de Segre</v>
      </c>
      <c r="U233" s="92" t="str">
        <f>IF(IFERROR(FIND("ZPC",S233)&gt;=1,0),"ZPC","ZLLSM")</f>
        <v>ZPC</v>
      </c>
      <c r="V233" s="92" t="str">
        <f>+IF(OR(P233="Festa Major",P233="Menors d'edat",P233="Federació",U233="ZLLSM"),"Exempt","Taxa")</f>
        <v>Taxa</v>
      </c>
    </row>
    <row r="234" spans="1:22" ht="15" customHeight="1" x14ac:dyDescent="0.3">
      <c r="A234" s="12">
        <v>224</v>
      </c>
      <c r="B234" s="17" t="s">
        <v>496</v>
      </c>
      <c r="C234" s="16" t="s">
        <v>1295</v>
      </c>
      <c r="D234" s="23" t="str" cm="1">
        <f t="array" ref="D234">_xlfn.IFNA(_xlfn.IFS(M234&lt;&gt;0,M234,N234&lt;&gt;0,N234,P234&lt;&gt;0,P234,Q234&lt;&gt;0,Q234),"FALTAN DATOS DE ESCENARIO")</f>
        <v>ZPC SE-07 - Embassament d'Oliana - CIP</v>
      </c>
      <c r="E234" s="94">
        <v>45108</v>
      </c>
      <c r="F234" s="219">
        <v>0.33333333333333298</v>
      </c>
      <c r="G234" s="94">
        <v>45108</v>
      </c>
      <c r="H234" s="219">
        <v>0.58333333333333304</v>
      </c>
      <c r="I234" s="27" t="s">
        <v>12</v>
      </c>
      <c r="J234" s="27" t="s">
        <v>10</v>
      </c>
      <c r="K234" s="27">
        <v>30</v>
      </c>
      <c r="L234" s="27" t="s">
        <v>11</v>
      </c>
      <c r="M234" s="27" t="s">
        <v>117</v>
      </c>
      <c r="N234" s="27"/>
      <c r="O234" s="27"/>
      <c r="P234" s="27"/>
      <c r="Q234" s="27"/>
      <c r="R234" s="12" t="str">
        <f>_xlfn.IFNA(VLOOKUP(S234,Municipis!$A$2:$B$118,2,FALSE),"Pendent")</f>
        <v>Coll de Nargó, Peramola, Oliana, Tiurana, Bassella, La Baronia de Rialb</v>
      </c>
      <c r="S234" s="12" t="str" cm="1">
        <f t="array" ref="S234">_xlfn.IFNA(_xlfn.IFS(M234&lt;&gt;0,M234,N234&lt;&gt;0,N234,P234&lt;&gt;0,P234,Q234&lt;&gt;0,Q234),"Pendent")</f>
        <v>ZPC SE-07 - Embassament d'Oliana - CIP</v>
      </c>
      <c r="T234" s="23" t="str" cm="1">
        <f t="array" ref="T234">_xlfn.IFNA(_xlfn.IFS(M234&lt;&gt;0,M234,N234&lt;&gt;0,N234,P234&lt;&gt;0,P234,Q234&lt;&gt;0,Q234),"FALTAN DATOS DE ESCENARIO")</f>
        <v>ZPC SE-07 - Embassament d'Oliana - CIP</v>
      </c>
      <c r="U234" s="92" t="str">
        <f>IF(IFERROR(FIND("ZPC",S234)&gt;=1,0),"ZPC","ZLLSM")</f>
        <v>ZPC</v>
      </c>
      <c r="V234" s="92" t="str">
        <f>+IF(OR(P234="Festa Major",P234="Menors d'edat",P234="Federació",U234="ZLLSM"),"Exempt","Taxa")</f>
        <v>Taxa</v>
      </c>
    </row>
    <row r="235" spans="1:22" ht="16.5" customHeight="1" x14ac:dyDescent="0.3">
      <c r="A235" s="12">
        <v>225</v>
      </c>
      <c r="B235" s="17" t="s">
        <v>505</v>
      </c>
      <c r="C235" s="17" t="s">
        <v>1417</v>
      </c>
      <c r="D235" s="23" t="str" cm="1">
        <f t="array" ref="D235">_xlfn.IFNA(_xlfn.IFS(M235&lt;&gt;0,M235,N235&lt;&gt;0,N235,P235&lt;&gt;0,P235,Q235&lt;&gt;0,Q235),"FALTAN DATOS DE ESCENARIO")</f>
        <v>ZPC TE-20 - Manlleu - Roda de Ter - CIP</v>
      </c>
      <c r="E235" s="93">
        <v>45108</v>
      </c>
      <c r="F235" s="118">
        <v>0.60416666666666663</v>
      </c>
      <c r="G235" s="93">
        <v>45108</v>
      </c>
      <c r="H235" s="104">
        <v>0.91666666666666663</v>
      </c>
      <c r="I235" s="28" t="s">
        <v>1421</v>
      </c>
      <c r="J235" s="17" t="s">
        <v>1422</v>
      </c>
      <c r="K235" s="17">
        <v>35</v>
      </c>
      <c r="L235" s="17" t="s">
        <v>1080</v>
      </c>
      <c r="M235" s="17" t="s">
        <v>141</v>
      </c>
      <c r="R235" s="12" t="str">
        <f>_xlfn.IFNA(VLOOKUP(S235,Municipis!$A$2:$B$118,2,FALSE),"Pendent")</f>
        <v>Manlleu, Roda Ter, Gurb, Masies Roda, Masies Voltegrà, Torelló, S. V. Torelló, Oris, S.Q. Besora</v>
      </c>
      <c r="S235" s="12" t="str" cm="1">
        <f t="array" ref="S235">_xlfn.IFNA(_xlfn.IFS(M235&lt;&gt;0,M235,N235&lt;&gt;0,N235,P235&lt;&gt;0,P235,Q235&lt;&gt;0,Q235),"Pendent")</f>
        <v>ZPC TE-20 - Manlleu - Roda de Ter - CIP</v>
      </c>
    </row>
    <row r="236" spans="1:22" ht="15" customHeight="1" x14ac:dyDescent="0.3">
      <c r="A236" s="12">
        <v>226</v>
      </c>
      <c r="B236" s="17" t="s">
        <v>491</v>
      </c>
      <c r="C236" s="235" t="s">
        <v>1447</v>
      </c>
      <c r="D236" s="23" t="str" cm="1">
        <f t="array" ref="D236">_xlfn.IFNA(_xlfn.IFS(M236&lt;&gt;0,M236,N236&lt;&gt;0,N236,P236&lt;&gt;0,P236,Q236&lt;&gt;0,Q236),"FALTAN DATOS DE ESCENARIO")</f>
        <v xml:space="preserve">ZLLSM-TE-29 - el Ter - Anglès/Girona/Torroella de Montgrí </v>
      </c>
      <c r="E236" s="241">
        <v>45109</v>
      </c>
      <c r="F236" s="237">
        <v>0.25</v>
      </c>
      <c r="G236" s="241">
        <v>45109</v>
      </c>
      <c r="H236" s="237">
        <v>0.54166666666666696</v>
      </c>
      <c r="I236" s="121" t="s">
        <v>12</v>
      </c>
      <c r="J236" s="121" t="s">
        <v>8</v>
      </c>
      <c r="K236" s="121">
        <v>60</v>
      </c>
      <c r="L236" s="121" t="s">
        <v>11</v>
      </c>
      <c r="M236" s="121"/>
      <c r="N236" s="121"/>
      <c r="O236" s="121"/>
      <c r="P236" s="121" t="s">
        <v>69</v>
      </c>
      <c r="Q236" s="121"/>
      <c r="R236" s="12" t="str">
        <f>_xlfn.IFNA(VLOOKUP(S236,Municipis!$A$2:$B$118,2,FALSE),"Pendent")</f>
        <v>Anglès, Girona, Torroella de Montgrí</v>
      </c>
      <c r="S236" s="12" t="str" cm="1">
        <f t="array" ref="S236">_xlfn.IFNA(_xlfn.IFS(M236&lt;&gt;0,M236,N236&lt;&gt;0,N236,P236&lt;&gt;0,P236,Q236&lt;&gt;0,Q236),"Pendent")</f>
        <v xml:space="preserve">ZLLSM-TE-29 - el Ter - Anglès/Girona/Torroella de Montgrí </v>
      </c>
    </row>
    <row r="237" spans="1:22" ht="15" customHeight="1" x14ac:dyDescent="0.3">
      <c r="A237" s="12">
        <v>227</v>
      </c>
      <c r="B237" s="17" t="s">
        <v>409</v>
      </c>
      <c r="C237" s="242" t="s">
        <v>1280</v>
      </c>
      <c r="D237" s="23" t="str" cm="1">
        <f t="array" ref="D237">_xlfn.IFNA(_xlfn.IFS(M237&lt;&gt;0,M237,N237&lt;&gt;0,N237,P237&lt;&gt;0,P237,Q237&lt;&gt;0,Q237),"FALTAN DATOS DE ESCENARIO")</f>
        <v>ZPC LL-23 - Súria - CIP</v>
      </c>
      <c r="E237" s="243">
        <v>45109</v>
      </c>
      <c r="F237" s="118">
        <v>0.33333333333333331</v>
      </c>
      <c r="G237" s="243">
        <v>45109</v>
      </c>
      <c r="H237" s="118">
        <v>0.58333333333333337</v>
      </c>
      <c r="I237" s="17" t="s">
        <v>12</v>
      </c>
      <c r="J237" s="17" t="s">
        <v>8</v>
      </c>
      <c r="K237" s="17">
        <v>15</v>
      </c>
      <c r="L237" s="17" t="s">
        <v>11</v>
      </c>
      <c r="M237" s="17" t="s">
        <v>1493</v>
      </c>
      <c r="R237" s="12" t="s">
        <v>620</v>
      </c>
      <c r="S237" s="12" t="s">
        <v>1493</v>
      </c>
    </row>
    <row r="238" spans="1:22" ht="15" customHeight="1" x14ac:dyDescent="0.3">
      <c r="A238" s="12">
        <v>228</v>
      </c>
      <c r="B238" s="29" t="s">
        <v>464</v>
      </c>
      <c r="C238" s="49" t="s">
        <v>1044</v>
      </c>
      <c r="D238" s="23" t="str" cm="1">
        <f t="array" ref="D238">_xlfn.IFNA(_xlfn.IFS(M238&lt;&gt;0,M238,N238&lt;&gt;0,N238,P238&lt;&gt;0,P238,Q238&lt;&gt;0,Q238),"FALTAN DATOS DE ESCENARIO")</f>
        <v xml:space="preserve">ZPC LL-24 - Olesa i Esparreguera - CIP </v>
      </c>
      <c r="E238" s="234">
        <v>45109</v>
      </c>
      <c r="F238" s="104">
        <v>0.29166666666666669</v>
      </c>
      <c r="G238" s="234">
        <v>45109</v>
      </c>
      <c r="H238" s="104">
        <v>0.58333333333333304</v>
      </c>
      <c r="I238" s="17" t="s">
        <v>12</v>
      </c>
      <c r="J238" s="17" t="s">
        <v>8</v>
      </c>
      <c r="K238" s="17">
        <v>15</v>
      </c>
      <c r="L238" s="17" t="s">
        <v>11</v>
      </c>
      <c r="M238" s="17" t="s">
        <v>100</v>
      </c>
      <c r="R238" s="12" t="str">
        <f>_xlfn.IFNA(VLOOKUP(S238,Municipis!$A$2:$B$118,2,FALSE),"Pendent")</f>
        <v>Navàs. Pinós, Cardona</v>
      </c>
      <c r="S238" s="12" t="str" cm="1">
        <f t="array" ref="S238">_xlfn.IFNA(_xlfn.IFS(M238&lt;&gt;0,M238,N238&lt;&gt;0,N238,P238&lt;&gt;0,P238,Q238&lt;&gt;0,Q238),"Pendent")</f>
        <v xml:space="preserve">ZPC LL-24 - Olesa i Esparreguera - CIP </v>
      </c>
      <c r="T238" s="23" t="str" cm="1">
        <f t="array" ref="T238">_xlfn.IFNA(_xlfn.IFS(M238&lt;&gt;0,M238,N238&lt;&gt;0,N238,P238&lt;&gt;0,P238,Q238&lt;&gt;0,Q238),"FALTAN DATOS DE ESCENARIO")</f>
        <v xml:space="preserve">ZPC LL-24 - Olesa i Esparreguera - CIP </v>
      </c>
      <c r="U238" s="92" t="str">
        <f>IF(IFERROR(FIND("ZPC",S238)&gt;=1,0),"ZPC","ZLLSM")</f>
        <v>ZPC</v>
      </c>
      <c r="V238" s="92" t="str">
        <f>+IF(OR(P238="Festa Major",P238="Menors d'edat",P238="Federació",U238="ZLLSM"),"Exempt","Taxa")</f>
        <v>Taxa</v>
      </c>
    </row>
    <row r="239" spans="1:22" ht="15" customHeight="1" x14ac:dyDescent="0.3">
      <c r="B239" s="17" t="s">
        <v>450</v>
      </c>
      <c r="C239" s="16" t="s">
        <v>1605</v>
      </c>
      <c r="D239" s="23" t="str" cm="1">
        <f t="array" ref="D239">_xlfn.IFNA(_xlfn.IFS(M239&lt;&gt;0,M239,N239&lt;&gt;0,N239,P239&lt;&gt;0,P239,Q239&lt;&gt;0,Q239),"FALTAN DATOS DE ESCENARIO")</f>
        <v xml:space="preserve">ZPC NR-09 - Embassament de Canelles - CIP </v>
      </c>
      <c r="E239" s="94">
        <v>45109</v>
      </c>
      <c r="F239" s="95">
        <v>0.33333333333333298</v>
      </c>
      <c r="G239" s="94">
        <v>45109</v>
      </c>
      <c r="H239" s="95">
        <v>0.75</v>
      </c>
      <c r="I239" s="27" t="s">
        <v>1029</v>
      </c>
      <c r="J239" s="27" t="s">
        <v>8</v>
      </c>
      <c r="K239" s="27">
        <v>25</v>
      </c>
      <c r="L239" s="27" t="s">
        <v>11</v>
      </c>
      <c r="M239" s="27" t="s">
        <v>112</v>
      </c>
      <c r="N239" s="27"/>
      <c r="O239" s="27"/>
      <c r="P239" s="27"/>
      <c r="Q239" s="27"/>
      <c r="R239" s="12" t="str">
        <f>_xlfn.IFNA(VLOOKUP(S239,Municipis!$A$2:$B$118,2,FALSE),"Pendent")</f>
        <v>Ivars de Noguera, Os de Balaguer, Ager</v>
      </c>
      <c r="S239" s="12" t="str" cm="1">
        <f t="array" ref="S239">_xlfn.IFNA(_xlfn.IFS(M239&lt;&gt;0,M239,N239&lt;&gt;0,N239,P239&lt;&gt;0,P239,Q239&lt;&gt;0,Q239),"Pendent")</f>
        <v xml:space="preserve">ZPC NR-09 - Embassament de Canelles - CIP </v>
      </c>
    </row>
    <row r="240" spans="1:22" ht="15" customHeight="1" x14ac:dyDescent="0.3">
      <c r="A240" s="12">
        <v>230</v>
      </c>
      <c r="B240" s="17" t="s">
        <v>502</v>
      </c>
      <c r="C240" s="16" t="s">
        <v>1273</v>
      </c>
      <c r="D240" s="23" t="str" cm="1">
        <f t="array" ref="D240">_xlfn.IFNA(_xlfn.IFS(M240&lt;&gt;0,M240,N240&lt;&gt;0,N240,P240&lt;&gt;0,P240,Q240&lt;&gt;0,Q240),"FALTAN DATOS DE ESCENARIO")</f>
        <v>ZPC SE-22 - Lleida - CIP</v>
      </c>
      <c r="E240" s="94">
        <v>45109</v>
      </c>
      <c r="F240" s="219">
        <v>0.29166666666666669</v>
      </c>
      <c r="G240" s="94">
        <v>45109</v>
      </c>
      <c r="H240" s="219">
        <v>0.83333333333333404</v>
      </c>
      <c r="I240" s="27" t="s">
        <v>1169</v>
      </c>
      <c r="J240" s="27" t="s">
        <v>8</v>
      </c>
      <c r="K240" s="27">
        <v>20</v>
      </c>
      <c r="L240" s="27" t="s">
        <v>11</v>
      </c>
      <c r="M240" s="27" t="s">
        <v>130</v>
      </c>
      <c r="R240" s="12" t="str">
        <f>_xlfn.IFNA(VLOOKUP(S240,Municipis!$A$2:$B$118,2,FALSE),"Pendent")</f>
        <v>Ripoll, Campdevànol, Les Llosses, Santa Maria de Besora</v>
      </c>
      <c r="S240" s="12" t="str" cm="1">
        <f t="array" ref="S240">_xlfn.IFNA(_xlfn.IFS(M240&lt;&gt;0,M240,N240&lt;&gt;0,N240,P240&lt;&gt;0,P240,Q240&lt;&gt;0,Q240),"Pendent")</f>
        <v>ZPC SE-22 - Lleida - CIP</v>
      </c>
      <c r="T240" s="23" t="str" cm="1">
        <f t="array" ref="T240">_xlfn.IFNA(_xlfn.IFS(M240&lt;&gt;0,M240,N240&lt;&gt;0,N240,P240&lt;&gt;0,P240,Q240&lt;&gt;0,Q240),"FALTAN DATOS DE ESCENARIO")</f>
        <v>ZPC SE-22 - Lleida - CIP</v>
      </c>
      <c r="U240" s="92" t="str">
        <f>IF(IFERROR(FIND("ZPC",S240)&gt;=1,0),"ZPC","ZLLSM")</f>
        <v>ZPC</v>
      </c>
      <c r="V240" s="92" t="str">
        <f>+IF(OR(P240="Festa Major",P240="Menors d'edat",P240="Federació",U240="ZLLSM"),"Exempt","Taxa")</f>
        <v>Taxa</v>
      </c>
    </row>
    <row r="241" spans="1:22" ht="15" customHeight="1" x14ac:dyDescent="0.3">
      <c r="A241" s="12">
        <v>231</v>
      </c>
      <c r="B241" s="17" t="s">
        <v>505</v>
      </c>
      <c r="C241" s="17" t="s">
        <v>1418</v>
      </c>
      <c r="D241" s="23" t="str" cm="1">
        <f t="array" ref="D241">_xlfn.IFNA(_xlfn.IFS(M241&lt;&gt;0,M241,N241&lt;&gt;0,N241,P241&lt;&gt;0,P241,Q241&lt;&gt;0,Q241),"FALTAN DATOS DE ESCENARIO")</f>
        <v>ZPC TE-20 - Manlleu - Roda de Ter - CIP</v>
      </c>
      <c r="E241" s="93">
        <v>45109</v>
      </c>
      <c r="F241" s="118">
        <v>0.27083333333333331</v>
      </c>
      <c r="G241" s="93">
        <v>45109</v>
      </c>
      <c r="H241" s="104" t="s">
        <v>1420</v>
      </c>
      <c r="I241" s="28" t="s">
        <v>1421</v>
      </c>
      <c r="J241" s="17" t="s">
        <v>1422</v>
      </c>
      <c r="K241" s="17">
        <v>35</v>
      </c>
      <c r="L241" s="17" t="s">
        <v>1080</v>
      </c>
      <c r="M241" s="17" t="s">
        <v>141</v>
      </c>
      <c r="R241" s="12" t="str">
        <f>_xlfn.IFNA(VLOOKUP(S241,Municipis!$A$2:$B$118,2,FALSE),"Pendent")</f>
        <v>Manlleu, Roda Ter, Gurb, Masies Roda, Masies Voltegrà, Torelló, S. V. Torelló, Oris, S.Q. Besora</v>
      </c>
      <c r="S241" s="12" t="str" cm="1">
        <f t="array" ref="S241">_xlfn.IFNA(_xlfn.IFS(M241&lt;&gt;0,M241,N241&lt;&gt;0,N241,P241&lt;&gt;0,P241,Q241&lt;&gt;0,Q241),"Pendent")</f>
        <v>ZPC TE-20 - Manlleu - Roda de Ter - CIP</v>
      </c>
    </row>
    <row r="242" spans="1:22" ht="15" customHeight="1" x14ac:dyDescent="0.3">
      <c r="A242" s="12">
        <v>232</v>
      </c>
      <c r="B242" s="17" t="s">
        <v>435</v>
      </c>
      <c r="C242" s="244" t="s">
        <v>1370</v>
      </c>
      <c r="D242" s="23" t="str" cm="1">
        <f t="array" ref="D242">_xlfn.IFNA(_xlfn.IFS(M242&lt;&gt;0,M242,N242&lt;&gt;0,N242,P242&lt;&gt;0,P242,Q242&lt;&gt;0,Q242),"FALTAN DATOS DE ESCENARIO")</f>
        <v>ZPC TE-20 - Manlleu - Roda de Ter - CIP</v>
      </c>
      <c r="E242" s="94">
        <v>45112</v>
      </c>
      <c r="F242" s="219">
        <v>0.29166666666666669</v>
      </c>
      <c r="G242" s="94">
        <v>45112</v>
      </c>
      <c r="H242" s="219">
        <v>0.58333333333333304</v>
      </c>
      <c r="I242" s="27" t="s">
        <v>12</v>
      </c>
      <c r="J242" s="27" t="s">
        <v>10</v>
      </c>
      <c r="K242" s="27">
        <v>20</v>
      </c>
      <c r="L242" s="27" t="s">
        <v>11</v>
      </c>
      <c r="M242" s="27" t="s">
        <v>141</v>
      </c>
      <c r="N242" s="27"/>
      <c r="O242" s="27"/>
      <c r="P242" s="27"/>
      <c r="Q242" s="27"/>
      <c r="R242" s="12" t="str">
        <f>_xlfn.IFNA(VLOOKUP(S242,Municipis!$A$2:$B$118,2,FALSE),"Pendent")</f>
        <v>Manlleu, Roda Ter, Gurb, Masies Roda, Masies Voltegrà, Torelló, S. V. Torelló, Oris, S.Q. Besora</v>
      </c>
      <c r="S242" s="12" t="str" cm="1">
        <f t="array" ref="S242">_xlfn.IFNA(_xlfn.IFS(M242&lt;&gt;0,M242,N242&lt;&gt;0,N242,P242&lt;&gt;0,P242,Q242&lt;&gt;0,Q242),"Pendent")</f>
        <v>ZPC TE-20 - Manlleu - Roda de Ter - CIP</v>
      </c>
      <c r="T242" s="23" t="str" cm="1">
        <f t="array" ref="T242">_xlfn.IFNA(_xlfn.IFS(M242&lt;&gt;0,M242,N242&lt;&gt;0,N242,P242&lt;&gt;0,P242,Q242&lt;&gt;0,Q242),"FALTAN DATOS DE ESCENARIO")</f>
        <v>ZPC TE-20 - Manlleu - Roda de Ter - CIP</v>
      </c>
      <c r="U242" s="92" t="str">
        <f>IF(IFERROR(FIND("ZPC",S242)&gt;=1,0),"ZPC","ZLLSM")</f>
        <v>ZPC</v>
      </c>
      <c r="V242" s="92" t="str">
        <f>+IF(OR(P242="Festa Major",P242="Menors d'edat",P242="Federació",U242="ZLLSM"),"Exempt","Taxa")</f>
        <v>Taxa</v>
      </c>
    </row>
    <row r="243" spans="1:22" ht="15" customHeight="1" x14ac:dyDescent="0.3">
      <c r="A243" s="12">
        <v>233</v>
      </c>
      <c r="B243" s="28" t="s">
        <v>521</v>
      </c>
      <c r="C243" s="30" t="s">
        <v>1172</v>
      </c>
      <c r="D243" s="23" t="str" cm="1">
        <f t="array" ref="D243">_xlfn.IFNA(_xlfn.IFS(M243&lt;&gt;0,M243,N243&lt;&gt;0,N243,P243&lt;&gt;0,P243,Q243&lt;&gt;0,Q243),"FALTAN DATOS DE ESCENARIO")</f>
        <v xml:space="preserve">ZPC EB-02 - Flix Ebre - CIP </v>
      </c>
      <c r="E243" s="98">
        <v>45114</v>
      </c>
      <c r="F243" s="248">
        <v>0.5</v>
      </c>
      <c r="G243" s="98">
        <v>45116</v>
      </c>
      <c r="H243" s="248">
        <v>0.5</v>
      </c>
      <c r="I243" s="31" t="s">
        <v>1083</v>
      </c>
      <c r="J243" s="31" t="s">
        <v>16</v>
      </c>
      <c r="K243" s="31">
        <v>26</v>
      </c>
      <c r="L243" s="31" t="s">
        <v>11</v>
      </c>
      <c r="M243" s="17" t="s">
        <v>1034</v>
      </c>
      <c r="N243" s="27"/>
      <c r="O243" s="27"/>
      <c r="P243" s="27"/>
      <c r="Q243" s="27"/>
      <c r="R243" s="12" t="str">
        <f>_xlfn.IFNA(VLOOKUP(S243,Municipis!$A$2:$B$118,2,FALSE),"Pendent")</f>
        <v>Pendent</v>
      </c>
      <c r="S243" s="12" t="str" cm="1">
        <f t="array" ref="S243">_xlfn.IFNA(_xlfn.IFS(M243&lt;&gt;0,M243,N243&lt;&gt;0,N243,P243&lt;&gt;0,P243,Q243&lt;&gt;0,Q243),"Pendent")</f>
        <v xml:space="preserve">ZPC EB-02 - Flix Ebre - CIP </v>
      </c>
      <c r="T243" s="23" t="str" cm="1">
        <f t="array" ref="T243">_xlfn.IFNA(_xlfn.IFS(M243&lt;&gt;0,M243,N243&lt;&gt;0,N243,P243&lt;&gt;0,P243,Q243&lt;&gt;0,Q243),"FALTAN DATOS DE ESCENARIO")</f>
        <v xml:space="preserve">ZPC EB-02 - Flix Ebre - CIP </v>
      </c>
      <c r="U243" s="92" t="str">
        <f>IF(IFERROR(FIND("ZPC",S243)&gt;=1,0),"ZPC","ZLLSM")</f>
        <v>ZPC</v>
      </c>
      <c r="V243" s="92" t="str">
        <f>+IF(OR(P243="Festa Major",P243="Menors d'edat",P243="Federació",U243="ZLLSM"),"Exempt","Taxa")</f>
        <v>Taxa</v>
      </c>
    </row>
    <row r="244" spans="1:22" ht="15" customHeight="1" x14ac:dyDescent="0.3">
      <c r="A244" s="12">
        <v>234</v>
      </c>
      <c r="B244" s="17" t="s">
        <v>462</v>
      </c>
      <c r="C244" s="16" t="s">
        <v>1543</v>
      </c>
      <c r="D244" s="23" t="str" cm="1">
        <f t="array" ref="D244">_xlfn.IFNA(_xlfn.IFS(M244&lt;&gt;0,M244,N244&lt;&gt;0,N244,P244&lt;&gt;0,P244,Q244&lt;&gt;0,Q244),"FALTAN DATOS DE ESCENARIO")</f>
        <v xml:space="preserve">ZPC LL-15 - Embassament de Sant Ponç - CIP </v>
      </c>
      <c r="E244" s="21">
        <v>45114</v>
      </c>
      <c r="F244" s="104">
        <v>0.29166666666666669</v>
      </c>
      <c r="G244" s="32">
        <v>45116</v>
      </c>
      <c r="H244" s="104">
        <v>0.5</v>
      </c>
      <c r="I244" s="17" t="s">
        <v>1554</v>
      </c>
      <c r="J244" s="17" t="s">
        <v>8</v>
      </c>
      <c r="K244" s="17">
        <v>14</v>
      </c>
      <c r="L244" s="17" t="s">
        <v>11</v>
      </c>
      <c r="M244" s="17" t="s">
        <v>89</v>
      </c>
      <c r="R244" s="12" t="str">
        <f>_xlfn.IFNA(VLOOKUP(S244,Municipis!$A$2:$B$118,2,FALSE),"Pendent")</f>
        <v>Sant Joan de Vilatorrada, Callús</v>
      </c>
      <c r="S244" s="12" t="str" cm="1">
        <f t="array" ref="S244">_xlfn.IFNA(_xlfn.IFS(M244&lt;&gt;0,M244,N244&lt;&gt;0,N244,P244&lt;&gt;0,P244,Q244&lt;&gt;0,Q244),"Pendent")</f>
        <v xml:space="preserve">ZPC LL-15 - Embassament de Sant Ponç - CIP </v>
      </c>
    </row>
    <row r="245" spans="1:22" ht="15" customHeight="1" x14ac:dyDescent="0.3">
      <c r="A245" s="12">
        <v>235</v>
      </c>
      <c r="B245" s="49" t="s">
        <v>1077</v>
      </c>
      <c r="C245" s="17" t="s">
        <v>1558</v>
      </c>
      <c r="D245" s="23" t="str" cm="1">
        <f t="array" ref="D245">_xlfn.IFNA(_xlfn.IFS(M245&lt;&gt;0,M245,N245&lt;&gt;0,N245,P245&lt;&gt;0,P245,Q245&lt;&gt;0,Q245),"FALTAN DATOS DE ESCENARIO")</f>
        <v xml:space="preserve">ZPC LL-22 - Monistrol de Montserrat - CIP </v>
      </c>
      <c r="E245" s="21">
        <v>45114</v>
      </c>
      <c r="F245" s="104">
        <v>0.66666666666666663</v>
      </c>
      <c r="G245" s="21">
        <v>45126</v>
      </c>
      <c r="H245" s="104">
        <v>0.54166666666666663</v>
      </c>
      <c r="I245" s="17" t="s">
        <v>1083</v>
      </c>
      <c r="J245" s="17" t="s">
        <v>8</v>
      </c>
      <c r="K245" s="17">
        <v>40</v>
      </c>
      <c r="L245" s="17" t="s">
        <v>1079</v>
      </c>
      <c r="M245" s="17" t="s">
        <v>97</v>
      </c>
      <c r="R245" s="12" t="str">
        <f>_xlfn.IFNA(VLOOKUP(S245,Municipis!$A$2:$B$118,2,FALSE),"Pendent")</f>
        <v>Monistrol del Montserrat, Olesa de Montserrat, Esparreguera</v>
      </c>
      <c r="S245" s="12" t="str" cm="1">
        <f t="array" ref="S245">_xlfn.IFNA(_xlfn.IFS(M245&lt;&gt;0,M245,N245&lt;&gt;0,N245,P245&lt;&gt;0,P245,Q245&lt;&gt;0,Q245),"Pendent")</f>
        <v xml:space="preserve">ZPC LL-22 - Monistrol de Montserrat - CIP </v>
      </c>
      <c r="T245" s="23" t="str" cm="1">
        <f t="array" ref="T245">_xlfn.IFNA(_xlfn.IFS(M245&lt;&gt;0,M245,N245&lt;&gt;0,N245,P245&lt;&gt;0,P245,Q245&lt;&gt;0,Q245),"FALTAN DATOS DE ESCENARIO")</f>
        <v xml:space="preserve">ZPC LL-22 - Monistrol de Montserrat - CIP </v>
      </c>
      <c r="U245" s="92" t="str">
        <f>IF(IFERROR(FIND("ZPC",S245)&gt;=1,0),"ZPC","ZLLSM")</f>
        <v>ZPC</v>
      </c>
      <c r="V245" s="92" t="str">
        <f>+IF(OR(P245="Festa Major",P245="Menors d'edat",P245="Federació",U245="ZLLSM"),"Exempt","Taxa")</f>
        <v>Taxa</v>
      </c>
    </row>
    <row r="246" spans="1:22" ht="15" customHeight="1" x14ac:dyDescent="0.3">
      <c r="A246" s="12">
        <v>236</v>
      </c>
      <c r="B246" s="49" t="s">
        <v>480</v>
      </c>
      <c r="C246" s="49" t="s">
        <v>1549</v>
      </c>
      <c r="D246" s="23" t="str" cm="1">
        <f t="array" ref="D246">_xlfn.IFNA(_xlfn.IFS(M246&lt;&gt;0,M246,N246&lt;&gt;0,N246,P246&lt;&gt;0,P246,Q246&lt;&gt;0,Q246),"FALTAN DATOS DE ESCENARIO")</f>
        <v>ZPC TE-11 - Ter - Sant Quirze de Besora - CIP, ZPC TE-20 - Manlleu - Roda de Ter - CIP</v>
      </c>
      <c r="E246" s="21">
        <v>45114</v>
      </c>
      <c r="F246" s="104">
        <v>0.70833333333333304</v>
      </c>
      <c r="G246" s="21">
        <v>45116</v>
      </c>
      <c r="H246" s="104">
        <v>0.5</v>
      </c>
      <c r="I246" s="17" t="s">
        <v>1083</v>
      </c>
      <c r="J246" s="27" t="s">
        <v>8</v>
      </c>
      <c r="K246" s="17">
        <v>30</v>
      </c>
      <c r="L246" s="17" t="s">
        <v>11</v>
      </c>
      <c r="M246" s="17" t="s">
        <v>134</v>
      </c>
      <c r="R246" s="12" t="str">
        <f>_xlfn.IFNA(VLOOKUP(S246,Municipis!$A$2:$B$118,2,FALSE),"Pendent")</f>
        <v>Vilanova de Sau, Tavertet, Les Masies de Roda</v>
      </c>
      <c r="S246" s="12" t="str" cm="1">
        <f t="array" ref="S246">_xlfn.IFNA(_xlfn.IFS(M246&lt;&gt;0,M246,N246&lt;&gt;0,N246,P246&lt;&gt;0,P246,Q246&lt;&gt;0,Q246),"Pendent")</f>
        <v>ZPC TE-11 - Ter - Sant Quirze de Besora - CIP, ZPC TE-20 - Manlleu - Roda de Ter - CIP</v>
      </c>
      <c r="T246" s="23" t="str" cm="1">
        <f t="array" ref="T246">_xlfn.IFNA(_xlfn.IFS(M246&lt;&gt;0,M246,N246&lt;&gt;0,N246,P246&lt;&gt;0,P246,Q246&lt;&gt;0,Q246),"FALTAN DATOS DE ESCENARIO")</f>
        <v>ZPC TE-11 - Ter - Sant Quirze de Besora - CIP, ZPC TE-20 - Manlleu - Roda de Ter - CIP</v>
      </c>
      <c r="U246" s="92" t="str">
        <f>IF(IFERROR(FIND("ZPC",S246)&gt;=1,0),"ZPC","ZLLSM")</f>
        <v>ZPC</v>
      </c>
      <c r="V246" s="92" t="str">
        <f>+IF(OR(P246="Festa Major",P246="Menors d'edat",P246="Federació",U246="ZLLSM"),"Exempt","Taxa")</f>
        <v>Taxa</v>
      </c>
    </row>
    <row r="247" spans="1:22" ht="15" customHeight="1" x14ac:dyDescent="0.3">
      <c r="A247" s="12">
        <v>237</v>
      </c>
      <c r="B247" s="17" t="s">
        <v>435</v>
      </c>
      <c r="C247" s="244" t="s">
        <v>1374</v>
      </c>
      <c r="D247" s="23" t="str" cm="1">
        <f t="array" ref="D247">_xlfn.IFNA(_xlfn.IFS(M247&lt;&gt;0,M247,N247&lt;&gt;0,N247,P247&lt;&gt;0,P247,Q247&lt;&gt;0,Q247),"FALTAN DATOS DE ESCENARIO")</f>
        <v xml:space="preserve">ZLLSM-LL-12 - el Llobregat - Sallent </v>
      </c>
      <c r="E247" s="94">
        <v>45115</v>
      </c>
      <c r="F247" s="219">
        <v>0.29166666666666669</v>
      </c>
      <c r="G247" s="94">
        <v>45115</v>
      </c>
      <c r="H247" s="219">
        <v>0.58333333333333304</v>
      </c>
      <c r="I247" s="27" t="s">
        <v>12</v>
      </c>
      <c r="J247" s="27" t="s">
        <v>8</v>
      </c>
      <c r="K247" s="27">
        <v>20</v>
      </c>
      <c r="L247" s="27" t="s">
        <v>11</v>
      </c>
      <c r="M247" s="27"/>
      <c r="N247" s="27"/>
      <c r="O247" s="27"/>
      <c r="P247" s="27" t="s">
        <v>48</v>
      </c>
      <c r="Q247" s="27"/>
      <c r="R247" s="12" t="str">
        <f>_xlfn.IFNA(VLOOKUP(S247,Municipis!$A$2:$B$118,2,FALSE),"Pendent")</f>
        <v>Sallent</v>
      </c>
      <c r="S247" s="12" t="str" cm="1">
        <f t="array" ref="S247">_xlfn.IFNA(_xlfn.IFS(M247&lt;&gt;0,M247,N247&lt;&gt;0,N247,P247&lt;&gt;0,P247,Q247&lt;&gt;0,Q247),"Pendent")</f>
        <v xml:space="preserve">ZLLSM-LL-12 - el Llobregat - Sallent </v>
      </c>
      <c r="T247" s="23" t="str" cm="1">
        <f t="array" ref="T247">_xlfn.IFNA(_xlfn.IFS(M247&lt;&gt;0,M247,N247&lt;&gt;0,N247,P247&lt;&gt;0,P247,Q247&lt;&gt;0,Q247),"FALTAN DATOS DE ESCENARIO")</f>
        <v xml:space="preserve">ZLLSM-LL-12 - el Llobregat - Sallent </v>
      </c>
      <c r="U247" s="92" t="str">
        <f>IF(IFERROR(FIND("ZPC",S247)&gt;=1,0),"ZPC","ZLLSM")</f>
        <v>ZLLSM</v>
      </c>
      <c r="V247" s="92" t="str">
        <f>+IF(OR(P247="Festa Major",P247="Menors d'edat",P247="Federació",U247="ZLLSM"),"Exempt","Taxa")</f>
        <v>Exempt</v>
      </c>
    </row>
    <row r="248" spans="1:22" ht="15" customHeight="1" x14ac:dyDescent="0.3">
      <c r="B248" s="17" t="s">
        <v>450</v>
      </c>
      <c r="C248" s="16" t="s">
        <v>1603</v>
      </c>
      <c r="D248" s="23" t="str" cm="1">
        <f t="array" ref="D248">_xlfn.IFNA(_xlfn.IFS(M248&lt;&gt;0,M248,N248&lt;&gt;0,N248,P248&lt;&gt;0,P248,Q248&lt;&gt;0,Q248),"FALTAN DATOS DE ESCENARIO")</f>
        <v xml:space="preserve">ZPC EB-01 - Embassaments de Riba-roja i de Flix - CIP </v>
      </c>
      <c r="E248" s="94">
        <v>45115</v>
      </c>
      <c r="F248" s="95">
        <v>0.33333333333333298</v>
      </c>
      <c r="G248" s="94">
        <v>45115</v>
      </c>
      <c r="H248" s="95">
        <v>0.75</v>
      </c>
      <c r="I248" s="27" t="s">
        <v>1028</v>
      </c>
      <c r="J248" s="27" t="s">
        <v>8</v>
      </c>
      <c r="K248" s="27">
        <v>50</v>
      </c>
      <c r="L248" s="27" t="s">
        <v>11</v>
      </c>
      <c r="M248" s="27" t="s">
        <v>72</v>
      </c>
      <c r="N248" s="27"/>
      <c r="O248" s="27"/>
      <c r="P248" s="27"/>
      <c r="Q248" s="27"/>
      <c r="R248" s="12" t="str">
        <f>_xlfn.IFNA(VLOOKUP(S248,Municipis!$A$2:$B$118,2,FALSE),"Pendent")</f>
        <v>La Granja d'Escarp, La Pobla de Massaluca, Flix, Riba-roja d'Ebre</v>
      </c>
      <c r="S248" s="12" t="str" cm="1">
        <f t="array" ref="S248">_xlfn.IFNA(_xlfn.IFS(M248&lt;&gt;0,M248,N248&lt;&gt;0,N248,P248&lt;&gt;0,P248,Q248&lt;&gt;0,Q248),"Pendent")</f>
        <v xml:space="preserve">ZPC EB-01 - Embassaments de Riba-roja i de Flix - CIP </v>
      </c>
    </row>
    <row r="249" spans="1:22" ht="15" customHeight="1" x14ac:dyDescent="0.3">
      <c r="A249" s="12">
        <v>239</v>
      </c>
      <c r="B249" s="17" t="s">
        <v>426</v>
      </c>
      <c r="C249" s="97" t="s">
        <v>1169</v>
      </c>
      <c r="D249" s="23" t="str" cm="1">
        <f t="array" ref="D249">_xlfn.IFNA(_xlfn.IFS(M249&lt;&gt;0,M249,N249&lt;&gt;0,N249,P249&lt;&gt;0,P249,Q249&lt;&gt;0,Q249),"FALTAN DATOS DE ESCENARIO")</f>
        <v xml:space="preserve">ZPC LL-23 - Súria - CIP </v>
      </c>
      <c r="E249" s="107">
        <v>45115</v>
      </c>
      <c r="F249" s="316">
        <v>0.83333333333333404</v>
      </c>
      <c r="G249" s="107">
        <v>45116</v>
      </c>
      <c r="H249" s="316">
        <v>0.33333333333333298</v>
      </c>
      <c r="I249" s="100" t="s">
        <v>12</v>
      </c>
      <c r="J249" s="100" t="s">
        <v>16</v>
      </c>
      <c r="K249" s="100">
        <v>25</v>
      </c>
      <c r="L249" s="100" t="s">
        <v>11</v>
      </c>
      <c r="M249" s="100" t="s">
        <v>99</v>
      </c>
      <c r="N249" s="27"/>
      <c r="O249" s="27"/>
      <c r="P249" s="27"/>
      <c r="Q249" s="27"/>
      <c r="R249" s="12" t="str">
        <f>_xlfn.IFNA(VLOOKUP(S249,Municipis!$A$2:$B$118,2,FALSE),"Pendent")</f>
        <v>Olesa de Montserrat, Esparreguera, Collbató</v>
      </c>
      <c r="S249" s="12" t="str" cm="1">
        <f t="array" ref="S249">_xlfn.IFNA(_xlfn.IFS(M249&lt;&gt;0,M249,N249&lt;&gt;0,N249,P249&lt;&gt;0,P249,Q249&lt;&gt;0,Q249),"Pendent")</f>
        <v xml:space="preserve">ZPC LL-23 - Súria - CIP </v>
      </c>
      <c r="T249" s="23" t="str" cm="1">
        <f t="array" ref="T249">_xlfn.IFNA(_xlfn.IFS(M249&lt;&gt;0,M249,N249&lt;&gt;0,N249,P249&lt;&gt;0,P249,Q249&lt;&gt;0,Q249),"FALTAN DATOS DE ESCENARIO")</f>
        <v xml:space="preserve">ZPC LL-23 - Súria - CIP </v>
      </c>
      <c r="U249" s="92" t="str">
        <f>IF(IFERROR(FIND("ZPC",S249)&gt;=1,0),"ZPC","ZLLSM")</f>
        <v>ZPC</v>
      </c>
      <c r="V249" s="92" t="str">
        <f>+IF(OR(P249="Festa Major",P249="Menors d'edat",P249="Federació",U249="ZLLSM"),"Exempt","Taxa")</f>
        <v>Taxa</v>
      </c>
    </row>
    <row r="250" spans="1:22" ht="15" customHeight="1" x14ac:dyDescent="0.3">
      <c r="A250" s="12">
        <v>240</v>
      </c>
      <c r="B250" s="36" t="s">
        <v>522</v>
      </c>
      <c r="C250" s="37" t="s">
        <v>1049</v>
      </c>
      <c r="D250" s="23" t="str" cm="1">
        <f t="array" ref="D250">_xlfn.IFNA(_xlfn.IFS(M250&lt;&gt;0,M250,N250&lt;&gt;0,N250,P250&lt;&gt;0,P250,Q250&lt;&gt;0,Q250),"FALTAN DATOS DE ESCENARIO")</f>
        <v xml:space="preserve">ZPC LL-24 - Olesa i Esparreguera - CIP </v>
      </c>
      <c r="E250" s="32">
        <v>45115</v>
      </c>
      <c r="F250" s="104">
        <v>0.29166666666666669</v>
      </c>
      <c r="G250" s="32">
        <v>45115</v>
      </c>
      <c r="H250" s="104">
        <v>0.54166666666666696</v>
      </c>
      <c r="I250" s="17" t="s">
        <v>12</v>
      </c>
      <c r="J250" s="17" t="s">
        <v>8</v>
      </c>
      <c r="K250" s="17">
        <v>80</v>
      </c>
      <c r="L250" s="17" t="s">
        <v>11</v>
      </c>
      <c r="M250" s="17" t="s">
        <v>100</v>
      </c>
      <c r="R250" s="12" t="str">
        <f>_xlfn.IFNA(VLOOKUP(S250,Municipis!$A$2:$B$118,2,FALSE),"Pendent")</f>
        <v>Navàs. Pinós, Cardona</v>
      </c>
      <c r="S250" s="12" t="str" cm="1">
        <f t="array" ref="S250">_xlfn.IFNA(_xlfn.IFS(M250&lt;&gt;0,M250,N250&lt;&gt;0,N250,P250&lt;&gt;0,P250,Q250&lt;&gt;0,Q250),"Pendent")</f>
        <v xml:space="preserve">ZPC LL-24 - Olesa i Esparreguera - CIP </v>
      </c>
      <c r="T250" s="23" t="str" cm="1">
        <f t="array" ref="T250">_xlfn.IFNA(_xlfn.IFS(M250&lt;&gt;0,M250,N250&lt;&gt;0,N250,P250&lt;&gt;0,P250,Q250&lt;&gt;0,Q250),"FALTAN DATOS DE ESCENARIO")</f>
        <v xml:space="preserve">ZPC LL-24 - Olesa i Esparreguera - CIP </v>
      </c>
      <c r="U250" s="92" t="str">
        <f>IF(IFERROR(FIND("ZPC",S250)&gt;=1,0),"ZPC","ZLLSM")</f>
        <v>ZPC</v>
      </c>
      <c r="V250" s="92" t="str">
        <f>+IF(OR(P250="Festa Major",P250="Menors d'edat",P250="Federació",U250="ZLLSM"),"Exempt","Taxa")</f>
        <v>Taxa</v>
      </c>
    </row>
    <row r="251" spans="1:22" ht="15" customHeight="1" x14ac:dyDescent="0.3">
      <c r="A251" s="12">
        <v>241</v>
      </c>
      <c r="B251" s="17" t="s">
        <v>508</v>
      </c>
      <c r="C251" s="16" t="s">
        <v>1554</v>
      </c>
      <c r="D251" s="23" t="str" cm="1">
        <f t="array" ref="D251">_xlfn.IFNA(_xlfn.IFS(M251&lt;&gt;0,M251,N251&lt;&gt;0,N251,P251&lt;&gt;0,P251,Q251&lt;&gt;0,Q251),"FALTAN DATOS DE ESCENARIO")</f>
        <v xml:space="preserve">ZPC LL-24 - Olesa i Esparreguera - CIP </v>
      </c>
      <c r="E251" s="94">
        <v>45115</v>
      </c>
      <c r="F251" s="95">
        <v>0.33333333333333298</v>
      </c>
      <c r="G251" s="94">
        <v>45115</v>
      </c>
      <c r="H251" s="95">
        <v>0.54166666666666696</v>
      </c>
      <c r="I251" s="27" t="s">
        <v>12</v>
      </c>
      <c r="J251" s="27" t="s">
        <v>8</v>
      </c>
      <c r="K251" s="27">
        <v>12</v>
      </c>
      <c r="L251" s="27" t="s">
        <v>11</v>
      </c>
      <c r="M251" s="27" t="s">
        <v>100</v>
      </c>
      <c r="R251" s="12" t="str">
        <f>_xlfn.IFNA(VLOOKUP(S251,Municipis!$A$2:$B$118,2,FALSE),"Pendent")</f>
        <v>Navàs. Pinós, Cardona</v>
      </c>
      <c r="S251" s="12" t="str" cm="1">
        <f t="array" ref="S251">_xlfn.IFNA(_xlfn.IFS(M251&lt;&gt;0,M251,N251&lt;&gt;0,N251,P251&lt;&gt;0,P251,Q251&lt;&gt;0,Q251),"Pendent")</f>
        <v xml:space="preserve">ZPC LL-24 - Olesa i Esparreguera - CIP </v>
      </c>
      <c r="T251" s="23" t="str" cm="1">
        <f t="array" ref="T251">_xlfn.IFNA(_xlfn.IFS(M251&lt;&gt;0,M251,N251&lt;&gt;0,N251,P251&lt;&gt;0,P251,Q251&lt;&gt;0,Q251),"FALTAN DATOS DE ESCENARIO")</f>
        <v xml:space="preserve">ZPC LL-24 - Olesa i Esparreguera - CIP </v>
      </c>
      <c r="U251" s="92" t="str">
        <f>IF(IFERROR(FIND("ZPC",S251)&gt;=1,0),"ZPC","ZLLSM")</f>
        <v>ZPC</v>
      </c>
      <c r="V251" s="92" t="str">
        <f>+IF(OR(P251="Festa Major",P251="Menors d'edat",P251="Federació",U251="ZLLSM"),"Exempt","Taxa")</f>
        <v>Taxa</v>
      </c>
    </row>
    <row r="252" spans="1:22" ht="15" customHeight="1" x14ac:dyDescent="0.3">
      <c r="A252" s="12">
        <v>242</v>
      </c>
      <c r="B252" s="17" t="s">
        <v>438</v>
      </c>
      <c r="C252" s="235" t="s">
        <v>1111</v>
      </c>
      <c r="D252" s="23" t="str" cm="1">
        <f t="array" ref="D252">_xlfn.IFNA(_xlfn.IFS(M252&lt;&gt;0,M252,N252&lt;&gt;0,N252,P252&lt;&gt;0,P252,Q252&lt;&gt;0,Q252),"FALTAN DATOS DE ESCENARIO")</f>
        <v>ZPC SE-19 - Utxesa - Torres de Segre - CIP</v>
      </c>
      <c r="E252" s="236">
        <v>45115</v>
      </c>
      <c r="F252" s="260">
        <v>0.33333333333333331</v>
      </c>
      <c r="G252" s="236">
        <v>45115</v>
      </c>
      <c r="H252" s="260">
        <v>0.79166666666666663</v>
      </c>
      <c r="I252" s="17" t="s">
        <v>1554</v>
      </c>
      <c r="J252" s="121" t="s">
        <v>8</v>
      </c>
      <c r="K252" s="121">
        <v>20</v>
      </c>
      <c r="L252" s="121" t="s">
        <v>11</v>
      </c>
      <c r="M252" s="121" t="s">
        <v>125</v>
      </c>
      <c r="N252" s="121"/>
      <c r="O252" s="121"/>
      <c r="P252" s="121"/>
      <c r="Q252" s="121"/>
      <c r="R252" s="12" t="str">
        <f>_xlfn.IFNA(VLOOKUP(S252,Municipis!$A$2:$B$118,2,FALSE),"Pendent")</f>
        <v>Torres de Segre, Soses, Seròs</v>
      </c>
      <c r="S252" s="12" t="str" cm="1">
        <f t="array" ref="S252">_xlfn.IFNA(_xlfn.IFS(M252&lt;&gt;0,M252,N252&lt;&gt;0,N252,P252&lt;&gt;0,P252,Q252&lt;&gt;0,Q252),"Pendent")</f>
        <v>ZPC SE-19 - Utxesa - Torres de Segre - CIP</v>
      </c>
    </row>
    <row r="253" spans="1:22" ht="15" customHeight="1" x14ac:dyDescent="0.3">
      <c r="A253" s="12">
        <v>243</v>
      </c>
      <c r="B253" s="17" t="s">
        <v>406</v>
      </c>
      <c r="C253" s="235" t="s">
        <v>1405</v>
      </c>
      <c r="D253" s="23" t="str" cm="1">
        <f t="array" ref="D253">_xlfn.IFNA(_xlfn.IFS(M253&lt;&gt;0,M253,N253&lt;&gt;0,N253,P253&lt;&gt;0,P253,Q253&lt;&gt;0,Q253),"FALTAN DATOS DE ESCENARIO")</f>
        <v>ZPC TE-12 - Embassament de Sau - CIP, ZPC TE-20 - Manlleu - Roda de Ter - CIP, ZPC TE-21 - Torelló - CIP</v>
      </c>
      <c r="E253" s="236">
        <v>45115</v>
      </c>
      <c r="F253" s="260">
        <v>0.29166666666666669</v>
      </c>
      <c r="G253" s="236">
        <v>45116</v>
      </c>
      <c r="H253" s="260">
        <v>0.58333333333333337</v>
      </c>
      <c r="I253" s="121" t="s">
        <v>12</v>
      </c>
      <c r="J253" s="121" t="s">
        <v>10</v>
      </c>
      <c r="K253" s="121">
        <v>36</v>
      </c>
      <c r="L253" s="121" t="s">
        <v>11</v>
      </c>
      <c r="M253" s="121" t="s">
        <v>137</v>
      </c>
      <c r="R253" s="12" t="str">
        <f>_xlfn.IFNA(VLOOKUP(S253,Municipis!$A$2:$B$118,2,FALSE),"Pendent")</f>
        <v>Viladrau</v>
      </c>
      <c r="S253" s="12" t="str" cm="1">
        <f t="array" ref="S253">_xlfn.IFNA(_xlfn.IFS(M253&lt;&gt;0,M253,N253&lt;&gt;0,N253,P253&lt;&gt;0,P253,Q253&lt;&gt;0,Q253),"Pendent")</f>
        <v>ZPC TE-12 - Embassament de Sau - CIP, ZPC TE-20 - Manlleu - Roda de Ter - CIP, ZPC TE-21 - Torelló - CIP</v>
      </c>
    </row>
    <row r="254" spans="1:22" ht="15" customHeight="1" x14ac:dyDescent="0.3">
      <c r="A254" s="12">
        <v>244</v>
      </c>
      <c r="B254" s="17" t="s">
        <v>1518</v>
      </c>
      <c r="C254" s="16" t="s">
        <v>1519</v>
      </c>
      <c r="D254" s="23" t="str" cm="1">
        <f t="array" ref="D254">_xlfn.IFNA(_xlfn.IFS(M254&lt;&gt;0,M254,N254&lt;&gt;0,N254,P254&lt;&gt;0,P254,Q254&lt;&gt;0,Q254),"FALTAN DATOS DE ESCENARIO")</f>
        <v xml:space="preserve">ZPC TE-15 - Anglès - El Pasteral - INT </v>
      </c>
      <c r="E254" s="94">
        <v>45115</v>
      </c>
      <c r="F254" s="219">
        <v>0.33333333333333331</v>
      </c>
      <c r="G254" s="94">
        <v>45116</v>
      </c>
      <c r="H254" s="219">
        <v>0.875</v>
      </c>
      <c r="I254" s="27" t="s">
        <v>1022</v>
      </c>
      <c r="J254" s="27" t="s">
        <v>21</v>
      </c>
      <c r="K254" s="27">
        <v>24</v>
      </c>
      <c r="L254" s="27" t="s">
        <v>1525</v>
      </c>
      <c r="M254" s="27"/>
      <c r="N254" s="27" t="s">
        <v>139</v>
      </c>
      <c r="O254" s="27" t="s">
        <v>542</v>
      </c>
      <c r="P254" s="27"/>
      <c r="Q254" s="27"/>
      <c r="R254" s="12" t="e">
        <f>_xlfn.IFNA(VLOOKUP(S254,#REF!,2,FALSE),"Pendent")</f>
        <v>#REF!</v>
      </c>
      <c r="S254" s="12" t="str" cm="1">
        <f t="array" ref="S254">_xlfn.IFNA(_xlfn.IFS(M254&lt;&gt;0,M254,N254&lt;&gt;0,N254,P254&lt;&gt;0,P254,Q254&lt;&gt;0,Q254),"Pendent")</f>
        <v xml:space="preserve">ZPC TE-15 - Anglès - El Pasteral - INT </v>
      </c>
    </row>
    <row r="255" spans="1:22" ht="15" customHeight="1" x14ac:dyDescent="0.3">
      <c r="A255" s="12">
        <v>245</v>
      </c>
      <c r="B255" s="49" t="s">
        <v>479</v>
      </c>
      <c r="C255" s="49" t="s">
        <v>1036</v>
      </c>
      <c r="D255" s="23" t="str" cm="1">
        <f t="array" ref="D255">_xlfn.IFNA(_xlfn.IFS(M255&lt;&gt;0,M255,N255&lt;&gt;0,N255,P255&lt;&gt;0,P255,Q255&lt;&gt;0,Q255),"FALTAN DATOS DE ESCENARIO")</f>
        <v>Escenari de Foix</v>
      </c>
      <c r="E255" s="234">
        <v>45116</v>
      </c>
      <c r="F255" s="104">
        <v>0.375</v>
      </c>
      <c r="G255" s="234">
        <v>45116</v>
      </c>
      <c r="H255" s="104">
        <v>0.54166666666666696</v>
      </c>
      <c r="I255" s="17" t="s">
        <v>12</v>
      </c>
      <c r="J255" s="17" t="s">
        <v>8</v>
      </c>
      <c r="K255" s="17">
        <v>20</v>
      </c>
      <c r="L255" s="17" t="s">
        <v>11</v>
      </c>
      <c r="Q255" s="17" t="s">
        <v>29</v>
      </c>
      <c r="R255" s="12" t="str">
        <f>_xlfn.IFNA(VLOOKUP(S255,Municipis!$A$2:$B$118,2,FALSE),"Pendent")</f>
        <v>Castellet i la Gornal</v>
      </c>
      <c r="S255" s="12" t="str" cm="1">
        <f t="array" ref="S255">_xlfn.IFNA(_xlfn.IFS(M255&lt;&gt;0,M255,N255&lt;&gt;0,N255,P255&lt;&gt;0,P255,Q255&lt;&gt;0,Q255),"Pendent")</f>
        <v>Escenari de Foix</v>
      </c>
      <c r="T255" s="23" t="str" cm="1">
        <f t="array" ref="T255">_xlfn.IFNA(_xlfn.IFS(M255&lt;&gt;0,M255,N255&lt;&gt;0,N255,P255&lt;&gt;0,P255,Q255&lt;&gt;0,Q255),"FALTAN DATOS DE ESCENARIO")</f>
        <v>Escenari de Foix</v>
      </c>
      <c r="U255" s="92" t="str">
        <f>IF(IFERROR(FIND("ZPC",S255)&gt;=1,0),"ZPC","ZLLSM")</f>
        <v>ZLLSM</v>
      </c>
      <c r="V255" s="92" t="str">
        <f>+IF(OR(P255="Festa Major",P255="Menors d'edat",P255="Federació",U255="ZLLSM"),"Exempt","Taxa")</f>
        <v>Exempt</v>
      </c>
    </row>
    <row r="256" spans="1:22" ht="15" customHeight="1" x14ac:dyDescent="0.3">
      <c r="A256" s="12">
        <v>246</v>
      </c>
      <c r="B256" s="17" t="s">
        <v>482</v>
      </c>
      <c r="C256" s="16" t="s">
        <v>1426</v>
      </c>
      <c r="D256" s="23" t="str" cm="1">
        <f t="array" ref="D256">_xlfn.IFNA(_xlfn.IFS(M256&lt;&gt;0,M256,N256&lt;&gt;0,N256,P256&lt;&gt;0,P256,Q256&lt;&gt;0,Q256),"FALTAN DATOS DE ESCENARIO")</f>
        <v xml:space="preserve">Privades T1 - Basses del Golf de Girona </v>
      </c>
      <c r="E256" s="94">
        <v>45116</v>
      </c>
      <c r="F256" s="219">
        <v>0.25</v>
      </c>
      <c r="G256" s="94">
        <v>45116</v>
      </c>
      <c r="H256" s="219">
        <v>0.58333333333333304</v>
      </c>
      <c r="I256" s="27" t="s">
        <v>12</v>
      </c>
      <c r="J256" s="27" t="s">
        <v>10</v>
      </c>
      <c r="K256" s="27">
        <v>50</v>
      </c>
      <c r="L256" s="27" t="s">
        <v>11</v>
      </c>
      <c r="M256" s="27"/>
      <c r="N256" s="27"/>
      <c r="O256" s="27"/>
      <c r="P256" s="27"/>
      <c r="Q256" s="27" t="s">
        <v>39</v>
      </c>
      <c r="R256" s="12" t="str">
        <f>_xlfn.IFNA(VLOOKUP(S256,Municipis!$A$2:$B$118,2,FALSE),"Pendent")</f>
        <v>Sant Julià de Ramis</v>
      </c>
      <c r="S256" s="12" t="str" cm="1">
        <f t="array" ref="S256">_xlfn.IFNA(_xlfn.IFS(M256&lt;&gt;0,M256,N256&lt;&gt;0,N256,P256&lt;&gt;0,P256,Q256&lt;&gt;0,Q256),"Pendent")</f>
        <v xml:space="preserve">Privades T1 - Basses del Golf de Girona </v>
      </c>
    </row>
    <row r="257" spans="1:22" ht="15" customHeight="1" x14ac:dyDescent="0.3">
      <c r="A257" s="12">
        <v>247</v>
      </c>
      <c r="B257" s="17" t="s">
        <v>481</v>
      </c>
      <c r="C257" s="40" t="s">
        <v>1282</v>
      </c>
      <c r="D257" s="239" t="str" cm="1">
        <f t="array" ref="D257">_xlfn.IFNA(_xlfn.IFS(M257&lt;&gt;0,M257,N257&lt;&gt;0,N257,P257&lt;&gt;0,P257,Q257&lt;&gt;0,Q257),"FALTAN DATOS DE ESCENARIO")</f>
        <v>ZLLSM-FR-02 - Riu d'Anguera</v>
      </c>
      <c r="E257" s="240">
        <v>45116</v>
      </c>
      <c r="F257" s="104">
        <v>0.29166666666666669</v>
      </c>
      <c r="G257" s="240">
        <v>45116</v>
      </c>
      <c r="H257" s="110">
        <v>0.54166666666666696</v>
      </c>
      <c r="I257" s="27" t="s">
        <v>12</v>
      </c>
      <c r="J257" s="17" t="s">
        <v>8</v>
      </c>
      <c r="K257" s="17">
        <v>20</v>
      </c>
      <c r="L257" s="17" t="s">
        <v>11</v>
      </c>
      <c r="P257" s="17" t="s">
        <v>43</v>
      </c>
      <c r="R257" s="12" t="str">
        <f>_xlfn.IFNA(VLOOKUP(S257,Municipis!$A$2:$B$118,2,FALSE),"Pendent")</f>
        <v>Barberà de la Conca</v>
      </c>
      <c r="S257" s="12" t="str" cm="1">
        <f t="array" ref="S257">_xlfn.IFNA(_xlfn.IFS(M257&lt;&gt;0,M257,N257&lt;&gt;0,N257,P257&lt;&gt;0,P257,Q257&lt;&gt;0,Q257),"Pendent")</f>
        <v>ZLLSM-FR-02 - Riu d'Anguera</v>
      </c>
      <c r="T257" s="23" t="str" cm="1">
        <f t="array" ref="T257">_xlfn.IFNA(_xlfn.IFS(M257&lt;&gt;0,M257,N257&lt;&gt;0,N257,P257&lt;&gt;0,P257,Q257&lt;&gt;0,Q257),"FALTAN DATOS DE ESCENARIO")</f>
        <v>ZLLSM-FR-02 - Riu d'Anguera</v>
      </c>
      <c r="U257" s="92" t="str">
        <f>IF(IFERROR(FIND("ZPC",S257)&gt;=1,0),"ZPC","ZLLSM")</f>
        <v>ZLLSM</v>
      </c>
      <c r="V257" s="92" t="str">
        <f>+IF(OR(P257="Festa Major",P257="Menors d'edat",P257="Federació",U257="ZLLSM"),"Exempt","Taxa")</f>
        <v>Exempt</v>
      </c>
    </row>
    <row r="258" spans="1:22" ht="15" customHeight="1" x14ac:dyDescent="0.3">
      <c r="B258" s="17" t="s">
        <v>450</v>
      </c>
      <c r="C258" s="16" t="s">
        <v>1603</v>
      </c>
      <c r="D258" s="23" t="str" cm="1">
        <f t="array" ref="D258">_xlfn.IFNA(_xlfn.IFS(M258&lt;&gt;0,M258,N258&lt;&gt;0,N258,P258&lt;&gt;0,P258,Q258&lt;&gt;0,Q258),"FALTAN DATOS DE ESCENARIO")</f>
        <v xml:space="preserve">ZPC EB-01 - Embassaments de Riba-roja i de Flix - CIP </v>
      </c>
      <c r="E258" s="94">
        <v>45116</v>
      </c>
      <c r="F258" s="95">
        <v>0.33333333333333298</v>
      </c>
      <c r="G258" s="94">
        <v>45116</v>
      </c>
      <c r="H258" s="95">
        <v>0.75</v>
      </c>
      <c r="I258" s="27" t="s">
        <v>1028</v>
      </c>
      <c r="J258" s="27" t="s">
        <v>8</v>
      </c>
      <c r="K258" s="27">
        <v>50</v>
      </c>
      <c r="L258" s="27" t="s">
        <v>11</v>
      </c>
      <c r="M258" s="27" t="s">
        <v>72</v>
      </c>
      <c r="N258" s="27"/>
      <c r="O258" s="27"/>
      <c r="P258" s="27"/>
      <c r="Q258" s="27"/>
      <c r="R258" s="12" t="str">
        <f>_xlfn.IFNA(VLOOKUP(S258,Municipis!$A$2:$B$118,2,FALSE),"Pendent")</f>
        <v>La Granja d'Escarp, La Pobla de Massaluca, Flix, Riba-roja d'Ebre</v>
      </c>
      <c r="S258" s="12" t="str" cm="1">
        <f t="array" ref="S258">_xlfn.IFNA(_xlfn.IFS(M258&lt;&gt;0,M258,N258&lt;&gt;0,N258,P258&lt;&gt;0,P258,Q258&lt;&gt;0,Q258),"Pendent")</f>
        <v xml:space="preserve">ZPC EB-01 - Embassaments de Riba-roja i de Flix - CIP </v>
      </c>
    </row>
    <row r="259" spans="1:22" ht="15" customHeight="1" x14ac:dyDescent="0.3">
      <c r="A259" s="12">
        <v>249</v>
      </c>
      <c r="B259" s="28" t="s">
        <v>466</v>
      </c>
      <c r="C259" s="16" t="s">
        <v>1258</v>
      </c>
      <c r="D259" s="23" t="str" cm="1">
        <f t="array" ref="D259">_xlfn.IFNA(_xlfn.IFS(M259&lt;&gt;0,M259,N259&lt;&gt;0,N259,P259&lt;&gt;0,P259,Q259&lt;&gt;0,Q259),"FALTAN DATOS DE ESCENARIO")</f>
        <v xml:space="preserve">ZPC LL-20 - Can Serra - CIP </v>
      </c>
      <c r="E259" s="94">
        <v>45116</v>
      </c>
      <c r="F259" s="95">
        <v>0.33333333333333298</v>
      </c>
      <c r="G259" s="94">
        <v>45116</v>
      </c>
      <c r="H259" s="95">
        <v>0.54166666666666696</v>
      </c>
      <c r="I259" s="27" t="s">
        <v>12</v>
      </c>
      <c r="J259" s="27" t="s">
        <v>16</v>
      </c>
      <c r="K259" s="27">
        <v>25</v>
      </c>
      <c r="L259" s="27" t="s">
        <v>11</v>
      </c>
      <c r="M259" s="27" t="s">
        <v>94</v>
      </c>
      <c r="N259" s="27"/>
      <c r="O259" s="27"/>
      <c r="P259" s="27"/>
      <c r="Q259" s="27"/>
      <c r="R259" s="12" t="str">
        <f>_xlfn.IFNA(VLOOKUP(S259,Municipis!$A$2:$B$118,2,FALSE),"Pendent")</f>
        <v>Castellbell i el Vilar</v>
      </c>
      <c r="S259" s="12" t="str" cm="1">
        <f t="array" ref="S259">_xlfn.IFNA(_xlfn.IFS(M259&lt;&gt;0,M259,N259&lt;&gt;0,N259,P259&lt;&gt;0,P259,Q259&lt;&gt;0,Q259),"Pendent")</f>
        <v xml:space="preserve">ZPC LL-20 - Can Serra - CIP </v>
      </c>
      <c r="T259" s="23" t="str" cm="1">
        <f t="array" ref="T259">_xlfn.IFNA(_xlfn.IFS(M259&lt;&gt;0,M259,N259&lt;&gt;0,N259,P259&lt;&gt;0,P259,Q259&lt;&gt;0,Q259),"FALTAN DATOS DE ESCENARIO")</f>
        <v xml:space="preserve">ZPC LL-20 - Can Serra - CIP </v>
      </c>
      <c r="U259" s="92" t="str">
        <f t="shared" ref="U259:U264" si="0">IF(IFERROR(FIND("ZPC",S259)&gt;=1,0),"ZPC","ZLLSM")</f>
        <v>ZPC</v>
      </c>
      <c r="V259" s="92" t="str">
        <f t="shared" ref="V259:V264" si="1">+IF(OR(P259="Festa Major",P259="Menors d'edat",P259="Federació",U259="ZLLSM"),"Exempt","Taxa")</f>
        <v>Taxa</v>
      </c>
    </row>
    <row r="260" spans="1:22" ht="15" customHeight="1" x14ac:dyDescent="0.3">
      <c r="A260" s="12">
        <v>250</v>
      </c>
      <c r="B260" s="17" t="s">
        <v>496</v>
      </c>
      <c r="C260" s="16" t="s">
        <v>1088</v>
      </c>
      <c r="D260" s="23" t="str" cm="1">
        <f t="array" ref="D260">_xlfn.IFNA(_xlfn.IFS(M260&lt;&gt;0,M260,N260&lt;&gt;0,N260,P260&lt;&gt;0,P260,Q260&lt;&gt;0,Q260),"FALTAN DATOS DE ESCENARIO")</f>
        <v xml:space="preserve">ZPC LL-21 - Castellbell i el Vilar - CIP </v>
      </c>
      <c r="E260" s="94">
        <v>45116</v>
      </c>
      <c r="F260" s="219">
        <v>0.33333333333333298</v>
      </c>
      <c r="G260" s="94">
        <v>45116</v>
      </c>
      <c r="H260" s="219">
        <v>0.58333333333333304</v>
      </c>
      <c r="I260" s="27" t="s">
        <v>12</v>
      </c>
      <c r="J260" s="27" t="s">
        <v>8</v>
      </c>
      <c r="K260" s="27">
        <v>20</v>
      </c>
      <c r="L260" s="27" t="s">
        <v>11</v>
      </c>
      <c r="M260" s="27" t="s">
        <v>95</v>
      </c>
      <c r="N260" s="27"/>
      <c r="O260" s="27"/>
      <c r="P260" s="27"/>
      <c r="Q260" s="27"/>
      <c r="R260" s="12" t="str">
        <f>_xlfn.IFNA(VLOOKUP(S260,Municipis!$A$2:$B$118,2,FALSE),"Pendent")</f>
        <v>Castellbell i el Vilar, Monistrol del Montserrat, Olesa de Montserrat, Esparreguera</v>
      </c>
      <c r="S260" s="12" t="str" cm="1">
        <f t="array" ref="S260">_xlfn.IFNA(_xlfn.IFS(M260&lt;&gt;0,M260,N260&lt;&gt;0,N260,P260&lt;&gt;0,P260,Q260&lt;&gt;0,Q260),"Pendent")</f>
        <v xml:space="preserve">ZPC LL-21 - Castellbell i el Vilar - CIP </v>
      </c>
      <c r="T260" s="23" t="str" cm="1">
        <f t="array" ref="T260">_xlfn.IFNA(_xlfn.IFS(M260&lt;&gt;0,M260,N260&lt;&gt;0,N260,P260&lt;&gt;0,P260,Q260&lt;&gt;0,Q260),"FALTAN DATOS DE ESCENARIO")</f>
        <v xml:space="preserve">ZPC LL-21 - Castellbell i el Vilar - CIP </v>
      </c>
      <c r="U260" s="92" t="str">
        <f t="shared" si="0"/>
        <v>ZPC</v>
      </c>
      <c r="V260" s="92" t="str">
        <f t="shared" si="1"/>
        <v>Taxa</v>
      </c>
    </row>
    <row r="261" spans="1:22" ht="15" customHeight="1" x14ac:dyDescent="0.3">
      <c r="A261" s="12">
        <v>251</v>
      </c>
      <c r="B261" s="36" t="s">
        <v>522</v>
      </c>
      <c r="C261" s="37" t="s">
        <v>1050</v>
      </c>
      <c r="D261" s="23" t="str" cm="1">
        <f t="array" ref="D261">_xlfn.IFNA(_xlfn.IFS(M261&lt;&gt;0,M261,N261&lt;&gt;0,N261,P261&lt;&gt;0,P261,Q261&lt;&gt;0,Q261),"FALTAN DATOS DE ESCENARIO")</f>
        <v xml:space="preserve">ZPC LL-24 - Olesa i Esparreguera - CIP </v>
      </c>
      <c r="E261" s="32">
        <v>45116</v>
      </c>
      <c r="F261" s="104">
        <v>0.29166666666666669</v>
      </c>
      <c r="G261" s="32">
        <v>45116</v>
      </c>
      <c r="H261" s="104">
        <v>0.54166666666666696</v>
      </c>
      <c r="I261" s="17" t="s">
        <v>12</v>
      </c>
      <c r="J261" s="17" t="s">
        <v>8</v>
      </c>
      <c r="K261" s="17">
        <v>80</v>
      </c>
      <c r="L261" s="17" t="s">
        <v>11</v>
      </c>
      <c r="M261" s="17" t="s">
        <v>100</v>
      </c>
      <c r="R261" s="12" t="str">
        <f>_xlfn.IFNA(VLOOKUP(S261,Municipis!$A$2:$B$118,2,FALSE),"Pendent")</f>
        <v>Navàs. Pinós, Cardona</v>
      </c>
      <c r="S261" s="12" t="str" cm="1">
        <f t="array" ref="S261">_xlfn.IFNA(_xlfn.IFS(M261&lt;&gt;0,M261,N261&lt;&gt;0,N261,P261&lt;&gt;0,P261,Q261&lt;&gt;0,Q261),"Pendent")</f>
        <v xml:space="preserve">ZPC LL-24 - Olesa i Esparreguera - CIP </v>
      </c>
      <c r="T261" s="23" t="str" cm="1">
        <f t="array" ref="T261">_xlfn.IFNA(_xlfn.IFS(M261&lt;&gt;0,M261,N261&lt;&gt;0,N261,P261&lt;&gt;0,P261,Q261&lt;&gt;0,Q261),"FALTAN DATOS DE ESCENARIO")</f>
        <v xml:space="preserve">ZPC LL-24 - Olesa i Esparreguera - CIP </v>
      </c>
      <c r="U261" s="92" t="str">
        <f t="shared" si="0"/>
        <v>ZPC</v>
      </c>
      <c r="V261" s="92" t="str">
        <f t="shared" si="1"/>
        <v>Taxa</v>
      </c>
    </row>
    <row r="262" spans="1:22" ht="15" customHeight="1" x14ac:dyDescent="0.3">
      <c r="A262" s="12">
        <v>252</v>
      </c>
      <c r="B262" s="17" t="s">
        <v>436</v>
      </c>
      <c r="C262" s="41" t="s">
        <v>1308</v>
      </c>
      <c r="D262" s="23" t="str" cm="1">
        <f t="array" ref="D262">_xlfn.IFNA(_xlfn.IFS(M262&lt;&gt;0,M262,N262&lt;&gt;0,N262,P262&lt;&gt;0,P262,Q262&lt;&gt;0,Q262),"FALTAN DATOS DE ESCENARIO")</f>
        <v xml:space="preserve">ZPC TE-11 - Ter - Sant Quirze de Besora - CIP </v>
      </c>
      <c r="E262" s="304">
        <v>45116</v>
      </c>
      <c r="F262" s="305">
        <v>0.33333333333333298</v>
      </c>
      <c r="G262" s="304">
        <v>45116</v>
      </c>
      <c r="H262" s="305">
        <v>0.54166666666666696</v>
      </c>
      <c r="I262" s="307" t="s">
        <v>12</v>
      </c>
      <c r="J262" s="307" t="s">
        <v>8</v>
      </c>
      <c r="K262" s="307">
        <v>18</v>
      </c>
      <c r="L262" s="307" t="s">
        <v>11</v>
      </c>
      <c r="M262" s="307" t="s">
        <v>132</v>
      </c>
      <c r="N262" s="307"/>
      <c r="O262" s="307"/>
      <c r="P262" s="307"/>
      <c r="Q262" s="42"/>
      <c r="R262" s="12" t="str">
        <f>_xlfn.IFNA(VLOOKUP(S262,Municipis!$A$2:$B$118,2,FALSE),"Pendent")</f>
        <v>Sant Quirze de Besora, Vilanova de Sau, Roda de Ter, Manlleu, Torelló</v>
      </c>
      <c r="S262" s="12" t="str" cm="1">
        <f t="array" ref="S262">_xlfn.IFNA(_xlfn.IFS(M262&lt;&gt;0,M262,N262&lt;&gt;0,N262,P262&lt;&gt;0,P262,Q262&lt;&gt;0,Q262),"Pendent")</f>
        <v xml:space="preserve">ZPC TE-11 - Ter - Sant Quirze de Besora - CIP </v>
      </c>
      <c r="T262" s="23" t="str" cm="1">
        <f t="array" ref="T262">_xlfn.IFNA(_xlfn.IFS(M262&lt;&gt;0,M262,N262&lt;&gt;0,N262,P262&lt;&gt;0,P262,Q262&lt;&gt;0,Q262),"FALTAN DATOS DE ESCENARIO")</f>
        <v xml:space="preserve">ZPC TE-11 - Ter - Sant Quirze de Besora - CIP </v>
      </c>
      <c r="U262" s="92" t="str">
        <f t="shared" si="0"/>
        <v>ZPC</v>
      </c>
      <c r="V262" s="92" t="str">
        <f t="shared" si="1"/>
        <v>Taxa</v>
      </c>
    </row>
    <row r="263" spans="1:22" ht="15" customHeight="1" x14ac:dyDescent="0.3">
      <c r="A263" s="12">
        <v>253</v>
      </c>
      <c r="B263" s="49" t="s">
        <v>481</v>
      </c>
      <c r="C263" s="49" t="s">
        <v>1038</v>
      </c>
      <c r="D263" s="23" t="str" cm="1">
        <f t="array" ref="D263">_xlfn.IFNA(_xlfn.IFS(M263&lt;&gt;0,M263,N263&lt;&gt;0,N263,P263&lt;&gt;0,P263,Q263&lt;&gt;0,Q263),"FALTAN DATOS DE ESCENARIO")</f>
        <v>Escenari de Foix</v>
      </c>
      <c r="E263" s="21">
        <v>45120</v>
      </c>
      <c r="F263" s="104">
        <v>0.33333333333333298</v>
      </c>
      <c r="G263" s="21">
        <v>45120</v>
      </c>
      <c r="H263" s="104">
        <v>0.58333333333333304</v>
      </c>
      <c r="I263" s="17" t="s">
        <v>12</v>
      </c>
      <c r="J263" s="17" t="s">
        <v>10</v>
      </c>
      <c r="K263" s="17">
        <v>20</v>
      </c>
      <c r="L263" s="17" t="s">
        <v>11</v>
      </c>
      <c r="Q263" s="17" t="s">
        <v>29</v>
      </c>
      <c r="R263" s="12" t="str">
        <f>_xlfn.IFNA(VLOOKUP(S263,Municipis!$A$2:$B$118,2,FALSE),"Pendent")</f>
        <v>Castellet i la Gornal</v>
      </c>
      <c r="S263" s="12" t="str" cm="1">
        <f t="array" ref="S263">_xlfn.IFNA(_xlfn.IFS(M263&lt;&gt;0,M263,N263&lt;&gt;0,N263,P263&lt;&gt;0,P263,Q263&lt;&gt;0,Q263),"Pendent")</f>
        <v>Escenari de Foix</v>
      </c>
      <c r="T263" s="23" t="str" cm="1">
        <f t="array" ref="T263">_xlfn.IFNA(_xlfn.IFS(M263&lt;&gt;0,M263,N263&lt;&gt;0,N263,P263&lt;&gt;0,P263,Q263&lt;&gt;0,Q263),"FALTAN DATOS DE ESCENARIO")</f>
        <v>Escenari de Foix</v>
      </c>
      <c r="U263" s="92" t="str">
        <f t="shared" si="0"/>
        <v>ZLLSM</v>
      </c>
      <c r="V263" s="92" t="str">
        <f t="shared" si="1"/>
        <v>Exempt</v>
      </c>
    </row>
    <row r="264" spans="1:22" ht="15" customHeight="1" x14ac:dyDescent="0.3">
      <c r="A264" s="12">
        <v>255</v>
      </c>
      <c r="B264" s="28" t="s">
        <v>469</v>
      </c>
      <c r="C264" s="16" t="s">
        <v>1229</v>
      </c>
      <c r="D264" s="23" t="str" cm="1">
        <f t="array" ref="D264">_xlfn.IFNA(_xlfn.IFS(M264&lt;&gt;0,M264,N264&lt;&gt;0,N264,P264&lt;&gt;0,P264,Q264&lt;&gt;0,Q264),"FALTAN DATOS DE ESCENARIO")</f>
        <v>Escenari de Foix</v>
      </c>
      <c r="E264" s="96">
        <v>45122</v>
      </c>
      <c r="F264" s="110">
        <v>0.33333333333333298</v>
      </c>
      <c r="G264" s="96">
        <v>45122</v>
      </c>
      <c r="H264" s="110">
        <v>0.58333333333333304</v>
      </c>
      <c r="I264" s="27" t="s">
        <v>12</v>
      </c>
      <c r="J264" s="27" t="s">
        <v>8</v>
      </c>
      <c r="K264" s="27">
        <v>12</v>
      </c>
      <c r="L264" s="27" t="s">
        <v>11</v>
      </c>
      <c r="M264" s="27"/>
      <c r="N264" s="27"/>
      <c r="O264" s="27"/>
      <c r="P264" s="27"/>
      <c r="Q264" s="17" t="s">
        <v>29</v>
      </c>
      <c r="R264" s="12" t="str">
        <f>_xlfn.IFNA(VLOOKUP(S264,Municipis!$A$2:$B$118,2,FALSE),"Pendent")</f>
        <v>Castellet i la Gornal</v>
      </c>
      <c r="S264" s="12" t="str" cm="1">
        <f t="array" ref="S264">_xlfn.IFNA(_xlfn.IFS(M264&lt;&gt;0,M264,N264&lt;&gt;0,N264,P264&lt;&gt;0,P264,Q264&lt;&gt;0,Q264),"Pendent")</f>
        <v>Escenari de Foix</v>
      </c>
      <c r="T264" s="23" t="str" cm="1">
        <f t="array" ref="T264">_xlfn.IFNA(_xlfn.IFS(M264&lt;&gt;0,M264,N264&lt;&gt;0,N264,P264&lt;&gt;0,P264,Q264&lt;&gt;0,Q264),"FALTAN DATOS DE ESCENARIO")</f>
        <v>Escenari de Foix</v>
      </c>
      <c r="U264" s="92" t="str">
        <f t="shared" si="0"/>
        <v>ZLLSM</v>
      </c>
      <c r="V264" s="92" t="str">
        <f t="shared" si="1"/>
        <v>Exempt</v>
      </c>
    </row>
    <row r="265" spans="1:22" ht="15" customHeight="1" x14ac:dyDescent="0.3">
      <c r="A265" s="12">
        <v>256</v>
      </c>
      <c r="B265" s="17" t="s">
        <v>482</v>
      </c>
      <c r="C265" s="16" t="s">
        <v>1433</v>
      </c>
      <c r="D265" s="23" t="str" cm="1">
        <f t="array" ref="D265">_xlfn.IFNA(_xlfn.IFS(M265&lt;&gt;0,M265,N265&lt;&gt;0,N265,P265&lt;&gt;0,P265,Q265&lt;&gt;0,Q265),"FALTAN DATOS DE ESCENARIO")</f>
        <v xml:space="preserve">Privades T1 - Basses del Golf de Girona </v>
      </c>
      <c r="E265" s="94">
        <v>45122</v>
      </c>
      <c r="F265" s="219">
        <v>0.25</v>
      </c>
      <c r="G265" s="94">
        <v>45122</v>
      </c>
      <c r="H265" s="219">
        <v>0.70833333333333404</v>
      </c>
      <c r="I265" s="27" t="s">
        <v>12</v>
      </c>
      <c r="J265" s="27" t="s">
        <v>10</v>
      </c>
      <c r="K265" s="27">
        <v>25</v>
      </c>
      <c r="L265" s="27" t="s">
        <v>11</v>
      </c>
      <c r="M265" s="27"/>
      <c r="N265" s="27"/>
      <c r="O265" s="27"/>
      <c r="P265" s="27"/>
      <c r="Q265" s="27" t="s">
        <v>39</v>
      </c>
      <c r="R265" s="12" t="str">
        <f>_xlfn.IFNA(VLOOKUP(S265,Municipis!$A$2:$B$118,2,FALSE),"Pendent")</f>
        <v>Sant Julià de Ramis</v>
      </c>
      <c r="S265" s="12" t="str" cm="1">
        <f t="array" ref="S265">_xlfn.IFNA(_xlfn.IFS(M265&lt;&gt;0,M265,N265&lt;&gt;0,N265,P265&lt;&gt;0,P265,Q265&lt;&gt;0,Q265),"Pendent")</f>
        <v xml:space="preserve">Privades T1 - Basses del Golf de Girona </v>
      </c>
    </row>
    <row r="266" spans="1:22" ht="15" customHeight="1" x14ac:dyDescent="0.3">
      <c r="A266" s="12">
        <v>257</v>
      </c>
      <c r="B266" s="17" t="s">
        <v>404</v>
      </c>
      <c r="C266" s="49" t="s">
        <v>1476</v>
      </c>
      <c r="D266" s="23" t="str" cm="1">
        <f t="array" ref="D266">_xlfn.IFNA(_xlfn.IFS(M266&lt;&gt;0,M266,N266&lt;&gt;0,N266,P266&lt;&gt;0,P266,Q266&lt;&gt;0,Q266),"FALTAN DATOS DE ESCENARIO")</f>
        <v xml:space="preserve">ZLLSM-TE-29 - el Ter - Anglès/Girona/Torroella de Montgrí </v>
      </c>
      <c r="E266" s="93">
        <v>45122</v>
      </c>
      <c r="F266" s="101">
        <v>0.66666666666666696</v>
      </c>
      <c r="G266" s="93">
        <v>45122</v>
      </c>
      <c r="H266" s="101">
        <v>0.83333333333333404</v>
      </c>
      <c r="I266" s="17" t="s">
        <v>12</v>
      </c>
      <c r="J266" s="17" t="s">
        <v>10</v>
      </c>
      <c r="K266" s="17">
        <v>30</v>
      </c>
      <c r="L266" s="17" t="s">
        <v>11</v>
      </c>
      <c r="P266" s="17" t="s">
        <v>69</v>
      </c>
      <c r="R266" s="12" t="str">
        <f>_xlfn.IFNA(VLOOKUP(S266,Municipis!$A$2:$B$118,2,FALSE),"Pendent")</f>
        <v>Anglès, Girona, Torroella de Montgrí</v>
      </c>
      <c r="S266" s="12" t="str" cm="1">
        <f t="array" ref="S266">_xlfn.IFNA(_xlfn.IFS(M266&lt;&gt;0,M266,N266&lt;&gt;0,N266,P266&lt;&gt;0,P266,Q266&lt;&gt;0,Q266),"Pendent")</f>
        <v xml:space="preserve">ZLLSM-TE-29 - el Ter - Anglès/Girona/Torroella de Montgrí </v>
      </c>
    </row>
    <row r="267" spans="1:22" ht="15" customHeight="1" x14ac:dyDescent="0.3">
      <c r="B267" s="17" t="s">
        <v>450</v>
      </c>
      <c r="C267" s="16" t="s">
        <v>1489</v>
      </c>
      <c r="D267" s="23" t="str" cm="1">
        <f t="array" ref="D267">_xlfn.IFNA(_xlfn.IFS(M267&lt;&gt;0,M267,N267&lt;&gt;0,N267,P267&lt;&gt;0,P267,Q267&lt;&gt;0,Q267),"FALTAN DATOS DE ESCENARIO")</f>
        <v xml:space="preserve">ZPC EB-01 - Embassaments de Riba-roja i de Flix - CIP </v>
      </c>
      <c r="E267" s="94">
        <v>45122</v>
      </c>
      <c r="F267" s="95">
        <v>0.33333333333333298</v>
      </c>
      <c r="G267" s="94">
        <v>45123</v>
      </c>
      <c r="H267" s="95">
        <v>0.75</v>
      </c>
      <c r="I267" s="27" t="s">
        <v>1028</v>
      </c>
      <c r="J267" s="27" t="s">
        <v>21</v>
      </c>
      <c r="K267" s="27">
        <v>50</v>
      </c>
      <c r="L267" s="27" t="s">
        <v>11</v>
      </c>
      <c r="M267" s="27" t="s">
        <v>72</v>
      </c>
      <c r="N267" s="27"/>
      <c r="O267" s="27"/>
      <c r="P267" s="27"/>
      <c r="Q267" s="27"/>
      <c r="R267" s="12" t="str">
        <f>_xlfn.IFNA(VLOOKUP(S267,Municipis!$A$2:$B$118,2,FALSE),"Pendent")</f>
        <v>La Granja d'Escarp, La Pobla de Massaluca, Flix, Riba-roja d'Ebre</v>
      </c>
      <c r="S267" s="12" t="str" cm="1">
        <f t="array" ref="S267">_xlfn.IFNA(_xlfn.IFS(M267&lt;&gt;0,M267,N267&lt;&gt;0,N267,P267&lt;&gt;0,P267,Q267&lt;&gt;0,Q267),"Pendent")</f>
        <v xml:space="preserve">ZPC EB-01 - Embassaments de Riba-roja i de Flix - CIP </v>
      </c>
    </row>
    <row r="268" spans="1:22" ht="15" customHeight="1" x14ac:dyDescent="0.3">
      <c r="A268" s="12">
        <v>259</v>
      </c>
      <c r="B268" s="17" t="s">
        <v>435</v>
      </c>
      <c r="C268" s="244" t="s">
        <v>1375</v>
      </c>
      <c r="D268" s="23" t="str" cm="1">
        <f t="array" ref="D268">_xlfn.IFNA(_xlfn.IFS(M268&lt;&gt;0,M268,N268&lt;&gt;0,N268,P268&lt;&gt;0,P268,Q268&lt;&gt;0,Q268),"FALTAN DATOS DE ESCENARIO")</f>
        <v xml:space="preserve">ZPC LL-10 - Castellgalí - CIP </v>
      </c>
      <c r="E268" s="94">
        <v>45122</v>
      </c>
      <c r="F268" s="219">
        <v>0.29166666666666669</v>
      </c>
      <c r="G268" s="94">
        <v>45122</v>
      </c>
      <c r="H268" s="219">
        <v>0.58333333333333304</v>
      </c>
      <c r="I268" s="27" t="s">
        <v>12</v>
      </c>
      <c r="J268" s="27" t="s">
        <v>8</v>
      </c>
      <c r="K268" s="27">
        <v>20</v>
      </c>
      <c r="L268" s="27" t="s">
        <v>11</v>
      </c>
      <c r="M268" s="27" t="s">
        <v>86</v>
      </c>
      <c r="N268" s="27"/>
      <c r="O268" s="27"/>
      <c r="P268" s="27"/>
      <c r="Q268" s="27"/>
      <c r="R268" s="12" t="str">
        <f>_xlfn.IFNA(VLOOKUP(S268,Municipis!$A$2:$B$118,2,FALSE),"Pendent")</f>
        <v>Castellgalí, Sant Vicenç de Castellet</v>
      </c>
      <c r="S268" s="12" t="str" cm="1">
        <f t="array" ref="S268">_xlfn.IFNA(_xlfn.IFS(M268&lt;&gt;0,M268,N268&lt;&gt;0,N268,P268&lt;&gt;0,P268,Q268&lt;&gt;0,Q268),"Pendent")</f>
        <v xml:space="preserve">ZPC LL-10 - Castellgalí - CIP </v>
      </c>
      <c r="T268" s="23" t="str" cm="1">
        <f t="array" ref="T268">_xlfn.IFNA(_xlfn.IFS(M268&lt;&gt;0,M268,N268&lt;&gt;0,N268,P268&lt;&gt;0,P268,Q268&lt;&gt;0,Q268),"FALTAN DATOS DE ESCENARIO")</f>
        <v xml:space="preserve">ZPC LL-10 - Castellgalí - CIP </v>
      </c>
      <c r="U268" s="92" t="str">
        <f>IF(IFERROR(FIND("ZPC",S268)&gt;=1,0),"ZPC","ZLLSM")</f>
        <v>ZPC</v>
      </c>
      <c r="V268" s="92" t="str">
        <f>+IF(OR(P268="Festa Major",P268="Menors d'edat",P268="Federació",U268="ZLLSM"),"Exempt","Taxa")</f>
        <v>Taxa</v>
      </c>
    </row>
    <row r="269" spans="1:22" ht="14.25" customHeight="1" x14ac:dyDescent="0.3">
      <c r="A269" s="12">
        <v>260</v>
      </c>
      <c r="B269" s="36" t="s">
        <v>522</v>
      </c>
      <c r="C269" s="37" t="s">
        <v>1051</v>
      </c>
      <c r="D269" s="23" t="str" cm="1">
        <f t="array" ref="D269">_xlfn.IFNA(_xlfn.IFS(M269&lt;&gt;0,M269,N269&lt;&gt;0,N269,P269&lt;&gt;0,P269,Q269&lt;&gt;0,Q269),"FALTAN DATOS DE ESCENARIO")</f>
        <v xml:space="preserve">ZPC LL-24 - Olesa i Esparreguera - CIP </v>
      </c>
      <c r="E269" s="32">
        <v>45122</v>
      </c>
      <c r="F269" s="104">
        <v>0.75</v>
      </c>
      <c r="G269" s="32">
        <v>45123</v>
      </c>
      <c r="H269" s="104">
        <v>0.5</v>
      </c>
      <c r="I269" s="17" t="s">
        <v>12</v>
      </c>
      <c r="J269" s="17" t="s">
        <v>8</v>
      </c>
      <c r="K269" s="17">
        <v>80</v>
      </c>
      <c r="L269" s="17" t="s">
        <v>11</v>
      </c>
      <c r="M269" s="17" t="s">
        <v>100</v>
      </c>
      <c r="R269" s="12" t="str">
        <f>_xlfn.IFNA(VLOOKUP(S269,Municipis!$A$2:$B$118,2,FALSE),"Pendent")</f>
        <v>Navàs. Pinós, Cardona</v>
      </c>
      <c r="S269" s="12" t="str" cm="1">
        <f t="array" ref="S269">_xlfn.IFNA(_xlfn.IFS(M269&lt;&gt;0,M269,N269&lt;&gt;0,N269,P269&lt;&gt;0,P269,Q269&lt;&gt;0,Q269),"Pendent")</f>
        <v xml:space="preserve">ZPC LL-24 - Olesa i Esparreguera - CIP </v>
      </c>
      <c r="T269" s="23" t="str" cm="1">
        <f t="array" ref="T269">_xlfn.IFNA(_xlfn.IFS(M269&lt;&gt;0,M269,N269&lt;&gt;0,N269,P269&lt;&gt;0,P269,Q269&lt;&gt;0,Q269),"FALTAN DATOS DE ESCENARIO")</f>
        <v xml:space="preserve">ZPC LL-24 - Olesa i Esparreguera - CIP </v>
      </c>
      <c r="U269" s="92" t="str">
        <f>IF(IFERROR(FIND("ZPC",S269)&gt;=1,0),"ZPC","ZLLSM")</f>
        <v>ZPC</v>
      </c>
      <c r="V269" s="92" t="str">
        <f>+IF(OR(P269="Festa Major",P269="Menors d'edat",P269="Federació",U269="ZLLSM"),"Exempt","Taxa")</f>
        <v>Taxa</v>
      </c>
    </row>
    <row r="270" spans="1:22" ht="15" customHeight="1" x14ac:dyDescent="0.3">
      <c r="A270" s="12">
        <v>261</v>
      </c>
      <c r="B270" s="17" t="s">
        <v>508</v>
      </c>
      <c r="C270" s="16" t="s">
        <v>1554</v>
      </c>
      <c r="D270" s="23" t="str" cm="1">
        <f t="array" ref="D270">_xlfn.IFNA(_xlfn.IFS(M270&lt;&gt;0,M270,N270&lt;&gt;0,N270,P270&lt;&gt;0,P270,Q270&lt;&gt;0,Q270),"FALTAN DATOS DE ESCENARIO")</f>
        <v xml:space="preserve">ZPC LL-24 - Olesa i Esparreguera - CIP </v>
      </c>
      <c r="E270" s="94">
        <v>45122</v>
      </c>
      <c r="F270" s="95">
        <v>0.625</v>
      </c>
      <c r="G270" s="94">
        <v>45122</v>
      </c>
      <c r="H270" s="95">
        <v>0.83333333333333404</v>
      </c>
      <c r="I270" s="27" t="s">
        <v>12</v>
      </c>
      <c r="J270" s="27" t="s">
        <v>8</v>
      </c>
      <c r="K270" s="27">
        <v>12</v>
      </c>
      <c r="L270" s="27" t="s">
        <v>11</v>
      </c>
      <c r="M270" s="27" t="s">
        <v>100</v>
      </c>
      <c r="R270" s="12" t="str">
        <f>_xlfn.IFNA(VLOOKUP(S270,Municipis!$A$2:$B$118,2,FALSE),"Pendent")</f>
        <v>Navàs. Pinós, Cardona</v>
      </c>
      <c r="S270" s="12" t="str" cm="1">
        <f t="array" ref="S270">_xlfn.IFNA(_xlfn.IFS(M270&lt;&gt;0,M270,N270&lt;&gt;0,N270,P270&lt;&gt;0,P270,Q270&lt;&gt;0,Q270),"Pendent")</f>
        <v xml:space="preserve">ZPC LL-24 - Olesa i Esparreguera - CIP </v>
      </c>
      <c r="T270" s="23" t="str" cm="1">
        <f t="array" ref="T270">_xlfn.IFNA(_xlfn.IFS(M270&lt;&gt;0,M270,N270&lt;&gt;0,N270,P270&lt;&gt;0,P270,Q270&lt;&gt;0,Q270),"FALTAN DATOS DE ESCENARIO")</f>
        <v xml:space="preserve">ZPC LL-24 - Olesa i Esparreguera - CIP </v>
      </c>
      <c r="U270" s="92" t="str">
        <f>IF(IFERROR(FIND("ZPC",S270)&gt;=1,0),"ZPC","ZLLSM")</f>
        <v>ZPC</v>
      </c>
      <c r="V270" s="92" t="str">
        <f>+IF(OR(P270="Festa Major",P270="Menors d'edat",P270="Federació",U270="ZLLSM"),"Exempt","Taxa")</f>
        <v>Taxa</v>
      </c>
    </row>
    <row r="271" spans="1:22" ht="16.5" customHeight="1" x14ac:dyDescent="0.3">
      <c r="A271" s="12">
        <v>263</v>
      </c>
      <c r="B271" s="17" t="s">
        <v>529</v>
      </c>
      <c r="C271" s="16" t="s">
        <v>1571</v>
      </c>
      <c r="D271" s="23" t="str" cm="1">
        <f t="array" ref="D271">_xlfn.IFNA(_xlfn.IFS(M271&lt;&gt;0,M271,N271&lt;&gt;0,N271,P271&lt;&gt;0,P271,Q271&lt;&gt;0,Q271),"FALTAN DATOS DE ESCENARIO")</f>
        <v>ZPC SE-07 - Embassament d'Oliana - CIP</v>
      </c>
      <c r="E271" s="94">
        <v>45122</v>
      </c>
      <c r="F271" s="95">
        <v>0.375</v>
      </c>
      <c r="G271" s="94">
        <v>45122</v>
      </c>
      <c r="H271" s="95">
        <v>0.75</v>
      </c>
      <c r="I271" s="27" t="s">
        <v>12</v>
      </c>
      <c r="J271" s="27" t="s">
        <v>8</v>
      </c>
      <c r="K271" s="27">
        <v>20</v>
      </c>
      <c r="L271" s="27" t="s">
        <v>11</v>
      </c>
      <c r="M271" s="27" t="s">
        <v>117</v>
      </c>
      <c r="R271" s="12" t="str">
        <f>_xlfn.IFNA(VLOOKUP(S271,Municipis!$A$2:$B$118,2,FALSE),"Pendent")</f>
        <v>Coll de Nargó, Peramola, Oliana, Tiurana, Bassella, La Baronia de Rialb</v>
      </c>
      <c r="S271" s="12" t="str" cm="1">
        <f t="array" ref="S271">_xlfn.IFNA(_xlfn.IFS(M271&lt;&gt;0,M271,N271&lt;&gt;0,N271,P271&lt;&gt;0,P271,Q271&lt;&gt;0,Q271),"Pendent")</f>
        <v>ZPC SE-07 - Embassament d'Oliana - CIP</v>
      </c>
    </row>
    <row r="272" spans="1:22" ht="15" customHeight="1" x14ac:dyDescent="0.3">
      <c r="A272" s="12">
        <v>264</v>
      </c>
      <c r="B272" s="17" t="s">
        <v>1518</v>
      </c>
      <c r="C272" s="16" t="s">
        <v>1522</v>
      </c>
      <c r="D272" s="23" t="str" cm="1">
        <f t="array" ref="D272">_xlfn.IFNA(_xlfn.IFS(M272&lt;&gt;0,M272,N272&lt;&gt;0,N272,P272&lt;&gt;0,P272,Q272&lt;&gt;0,Q272),"FALTAN DATOS DE ESCENARIO")</f>
        <v xml:space="preserve">ZPC TE-15 - Anglès - El Pasteral - INT </v>
      </c>
      <c r="E272" s="94">
        <v>45122</v>
      </c>
      <c r="F272" s="219">
        <v>0.33333333333333331</v>
      </c>
      <c r="G272" s="94">
        <v>45122</v>
      </c>
      <c r="H272" s="219">
        <v>0.875</v>
      </c>
      <c r="I272" s="27" t="s">
        <v>1022</v>
      </c>
      <c r="J272" s="27" t="s">
        <v>8</v>
      </c>
      <c r="K272" s="27">
        <v>24</v>
      </c>
      <c r="L272" s="27" t="s">
        <v>1525</v>
      </c>
      <c r="M272" s="27"/>
      <c r="N272" s="27" t="s">
        <v>139</v>
      </c>
      <c r="O272" s="27" t="s">
        <v>542</v>
      </c>
      <c r="P272" s="27"/>
      <c r="Q272" s="27"/>
      <c r="R272" s="12" t="e">
        <f>_xlfn.IFNA(VLOOKUP(S272,#REF!,2,FALSE),"Pendent")</f>
        <v>#REF!</v>
      </c>
      <c r="S272" s="12" t="str" cm="1">
        <f t="array" ref="S272">_xlfn.IFNA(_xlfn.IFS(M272&lt;&gt;0,M272,N272&lt;&gt;0,N272,P272&lt;&gt;0,P272,Q272&lt;&gt;0,Q272),"Pendent")</f>
        <v xml:space="preserve">ZPC TE-15 - Anglès - El Pasteral - INT </v>
      </c>
    </row>
    <row r="273" spans="1:22" ht="15" customHeight="1" x14ac:dyDescent="0.3">
      <c r="A273" s="12">
        <v>265</v>
      </c>
      <c r="B273" s="17" t="s">
        <v>515</v>
      </c>
      <c r="C273" s="16" t="s">
        <v>1346</v>
      </c>
      <c r="D273" s="23" t="str" cm="1">
        <f t="array" ref="D273">_xlfn.IFNA(_xlfn.IFS(M273&lt;&gt;0,M273,N273&lt;&gt;0,N273,P273&lt;&gt;0,P273,Q273&lt;&gt;0,Q273),"FALTAN DATOS DE ESCENARIO")</f>
        <v>ZPC TE-20 - Manlleu - Roda de Ter - CIP, ZPC TE-21 - Torelló - CIP</v>
      </c>
      <c r="E273" s="94">
        <v>45122</v>
      </c>
      <c r="F273" s="219">
        <v>0.625</v>
      </c>
      <c r="G273" s="94">
        <v>45122</v>
      </c>
      <c r="H273" s="219">
        <v>0.79166666666666696</v>
      </c>
      <c r="I273" s="27" t="s">
        <v>12</v>
      </c>
      <c r="J273" s="27" t="s">
        <v>8</v>
      </c>
      <c r="K273" s="27">
        <v>25</v>
      </c>
      <c r="L273" s="27" t="s">
        <v>11</v>
      </c>
      <c r="M273" s="27" t="s">
        <v>142</v>
      </c>
      <c r="R273" s="12" t="str">
        <f>_xlfn.IFNA(VLOOKUP(S273,Municipis!$A$2:$B$118,2,FALSE),"Pendent")</f>
        <v>Masies Voltegrà, Torelló, S. Vicenç Torelló, Oris, S. Quirze Besora</v>
      </c>
      <c r="S273" s="12" t="str" cm="1">
        <f t="array" ref="S273">_xlfn.IFNA(_xlfn.IFS(M273&lt;&gt;0,M273,N273&lt;&gt;0,N273,P273&lt;&gt;0,P273,Q273&lt;&gt;0,Q273),"Pendent")</f>
        <v>ZPC TE-20 - Manlleu - Roda de Ter - CIP, ZPC TE-21 - Torelló - CIP</v>
      </c>
      <c r="T273" s="23" t="str" cm="1">
        <f t="array" ref="T273">_xlfn.IFNA(_xlfn.IFS(M273&lt;&gt;0,M273,N273&lt;&gt;0,N273,P273&lt;&gt;0,P273,Q273&lt;&gt;0,Q273),"FALTAN DATOS DE ESCENARIO")</f>
        <v>ZPC TE-20 - Manlleu - Roda de Ter - CIP, ZPC TE-21 - Torelló - CIP</v>
      </c>
      <c r="U273" s="92" t="str">
        <f>IF(IFERROR(FIND("ZPC",S273)&gt;=1,0),"ZPC","ZLLSM")</f>
        <v>ZPC</v>
      </c>
      <c r="V273" s="92" t="str">
        <f>+IF(OR(P273="Festa Major",P273="Menors d'edat",P273="Federació",U273="ZLLSM"),"Exempt","Taxa")</f>
        <v>Taxa</v>
      </c>
    </row>
    <row r="274" spans="1:22" ht="15" customHeight="1" x14ac:dyDescent="0.3">
      <c r="A274" s="12">
        <v>266</v>
      </c>
      <c r="B274" s="17" t="s">
        <v>477</v>
      </c>
      <c r="C274" s="315" t="s">
        <v>1479</v>
      </c>
      <c r="D274" s="23" t="str" cm="1">
        <f t="array" ref="D274">_xlfn.IFNA(_xlfn.IFS(M274&lt;&gt;0,M274,N274&lt;&gt;0,N274,P274&lt;&gt;0,P274,Q274&lt;&gt;0,Q274),"FALTAN DATOS DE ESCENARIO")</f>
        <v xml:space="preserve">ZLLSM-LL-31 - el Llobregat - Abrera </v>
      </c>
      <c r="E274" s="229">
        <v>45123</v>
      </c>
      <c r="F274" s="230">
        <v>0.25</v>
      </c>
      <c r="G274" s="229">
        <v>45123</v>
      </c>
      <c r="H274" s="230">
        <v>0.54166666666666663</v>
      </c>
      <c r="I274" s="231" t="s">
        <v>1421</v>
      </c>
      <c r="J274" s="231" t="s">
        <v>1479</v>
      </c>
      <c r="K274" s="232">
        <v>20</v>
      </c>
      <c r="L274" s="315" t="s">
        <v>1080</v>
      </c>
      <c r="M274" s="27"/>
      <c r="N274" s="27"/>
      <c r="O274" s="27"/>
      <c r="P274" s="27" t="s">
        <v>52</v>
      </c>
      <c r="R274" s="12" t="str">
        <f>_xlfn.IFNA(VLOOKUP(S274,Municipis!$A$2:$B$118,2,FALSE),"Pendent")</f>
        <v>Abrera</v>
      </c>
      <c r="S274" s="12" t="str" cm="1">
        <f t="array" ref="S274">_xlfn.IFNA(_xlfn.IFS(M274&lt;&gt;0,M274,N274&lt;&gt;0,N274,P274&lt;&gt;0,P274,Q274&lt;&gt;0,Q274),"Pendent")</f>
        <v xml:space="preserve">ZLLSM-LL-31 - el Llobregat - Abrera </v>
      </c>
    </row>
    <row r="275" spans="1:22" ht="15" customHeight="1" x14ac:dyDescent="0.3">
      <c r="A275" s="12">
        <v>267</v>
      </c>
      <c r="B275" s="17" t="s">
        <v>491</v>
      </c>
      <c r="C275" s="235" t="s">
        <v>1443</v>
      </c>
      <c r="D275" s="23" t="str" cm="1">
        <f t="array" ref="D275">_xlfn.IFNA(_xlfn.IFS(M275&lt;&gt;0,M275,N275&lt;&gt;0,N275,P275&lt;&gt;0,P275,Q275&lt;&gt;0,Q275),"FALTAN DATOS DE ESCENARIO")</f>
        <v xml:space="preserve">ZLLSM-TE-29 - el Ter - Anglès/Girona/Torroella de Montgrí </v>
      </c>
      <c r="E275" s="241">
        <v>45123</v>
      </c>
      <c r="F275" s="237">
        <v>0.25</v>
      </c>
      <c r="G275" s="241">
        <v>45123</v>
      </c>
      <c r="H275" s="237">
        <v>0.54166666666666696</v>
      </c>
      <c r="I275" s="121" t="s">
        <v>12</v>
      </c>
      <c r="J275" s="121" t="s">
        <v>10</v>
      </c>
      <c r="K275" s="121">
        <v>50</v>
      </c>
      <c r="L275" s="121" t="s">
        <v>11</v>
      </c>
      <c r="M275" s="121"/>
      <c r="N275" s="121"/>
      <c r="O275" s="121"/>
      <c r="P275" s="121" t="s">
        <v>69</v>
      </c>
      <c r="Q275" s="121"/>
      <c r="R275" s="12" t="str">
        <f>_xlfn.IFNA(VLOOKUP(S275,Municipis!$A$2:$B$118,2,FALSE),"Pendent")</f>
        <v>Anglès, Girona, Torroella de Montgrí</v>
      </c>
      <c r="S275" s="12" t="str" cm="1">
        <f t="array" ref="S275">_xlfn.IFNA(_xlfn.IFS(M275&lt;&gt;0,M275,N275&lt;&gt;0,N275,P275&lt;&gt;0,P275,Q275&lt;&gt;0,Q275),"Pendent")</f>
        <v xml:space="preserve">ZLLSM-TE-29 - el Ter - Anglès/Girona/Torroella de Montgrí </v>
      </c>
    </row>
    <row r="276" spans="1:22" ht="15" customHeight="1" x14ac:dyDescent="0.3">
      <c r="A276" s="12">
        <v>268</v>
      </c>
      <c r="B276" s="17" t="s">
        <v>496</v>
      </c>
      <c r="C276" s="16" t="s">
        <v>1089</v>
      </c>
      <c r="D276" s="23" t="str" cm="1">
        <f t="array" ref="D276">_xlfn.IFNA(_xlfn.IFS(M276&lt;&gt;0,M276,N276&lt;&gt;0,N276,P276&lt;&gt;0,P276,Q276&lt;&gt;0,Q276),"FALTAN DATOS DE ESCENARIO")</f>
        <v xml:space="preserve">ZPC LL-21 - Castellbell i el Vilar - CIP </v>
      </c>
      <c r="E276" s="94">
        <v>45123</v>
      </c>
      <c r="F276" s="219">
        <v>0.33333333333333298</v>
      </c>
      <c r="G276" s="94">
        <v>45123</v>
      </c>
      <c r="H276" s="219">
        <v>0.58333333333333304</v>
      </c>
      <c r="I276" s="27" t="s">
        <v>12</v>
      </c>
      <c r="J276" s="27" t="s">
        <v>8</v>
      </c>
      <c r="K276" s="27">
        <v>20</v>
      </c>
      <c r="L276" s="27" t="s">
        <v>11</v>
      </c>
      <c r="M276" s="27" t="s">
        <v>95</v>
      </c>
      <c r="N276" s="27"/>
      <c r="O276" s="27"/>
      <c r="P276" s="27"/>
      <c r="Q276" s="27"/>
      <c r="R276" s="12" t="str">
        <f>_xlfn.IFNA(VLOOKUP(S276,Municipis!$A$2:$B$118,2,FALSE),"Pendent")</f>
        <v>Castellbell i el Vilar, Monistrol del Montserrat, Olesa de Montserrat, Esparreguera</v>
      </c>
      <c r="S276" s="12" t="str" cm="1">
        <f t="array" ref="S276">_xlfn.IFNA(_xlfn.IFS(M276&lt;&gt;0,M276,N276&lt;&gt;0,N276,P276&lt;&gt;0,P276,Q276&lt;&gt;0,Q276),"Pendent")</f>
        <v xml:space="preserve">ZPC LL-21 - Castellbell i el Vilar - CIP </v>
      </c>
      <c r="T276" s="23" t="str" cm="1">
        <f t="array" ref="T276">_xlfn.IFNA(_xlfn.IFS(M276&lt;&gt;0,M276,N276&lt;&gt;0,N276,P276&lt;&gt;0,P276,Q276&lt;&gt;0,Q276),"FALTAN DATOS DE ESCENARIO")</f>
        <v xml:space="preserve">ZPC LL-21 - Castellbell i el Vilar - CIP </v>
      </c>
      <c r="U276" s="92" t="str">
        <f>IF(IFERROR(FIND("ZPC",S276)&gt;=1,0),"ZPC","ZLLSM")</f>
        <v>ZPC</v>
      </c>
      <c r="V276" s="92" t="str">
        <f>+IF(OR(P276="Festa Major",P276="Menors d'edat",P276="Federació",U276="ZLLSM"),"Exempt","Taxa")</f>
        <v>Taxa</v>
      </c>
    </row>
    <row r="277" spans="1:22" ht="15" customHeight="1" x14ac:dyDescent="0.3">
      <c r="A277" s="12">
        <v>269</v>
      </c>
      <c r="B277" s="17" t="s">
        <v>409</v>
      </c>
      <c r="C277" s="242" t="s">
        <v>1280</v>
      </c>
      <c r="D277" s="23" t="str" cm="1">
        <f t="array" ref="D277">_xlfn.IFNA(_xlfn.IFS(M277&lt;&gt;0,M277,N277&lt;&gt;0,N277,P277&lt;&gt;0,P277,Q277&lt;&gt;0,Q277),"FALTAN DATOS DE ESCENARIO")</f>
        <v>ZPC SE-07 - Embassament d'Oliana - CIP</v>
      </c>
      <c r="E277" s="243">
        <v>45123</v>
      </c>
      <c r="F277" s="118">
        <v>0.33333333333333331</v>
      </c>
      <c r="G277" s="243">
        <v>45123</v>
      </c>
      <c r="H277" s="118">
        <v>0.58333333333333337</v>
      </c>
      <c r="I277" s="17" t="s">
        <v>12</v>
      </c>
      <c r="J277" s="17" t="s">
        <v>8</v>
      </c>
      <c r="K277" s="17">
        <v>15</v>
      </c>
      <c r="L277" s="17" t="s">
        <v>11</v>
      </c>
      <c r="M277" s="17" t="s">
        <v>117</v>
      </c>
      <c r="R277" s="12" t="s">
        <v>635</v>
      </c>
      <c r="S277" s="12" t="s">
        <v>117</v>
      </c>
    </row>
    <row r="278" spans="1:22" ht="15" customHeight="1" x14ac:dyDescent="0.3">
      <c r="A278" s="12">
        <v>270</v>
      </c>
      <c r="B278" s="17" t="s">
        <v>505</v>
      </c>
      <c r="C278" s="17" t="s">
        <v>1419</v>
      </c>
      <c r="D278" s="23" t="str" cm="1">
        <f t="array" ref="D278">_xlfn.IFNA(_xlfn.IFS(M278&lt;&gt;0,M278,N278&lt;&gt;0,N278,P278&lt;&gt;0,P278,Q278&lt;&gt;0,Q278),"FALTAN DATOS DE ESCENARIO")</f>
        <v>ZPC TE-20 - Manlleu - Roda de Ter - CIP</v>
      </c>
      <c r="E278" s="93">
        <v>45123</v>
      </c>
      <c r="F278" s="118">
        <v>0.27083333333333331</v>
      </c>
      <c r="G278" s="93">
        <v>45123</v>
      </c>
      <c r="H278" s="104" t="s">
        <v>1420</v>
      </c>
      <c r="I278" s="28" t="s">
        <v>1421</v>
      </c>
      <c r="J278" s="17" t="s">
        <v>1422</v>
      </c>
      <c r="K278" s="17">
        <v>35</v>
      </c>
      <c r="L278" s="17" t="s">
        <v>1080</v>
      </c>
      <c r="M278" s="17" t="s">
        <v>141</v>
      </c>
      <c r="R278" s="12" t="str">
        <f>_xlfn.IFNA(VLOOKUP(S278,Municipis!$A$2:$B$118,2,FALSE),"Pendent")</f>
        <v>Manlleu, Roda Ter, Gurb, Masies Roda, Masies Voltegrà, Torelló, S. V. Torelló, Oris, S.Q. Besora</v>
      </c>
      <c r="S278" s="12" t="str" cm="1">
        <f t="array" ref="S278">_xlfn.IFNA(_xlfn.IFS(M278&lt;&gt;0,M278,N278&lt;&gt;0,N278,P278&lt;&gt;0,P278,Q278&lt;&gt;0,Q278),"Pendent")</f>
        <v>ZPC TE-20 - Manlleu - Roda de Ter - CIP</v>
      </c>
    </row>
    <row r="279" spans="1:22" ht="15" customHeight="1" x14ac:dyDescent="0.3">
      <c r="B279" s="17" t="s">
        <v>444</v>
      </c>
      <c r="C279" s="16" t="s">
        <v>1613</v>
      </c>
      <c r="D279" s="23" t="str" cm="1">
        <f t="array" ref="D279">_xlfn.IFNA(_xlfn.IFS(M279&lt;&gt;0,M279,N279&lt;&gt;0,N279,P279&lt;&gt;0,P279,Q279&lt;&gt;0,Q279),"FALTAN DATOS DE ESCENARIO")</f>
        <v>ZPC SE-19 - Utxesa - Torres de Segre - CIP</v>
      </c>
      <c r="E279" s="94">
        <v>45125</v>
      </c>
      <c r="F279" s="95">
        <v>0.29166666666666669</v>
      </c>
      <c r="G279" s="94">
        <v>45125</v>
      </c>
      <c r="H279" s="95">
        <v>0.54166666666666663</v>
      </c>
      <c r="I279" s="27" t="s">
        <v>12</v>
      </c>
      <c r="J279" s="27" t="s">
        <v>8</v>
      </c>
      <c r="K279" s="27">
        <v>35</v>
      </c>
      <c r="L279" s="27" t="s">
        <v>11</v>
      </c>
      <c r="M279" s="27" t="s">
        <v>125</v>
      </c>
      <c r="R279" s="12" t="str">
        <f>_xlfn.IFNA(VLOOKUP(S279,Municipis!$A$2:$B$118,2,FALSE),"Pendent")</f>
        <v>Torres de Segre, Soses, Seròs</v>
      </c>
      <c r="S279" s="12" t="str" cm="1">
        <f t="array" ref="S279">_xlfn.IFNA(_xlfn.IFS(M279&lt;&gt;0,M279,N279&lt;&gt;0,N279,P279&lt;&gt;0,P279,Q279&lt;&gt;0,Q279),"Pendent")</f>
        <v>ZPC SE-19 - Utxesa - Torres de Segre - CIP</v>
      </c>
    </row>
    <row r="280" spans="1:22" ht="15" customHeight="1" x14ac:dyDescent="0.3">
      <c r="A280" s="12">
        <v>271</v>
      </c>
      <c r="B280" s="28" t="s">
        <v>500</v>
      </c>
      <c r="C280" s="16" t="s">
        <v>1178</v>
      </c>
      <c r="D280" s="23" t="str" cm="1">
        <f t="array" ref="D280">_xlfn.IFNA(_xlfn.IFS(M280&lt;&gt;0,M280,N280&lt;&gt;0,N280,P280&lt;&gt;0,P280,Q280&lt;&gt;0,Q280),"FALTAN DATOS DE ESCENARIO")</f>
        <v>ZPC TE-20 - Manlleu - Roda de Ter - CIP</v>
      </c>
      <c r="E280" s="96">
        <v>45126</v>
      </c>
      <c r="F280" s="110">
        <v>0.33333333333333298</v>
      </c>
      <c r="G280" s="96">
        <v>45126</v>
      </c>
      <c r="H280" s="110">
        <v>0.5</v>
      </c>
      <c r="I280" s="27" t="s">
        <v>12</v>
      </c>
      <c r="J280" s="27" t="s">
        <v>10</v>
      </c>
      <c r="K280" s="27">
        <v>20</v>
      </c>
      <c r="L280" s="27" t="s">
        <v>11</v>
      </c>
      <c r="M280" s="27" t="s">
        <v>141</v>
      </c>
      <c r="N280" s="27"/>
      <c r="O280" s="27"/>
      <c r="P280" s="27"/>
      <c r="Q280" s="27"/>
      <c r="R280" s="12" t="str">
        <f>_xlfn.IFNA(VLOOKUP(S280,Municipis!$A$2:$B$118,2,FALSE),"Pendent")</f>
        <v>Manlleu, Roda Ter, Gurb, Masies Roda, Masies Voltegrà, Torelló, S. V. Torelló, Oris, S.Q. Besora</v>
      </c>
      <c r="S280" s="12" t="str" cm="1">
        <f t="array" ref="S280">_xlfn.IFNA(_xlfn.IFS(M280&lt;&gt;0,M280,N280&lt;&gt;0,N280,P280&lt;&gt;0,P280,Q280&lt;&gt;0,Q280),"Pendent")</f>
        <v>ZPC TE-20 - Manlleu - Roda de Ter - CIP</v>
      </c>
      <c r="T280" s="23" t="str" cm="1">
        <f t="array" ref="T280">_xlfn.IFNA(_xlfn.IFS(M280&lt;&gt;0,M280,N280&lt;&gt;0,N280,P280&lt;&gt;0,P280,Q280&lt;&gt;0,Q280),"FALTAN DATOS DE ESCENARIO")</f>
        <v>ZPC TE-20 - Manlleu - Roda de Ter - CIP</v>
      </c>
      <c r="U280" s="92" t="str">
        <f>IF(IFERROR(FIND("ZPC",S280)&gt;=1,0),"ZPC","ZLLSM")</f>
        <v>ZPC</v>
      </c>
      <c r="V280" s="92" t="str">
        <f>+IF(OR(P280="Festa Major",P280="Menors d'edat",P280="Federació",U280="ZLLSM"),"Exempt","Taxa")</f>
        <v>Taxa</v>
      </c>
    </row>
    <row r="281" spans="1:22" ht="15" customHeight="1" x14ac:dyDescent="0.3">
      <c r="A281" s="12">
        <v>272</v>
      </c>
      <c r="B281" s="49" t="s">
        <v>1077</v>
      </c>
      <c r="C281" s="17" t="s">
        <v>1557</v>
      </c>
      <c r="D281" s="23" t="str" cm="1">
        <f t="array" ref="D281">_xlfn.IFNA(_xlfn.IFS(M281&lt;&gt;0,M281,N281&lt;&gt;0,N281,P281&lt;&gt;0,P281,Q281&lt;&gt;0,Q281),"FALTAN DATOS DE ESCENARIO")</f>
        <v xml:space="preserve">ZPC LL-22 - Monistrol de Montserrat - CIP </v>
      </c>
      <c r="E281" s="21">
        <v>45128</v>
      </c>
      <c r="F281" s="104">
        <v>0.66666666666666663</v>
      </c>
      <c r="G281" s="21">
        <v>45130</v>
      </c>
      <c r="H281" s="104">
        <v>0.54166666666666663</v>
      </c>
      <c r="I281" s="17" t="s">
        <v>1083</v>
      </c>
      <c r="J281" s="17" t="s">
        <v>8</v>
      </c>
      <c r="K281" s="17">
        <v>40</v>
      </c>
      <c r="L281" s="17" t="s">
        <v>1080</v>
      </c>
      <c r="M281" s="17" t="s">
        <v>97</v>
      </c>
      <c r="R281" s="12" t="str">
        <f>_xlfn.IFNA(VLOOKUP(S281,Municipis!$A$2:$B$118,2,FALSE),"Pendent")</f>
        <v>Monistrol del Montserrat, Olesa de Montserrat, Esparreguera</v>
      </c>
      <c r="S281" s="12" t="str" cm="1">
        <f t="array" ref="S281">_xlfn.IFNA(_xlfn.IFS(M281&lt;&gt;0,M281,N281&lt;&gt;0,N281,P281&lt;&gt;0,P281,Q281&lt;&gt;0,Q281),"Pendent")</f>
        <v xml:space="preserve">ZPC LL-22 - Monistrol de Montserrat - CIP </v>
      </c>
      <c r="T281" s="23" t="str" cm="1">
        <f t="array" ref="T281">_xlfn.IFNA(_xlfn.IFS(M281&lt;&gt;0,M281,N281&lt;&gt;0,N281,P281&lt;&gt;0,P281,Q281&lt;&gt;0,Q281),"FALTAN DATOS DE ESCENARIO")</f>
        <v xml:space="preserve">ZPC LL-22 - Monistrol de Montserrat - CIP </v>
      </c>
      <c r="U281" s="92" t="str">
        <f>IF(IFERROR(FIND("ZPC",S281)&gt;=1,0),"ZPC","ZLLSM")</f>
        <v>ZPC</v>
      </c>
      <c r="V281" s="92" t="str">
        <f>+IF(OR(P281="Festa Major",P281="Menors d'edat",P281="Federació",U281="ZLLSM"),"Exempt","Taxa")</f>
        <v>Taxa</v>
      </c>
    </row>
    <row r="282" spans="1:22" ht="15" customHeight="1" x14ac:dyDescent="0.3">
      <c r="A282" s="12">
        <v>273</v>
      </c>
      <c r="B282" s="17" t="s">
        <v>496</v>
      </c>
      <c r="C282" s="16" t="s">
        <v>1296</v>
      </c>
      <c r="D282" s="23" t="str" cm="1">
        <f t="array" ref="D282">_xlfn.IFNA(_xlfn.IFS(M282&lt;&gt;0,M282,N282&lt;&gt;0,N282,P282&lt;&gt;0,P282,Q282&lt;&gt;0,Q282),"FALTAN DATOS DE ESCENARIO")</f>
        <v>Escenari de Foix</v>
      </c>
      <c r="E282" s="94">
        <v>45129</v>
      </c>
      <c r="F282" s="219">
        <v>0.29166666666666669</v>
      </c>
      <c r="G282" s="94">
        <v>45129</v>
      </c>
      <c r="H282" s="219">
        <v>0.83333333333333404</v>
      </c>
      <c r="I282" s="27" t="s">
        <v>12</v>
      </c>
      <c r="J282" s="27" t="s">
        <v>10</v>
      </c>
      <c r="K282" s="27">
        <v>30</v>
      </c>
      <c r="L282" s="27" t="s">
        <v>11</v>
      </c>
      <c r="M282" s="27"/>
      <c r="N282" s="27"/>
      <c r="O282" s="27"/>
      <c r="P282" s="27"/>
      <c r="Q282" s="27" t="s">
        <v>29</v>
      </c>
      <c r="R282" s="12" t="str">
        <f>_xlfn.IFNA(VLOOKUP(S282,Municipis!$A$2:$B$118,2,FALSE),"Pendent")</f>
        <v>Castellet i la Gornal</v>
      </c>
      <c r="S282" s="12" t="str" cm="1">
        <f t="array" ref="S282">_xlfn.IFNA(_xlfn.IFS(M282&lt;&gt;0,M282,N282&lt;&gt;0,N282,P282&lt;&gt;0,P282,Q282&lt;&gt;0,Q282),"Pendent")</f>
        <v>Escenari de Foix</v>
      </c>
      <c r="T282" s="23" t="str" cm="1">
        <f t="array" ref="T282">_xlfn.IFNA(_xlfn.IFS(M282&lt;&gt;0,M282,N282&lt;&gt;0,N282,P282&lt;&gt;0,P282,Q282&lt;&gt;0,Q282),"FALTAN DATOS DE ESCENARIO")</f>
        <v>Escenari de Foix</v>
      </c>
      <c r="U282" s="92" t="str">
        <f>IF(IFERROR(FIND("ZPC",S282)&gt;=1,0),"ZPC","ZLLSM")</f>
        <v>ZLLSM</v>
      </c>
      <c r="V282" s="92" t="str">
        <f>+IF(OR(P282="Festa Major",P282="Menors d'edat",P282="Federació",U282="ZLLSM"),"Exempt","Taxa")</f>
        <v>Exempt</v>
      </c>
    </row>
    <row r="283" spans="1:22" ht="15" customHeight="1" x14ac:dyDescent="0.3">
      <c r="A283" s="12">
        <v>274</v>
      </c>
      <c r="B283" s="28" t="s">
        <v>466</v>
      </c>
      <c r="C283" s="16" t="s">
        <v>1259</v>
      </c>
      <c r="D283" s="23" t="str" cm="1">
        <f t="array" ref="D283">_xlfn.IFNA(_xlfn.IFS(M283&lt;&gt;0,M283,N283&lt;&gt;0,N283,P283&lt;&gt;0,P283,Q283&lt;&gt;0,Q283),"FALTAN DATOS DE ESCENARIO")</f>
        <v xml:space="preserve">ZPC LL-23 - Súria - CIP </v>
      </c>
      <c r="E283" s="94">
        <v>45129</v>
      </c>
      <c r="F283" s="95">
        <v>0.33333333333333298</v>
      </c>
      <c r="G283" s="94">
        <v>45129</v>
      </c>
      <c r="H283" s="95">
        <v>0.75</v>
      </c>
      <c r="I283" s="27" t="s">
        <v>12</v>
      </c>
      <c r="J283" s="27" t="s">
        <v>8</v>
      </c>
      <c r="K283" s="27">
        <v>25</v>
      </c>
      <c r="L283" s="27" t="s">
        <v>11</v>
      </c>
      <c r="M283" s="27" t="s">
        <v>99</v>
      </c>
      <c r="N283" s="27"/>
      <c r="O283" s="27"/>
      <c r="P283" s="27"/>
      <c r="Q283" s="27"/>
      <c r="R283" s="12" t="str">
        <f>_xlfn.IFNA(VLOOKUP(S283,Municipis!$A$2:$B$118,2,FALSE),"Pendent")</f>
        <v>Olesa de Montserrat, Esparreguera, Collbató</v>
      </c>
      <c r="S283" s="12" t="str" cm="1">
        <f t="array" ref="S283">_xlfn.IFNA(_xlfn.IFS(M283&lt;&gt;0,M283,N283&lt;&gt;0,N283,P283&lt;&gt;0,P283,Q283&lt;&gt;0,Q283),"Pendent")</f>
        <v xml:space="preserve">ZPC LL-23 - Súria - CIP </v>
      </c>
      <c r="T283" s="23" t="str" cm="1">
        <f t="array" ref="T283">_xlfn.IFNA(_xlfn.IFS(M283&lt;&gt;0,M283,N283&lt;&gt;0,N283,P283&lt;&gt;0,P283,Q283&lt;&gt;0,Q283),"FALTAN DATOS DE ESCENARIO")</f>
        <v xml:space="preserve">ZPC LL-23 - Súria - CIP </v>
      </c>
      <c r="U283" s="92" t="str">
        <f>IF(IFERROR(FIND("ZPC",S283)&gt;=1,0),"ZPC","ZLLSM")</f>
        <v>ZPC</v>
      </c>
      <c r="V283" s="92" t="str">
        <f>+IF(OR(P283="Festa Major",P283="Menors d'edat",P283="Federació",U283="ZLLSM"),"Exempt","Taxa")</f>
        <v>Taxa</v>
      </c>
    </row>
    <row r="284" spans="1:22" ht="15" customHeight="1" x14ac:dyDescent="0.3">
      <c r="A284" s="12">
        <v>275</v>
      </c>
      <c r="B284" s="17" t="s">
        <v>426</v>
      </c>
      <c r="C284" s="97" t="s">
        <v>1169</v>
      </c>
      <c r="D284" s="23" t="str" cm="1">
        <f t="array" ref="D284">_xlfn.IFNA(_xlfn.IFS(M284&lt;&gt;0,M284,N284&lt;&gt;0,N284,P284&lt;&gt;0,P284,Q284&lt;&gt;0,Q284),"FALTAN DATOS DE ESCENARIO")</f>
        <v xml:space="preserve">ZPC LL-23 - Súria - CIP </v>
      </c>
      <c r="E284" s="107">
        <v>45129</v>
      </c>
      <c r="F284" s="316">
        <v>0.29166666666666669</v>
      </c>
      <c r="G284" s="107">
        <v>45130</v>
      </c>
      <c r="H284" s="316">
        <v>0.875</v>
      </c>
      <c r="I284" s="100" t="s">
        <v>12</v>
      </c>
      <c r="J284" s="100" t="s">
        <v>8</v>
      </c>
      <c r="K284" s="100">
        <v>25</v>
      </c>
      <c r="L284" s="100" t="s">
        <v>11</v>
      </c>
      <c r="M284" s="100" t="s">
        <v>99</v>
      </c>
      <c r="N284" s="27"/>
      <c r="O284" s="27"/>
      <c r="P284" s="27"/>
      <c r="Q284" s="27"/>
      <c r="R284" s="12" t="str">
        <f>_xlfn.IFNA(VLOOKUP(S284,Municipis!$A$2:$B$118,2,FALSE),"Pendent")</f>
        <v>Olesa de Montserrat, Esparreguera, Collbató</v>
      </c>
      <c r="S284" s="12" t="str" cm="1">
        <f t="array" ref="S284">_xlfn.IFNA(_xlfn.IFS(M284&lt;&gt;0,M284,N284&lt;&gt;0,N284,P284&lt;&gt;0,P284,Q284&lt;&gt;0,Q284),"Pendent")</f>
        <v xml:space="preserve">ZPC LL-23 - Súria - CIP </v>
      </c>
      <c r="T284" s="23" t="str" cm="1">
        <f t="array" ref="T284">_xlfn.IFNA(_xlfn.IFS(M284&lt;&gt;0,M284,N284&lt;&gt;0,N284,P284&lt;&gt;0,P284,Q284&lt;&gt;0,Q284),"FALTAN DATOS DE ESCENARIO")</f>
        <v xml:space="preserve">ZPC LL-23 - Súria - CIP </v>
      </c>
      <c r="U284" s="92" t="str">
        <f>IF(IFERROR(FIND("ZPC",S284)&gt;=1,0),"ZPC","ZLLSM")</f>
        <v>ZPC</v>
      </c>
      <c r="V284" s="92" t="str">
        <f>+IF(OR(P284="Festa Major",P284="Menors d'edat",P284="Federació",U284="ZLLSM"),"Exempt","Taxa")</f>
        <v>Taxa</v>
      </c>
    </row>
    <row r="285" spans="1:22" ht="15" customHeight="1" x14ac:dyDescent="0.3">
      <c r="A285" s="12">
        <v>276</v>
      </c>
      <c r="B285" s="17" t="s">
        <v>415</v>
      </c>
      <c r="C285" s="16" t="s">
        <v>1537</v>
      </c>
      <c r="D285" s="23" t="str" cm="1">
        <f t="array" ref="D285">_xlfn.IFNA(_xlfn.IFS(M285&lt;&gt;0,M285,N285&lt;&gt;0,N285,P285&lt;&gt;0,P285,Q285&lt;&gt;0,Q285),"FALTAN DATOS DE ESCENARIO")</f>
        <v xml:space="preserve">ZPC LL-24 - Olesa i Esparreguera - CIP </v>
      </c>
      <c r="E285" s="94">
        <v>45129</v>
      </c>
      <c r="F285" s="95">
        <v>0.33333333333333298</v>
      </c>
      <c r="G285" s="94">
        <v>45129</v>
      </c>
      <c r="H285" s="95">
        <v>0.54166666666666696</v>
      </c>
      <c r="I285" s="27" t="s">
        <v>1539</v>
      </c>
      <c r="J285" s="27" t="s">
        <v>8</v>
      </c>
      <c r="K285" s="27">
        <v>20</v>
      </c>
      <c r="L285" s="27" t="s">
        <v>1525</v>
      </c>
      <c r="M285" s="27" t="s">
        <v>100</v>
      </c>
      <c r="N285" s="27"/>
      <c r="O285" s="27"/>
      <c r="P285" s="27"/>
      <c r="Q285" s="27"/>
      <c r="R285" s="12" t="str">
        <f>_xlfn.IFNA(VLOOKUP(S285,Municipis!$A$2:$B$118,2,FALSE),"Pendent")</f>
        <v>Navàs. Pinós, Cardona</v>
      </c>
      <c r="S285" s="12" t="str" cm="1">
        <f t="array" ref="S285">_xlfn.IFNA(_xlfn.IFS(M285&lt;&gt;0,M285,N285&lt;&gt;0,N285,P285&lt;&gt;0,P285,Q285&lt;&gt;0,Q285),"Pendent")</f>
        <v xml:space="preserve">ZPC LL-24 - Olesa i Esparreguera - CIP </v>
      </c>
    </row>
    <row r="286" spans="1:22" ht="15" customHeight="1" x14ac:dyDescent="0.3">
      <c r="A286" s="12">
        <v>262</v>
      </c>
      <c r="B286" s="28" t="s">
        <v>500</v>
      </c>
      <c r="C286" s="16" t="s">
        <v>1179</v>
      </c>
      <c r="D286" s="23" t="str" cm="1">
        <f t="array" ref="D286">_xlfn.IFNA(_xlfn.IFS(M286&lt;&gt;0,M286,N286&lt;&gt;0,N286,P286&lt;&gt;0,P286,Q286&lt;&gt;0,Q286),"FALTAN DATOS DE ESCENARIO")</f>
        <v>ZPC SE-07 - Embassament d'Oliana - CIP</v>
      </c>
      <c r="E286" s="96">
        <v>45129</v>
      </c>
      <c r="F286" s="110">
        <v>0.75</v>
      </c>
      <c r="G286" s="96">
        <v>45130</v>
      </c>
      <c r="H286" s="110">
        <v>0.375</v>
      </c>
      <c r="I286" s="27" t="s">
        <v>12</v>
      </c>
      <c r="J286" s="27" t="s">
        <v>10</v>
      </c>
      <c r="K286" s="27">
        <v>30</v>
      </c>
      <c r="L286" s="27" t="s">
        <v>11</v>
      </c>
      <c r="M286" s="27" t="s">
        <v>117</v>
      </c>
      <c r="N286" s="27"/>
      <c r="O286" s="27"/>
      <c r="P286" s="27"/>
      <c r="Q286" s="27"/>
      <c r="R286" s="12" t="str">
        <f>_xlfn.IFNA(VLOOKUP(S286,Municipis!$A$2:$B$118,2,FALSE),"Pendent")</f>
        <v>Coll de Nargó, Peramola, Oliana, Tiurana, Bassella, La Baronia de Rialb</v>
      </c>
      <c r="S286" s="12" t="str" cm="1">
        <f t="array" ref="S286">_xlfn.IFNA(_xlfn.IFS(M286&lt;&gt;0,M286,N286&lt;&gt;0,N286,P286&lt;&gt;0,P286,Q286&lt;&gt;0,Q286),"Pendent")</f>
        <v>ZPC SE-07 - Embassament d'Oliana - CIP</v>
      </c>
      <c r="T286" s="23" t="str" cm="1">
        <f t="array" ref="T286">_xlfn.IFNA(_xlfn.IFS(M286&lt;&gt;0,M286,N286&lt;&gt;0,N286,P286&lt;&gt;0,P286,Q286&lt;&gt;0,Q286),"FALTAN DATOS DE ESCENARIO")</f>
        <v>ZPC SE-07 - Embassament d'Oliana - CIP</v>
      </c>
      <c r="U286" s="92" t="str">
        <f>IF(IFERROR(FIND("ZPC",S286)&gt;=1,0),"ZPC","ZLLSM")</f>
        <v>ZPC</v>
      </c>
      <c r="V286" s="92" t="str">
        <f>+IF(OR(P286="Festa Major",P286="Menors d'edat",P286="Federació",U286="ZLLSM"),"Exempt","Taxa")</f>
        <v>Taxa</v>
      </c>
    </row>
    <row r="287" spans="1:22" ht="15" customHeight="1" x14ac:dyDescent="0.3">
      <c r="A287" s="12">
        <v>277</v>
      </c>
      <c r="B287" s="17" t="s">
        <v>1579</v>
      </c>
      <c r="C287" s="17" t="s">
        <v>1585</v>
      </c>
      <c r="D287" s="23" t="str" cm="1">
        <f t="array" ref="D287">_xlfn.IFNA(_xlfn.IFS(M287&lt;&gt;0,M287,N287&lt;&gt;0,N287,P287&lt;&gt;0,P287,Q287&lt;&gt;0,Q287),"FALTAN DATOS DE ESCENARIO")</f>
        <v>ZPC SE-19 - Utxesa - Torres de Segre - CIP</v>
      </c>
      <c r="E287" s="93">
        <v>45129</v>
      </c>
      <c r="F287" s="314">
        <v>0.33333333333333331</v>
      </c>
      <c r="G287" s="93">
        <v>45130</v>
      </c>
      <c r="H287" s="314">
        <v>0.79166666666666663</v>
      </c>
      <c r="I287" s="17" t="s">
        <v>1539</v>
      </c>
      <c r="J287" s="17" t="s">
        <v>1579</v>
      </c>
      <c r="K287" s="17">
        <v>35</v>
      </c>
      <c r="L287" s="17" t="s">
        <v>11</v>
      </c>
      <c r="M287" s="17" t="s">
        <v>125</v>
      </c>
      <c r="R287" s="12" t="str">
        <f>_xlfn.IFNA(VLOOKUP(S287,Municipis!$A$2:$B$118,2,FALSE),"Pendent")</f>
        <v>Torres de Segre, Soses, Seròs</v>
      </c>
      <c r="S287" s="12" t="str" cm="1">
        <f t="array" ref="S287">_xlfn.IFNA(_xlfn.IFS(M287&lt;&gt;0,M287,N287&lt;&gt;0,N287,P287&lt;&gt;0,P287,Q287&lt;&gt;0,Q287),"Pendent")</f>
        <v>ZPC SE-19 - Utxesa - Torres de Segre - CIP</v>
      </c>
    </row>
    <row r="288" spans="1:22" ht="15" customHeight="1" x14ac:dyDescent="0.3">
      <c r="A288" s="12">
        <v>278</v>
      </c>
      <c r="B288" s="17" t="s">
        <v>436</v>
      </c>
      <c r="C288" s="41" t="s">
        <v>1310</v>
      </c>
      <c r="D288" s="23" t="str" cm="1">
        <f t="array" ref="D288">_xlfn.IFNA(_xlfn.IFS(M288&lt;&gt;0,M288,N288&lt;&gt;0,N288,P288&lt;&gt;0,P288,Q288&lt;&gt;0,Q288),"FALTAN DATOS DE ESCENARIO")</f>
        <v xml:space="preserve">ZPC TE-11 - Ter - Sant Quirze de Besora - CIP </v>
      </c>
      <c r="E288" s="304">
        <v>45129</v>
      </c>
      <c r="F288" s="305">
        <v>0.66666666666666696</v>
      </c>
      <c r="G288" s="304">
        <v>45129</v>
      </c>
      <c r="H288" s="305">
        <v>1</v>
      </c>
      <c r="I288" s="307" t="s">
        <v>12</v>
      </c>
      <c r="J288" s="307" t="s">
        <v>8</v>
      </c>
      <c r="K288" s="307">
        <v>18</v>
      </c>
      <c r="L288" s="307" t="s">
        <v>11</v>
      </c>
      <c r="M288" s="307" t="s">
        <v>132</v>
      </c>
      <c r="N288" s="307"/>
      <c r="O288" s="307"/>
      <c r="P288" s="307"/>
      <c r="Q288" s="42"/>
      <c r="R288" s="12" t="str">
        <f>_xlfn.IFNA(VLOOKUP(S288,Municipis!$A$2:$B$118,2,FALSE),"Pendent")</f>
        <v>Sant Quirze de Besora, Vilanova de Sau, Roda de Ter, Manlleu, Torelló</v>
      </c>
      <c r="S288" s="12" t="str" cm="1">
        <f t="array" ref="S288">_xlfn.IFNA(_xlfn.IFS(M288&lt;&gt;0,M288,N288&lt;&gt;0,N288,P288&lt;&gt;0,P288,Q288&lt;&gt;0,Q288),"Pendent")</f>
        <v xml:space="preserve">ZPC TE-11 - Ter - Sant Quirze de Besora - CIP </v>
      </c>
      <c r="T288" s="23" t="str" cm="1">
        <f t="array" ref="T288">_xlfn.IFNA(_xlfn.IFS(M288&lt;&gt;0,M288,N288&lt;&gt;0,N288,P288&lt;&gt;0,P288,Q288&lt;&gt;0,Q288),"FALTAN DATOS DE ESCENARIO")</f>
        <v xml:space="preserve">ZPC TE-11 - Ter - Sant Quirze de Besora - CIP </v>
      </c>
      <c r="U288" s="92" t="str">
        <f>IF(IFERROR(FIND("ZPC",S288)&gt;=1,0),"ZPC","ZLLSM")</f>
        <v>ZPC</v>
      </c>
      <c r="V288" s="92" t="str">
        <f>+IF(OR(P288="Festa Major",P288="Menors d'edat",P288="Federació",U288="ZLLSM"),"Exempt","Taxa")</f>
        <v>Taxa</v>
      </c>
    </row>
    <row r="289" spans="1:22" ht="15" customHeight="1" x14ac:dyDescent="0.3">
      <c r="A289" s="12">
        <v>279</v>
      </c>
      <c r="B289" s="17" t="s">
        <v>488</v>
      </c>
      <c r="C289" s="16" t="s">
        <v>1464</v>
      </c>
      <c r="D289" s="23" t="str" cm="1">
        <f t="array" ref="D289">_xlfn.IFNA(_xlfn.IFS(M289&lt;&gt;0,M289,N289&lt;&gt;0,N289,P289&lt;&gt;0,P289,Q289&lt;&gt;0,Q289),"FALTAN DATOS DE ESCENARIO")</f>
        <v xml:space="preserve">ZLLSM-TE-26 - el Brugent - Amer / Les Planes d'Hostoles </v>
      </c>
      <c r="E289" s="94">
        <v>45130</v>
      </c>
      <c r="F289" s="219">
        <v>0.25</v>
      </c>
      <c r="G289" s="94">
        <v>45130</v>
      </c>
      <c r="H289" s="219">
        <v>0.66666666666666696</v>
      </c>
      <c r="I289" s="27" t="s">
        <v>12</v>
      </c>
      <c r="J289" s="27" t="s">
        <v>16</v>
      </c>
      <c r="K289" s="27">
        <v>50</v>
      </c>
      <c r="L289" s="27" t="s">
        <v>11</v>
      </c>
      <c r="M289" s="27"/>
      <c r="N289" s="27"/>
      <c r="O289" s="27"/>
      <c r="P289" s="27" t="s">
        <v>68</v>
      </c>
      <c r="Q289" s="27"/>
      <c r="R289" s="12" t="str">
        <f>_xlfn.IFNA(VLOOKUP(S289,Municipis!$A$2:$B$118,2,FALSE),"Pendent")</f>
        <v>Amer, Les Planes d'Hostoles</v>
      </c>
      <c r="S289" s="12" t="str" cm="1">
        <f t="array" ref="S289">_xlfn.IFNA(_xlfn.IFS(M289&lt;&gt;0,M289,N289&lt;&gt;0,N289,P289&lt;&gt;0,P289,Q289&lt;&gt;0,Q289),"Pendent")</f>
        <v xml:space="preserve">ZLLSM-TE-26 - el Brugent - Amer / Les Planes d'Hostoles </v>
      </c>
    </row>
    <row r="290" spans="1:22" ht="15" customHeight="1" x14ac:dyDescent="0.3">
      <c r="A290" s="12">
        <v>280</v>
      </c>
      <c r="B290" s="49" t="s">
        <v>479</v>
      </c>
      <c r="C290" s="49" t="s">
        <v>1036</v>
      </c>
      <c r="D290" s="23" t="str" cm="1">
        <f t="array" ref="D290">_xlfn.IFNA(_xlfn.IFS(M290&lt;&gt;0,M290,N290&lt;&gt;0,N290,P290&lt;&gt;0,P290,Q290&lt;&gt;0,Q290),"FALTAN DATOS DE ESCENARIO")</f>
        <v xml:space="preserve">ZPC EB-01 - Embassaments de Riba-roja i de Flix - CIP, ZLLSM-EB-01 - l'Ebre </v>
      </c>
      <c r="E290" s="234">
        <v>45130</v>
      </c>
      <c r="F290" s="104">
        <v>0.375</v>
      </c>
      <c r="G290" s="234">
        <v>45130</v>
      </c>
      <c r="H290" s="104">
        <v>0.75</v>
      </c>
      <c r="I290" s="17" t="s">
        <v>12</v>
      </c>
      <c r="J290" s="17" t="s">
        <v>8</v>
      </c>
      <c r="K290" s="17">
        <v>20</v>
      </c>
      <c r="L290" s="17" t="s">
        <v>11</v>
      </c>
      <c r="M290" s="17" t="s">
        <v>73</v>
      </c>
      <c r="R290" s="12" t="str">
        <f>_xlfn.IFNA(VLOOKUP(S290,Municipis!$A$2:$B$118,2,FALSE),"Pendent")</f>
        <v>Granja E., Pobla Massaluca, Riba-roja, Flix, Ascó, Móra d'Ebre, Tortosa, Amposta, Deltebre</v>
      </c>
      <c r="S290" s="12" t="str" cm="1">
        <f t="array" ref="S290">_xlfn.IFNA(_xlfn.IFS(M290&lt;&gt;0,M290,N290&lt;&gt;0,N290,P290&lt;&gt;0,P290,Q290&lt;&gt;0,Q290),"Pendent")</f>
        <v xml:space="preserve">ZPC EB-01 - Embassaments de Riba-roja i de Flix - CIP, ZLLSM-EB-01 - l'Ebre </v>
      </c>
      <c r="T290" s="23" t="str" cm="1">
        <f t="array" ref="T290">_xlfn.IFNA(_xlfn.IFS(M290&lt;&gt;0,M290,N290&lt;&gt;0,N290,P290&lt;&gt;0,P290,Q290&lt;&gt;0,Q290),"FALTAN DATOS DE ESCENARIO")</f>
        <v xml:space="preserve">ZPC EB-01 - Embassaments de Riba-roja i de Flix - CIP, ZLLSM-EB-01 - l'Ebre </v>
      </c>
      <c r="U290" s="92" t="str">
        <f>IF(IFERROR(FIND("ZPC",S290)&gt;=1,0),"ZPC","ZLLSM")</f>
        <v>ZPC</v>
      </c>
      <c r="V290" s="92" t="str">
        <f>+IF(OR(P290="Festa Major",P290="Menors d'edat",P290="Federació",U290="ZLLSM"),"Exempt","Taxa")</f>
        <v>Taxa</v>
      </c>
    </row>
    <row r="291" spans="1:22" ht="15" customHeight="1" x14ac:dyDescent="0.3">
      <c r="A291" s="12">
        <v>281</v>
      </c>
      <c r="B291" s="17" t="s">
        <v>508</v>
      </c>
      <c r="C291" s="16" t="s">
        <v>1554</v>
      </c>
      <c r="D291" s="23" t="str" cm="1">
        <f t="array" ref="D291">_xlfn.IFNA(_xlfn.IFS(M291&lt;&gt;0,M291,N291&lt;&gt;0,N291,P291&lt;&gt;0,P291,Q291&lt;&gt;0,Q291),"FALTAN DATOS DE ESCENARIO")</f>
        <v xml:space="preserve">ZPC LL-24 - Olesa i Esparreguera - CIP </v>
      </c>
      <c r="E291" s="94">
        <v>45130</v>
      </c>
      <c r="F291" s="95">
        <v>0.33333333333333298</v>
      </c>
      <c r="G291" s="94">
        <v>45130</v>
      </c>
      <c r="H291" s="95">
        <v>0.54166666666666696</v>
      </c>
      <c r="I291" s="27" t="s">
        <v>12</v>
      </c>
      <c r="J291" s="27" t="s">
        <v>8</v>
      </c>
      <c r="K291" s="27">
        <v>12</v>
      </c>
      <c r="L291" s="27" t="s">
        <v>11</v>
      </c>
      <c r="M291" s="27" t="s">
        <v>100</v>
      </c>
      <c r="R291" s="12" t="str">
        <f>_xlfn.IFNA(VLOOKUP(S291,Municipis!$A$2:$B$118,2,FALSE),"Pendent")</f>
        <v>Navàs. Pinós, Cardona</v>
      </c>
      <c r="S291" s="12" t="str" cm="1">
        <f t="array" ref="S291">_xlfn.IFNA(_xlfn.IFS(M291&lt;&gt;0,M291,N291&lt;&gt;0,N291,P291&lt;&gt;0,P291,Q291&lt;&gt;0,Q291),"Pendent")</f>
        <v xml:space="preserve">ZPC LL-24 - Olesa i Esparreguera - CIP </v>
      </c>
      <c r="T291" s="23" t="str" cm="1">
        <f t="array" ref="T291">_xlfn.IFNA(_xlfn.IFS(M291&lt;&gt;0,M291,N291&lt;&gt;0,N291,P291&lt;&gt;0,P291,Q291&lt;&gt;0,Q291),"FALTAN DATOS DE ESCENARIO")</f>
        <v xml:space="preserve">ZPC LL-24 - Olesa i Esparreguera - CIP </v>
      </c>
      <c r="U291" s="92" t="str">
        <f>IF(IFERROR(FIND("ZPC",S291)&gt;=1,0),"ZPC","ZLLSM")</f>
        <v>ZPC</v>
      </c>
      <c r="V291" s="92" t="str">
        <f>+IF(OR(P291="Festa Major",P291="Menors d'edat",P291="Federació",U291="ZLLSM"),"Exempt","Taxa")</f>
        <v>Taxa</v>
      </c>
    </row>
    <row r="292" spans="1:22" ht="15" customHeight="1" x14ac:dyDescent="0.3">
      <c r="A292" s="12">
        <v>282</v>
      </c>
      <c r="B292" s="17" t="s">
        <v>481</v>
      </c>
      <c r="C292" s="40" t="s">
        <v>1284</v>
      </c>
      <c r="D292" s="239" t="str" cm="1">
        <f t="array" ref="D292">_xlfn.IFNA(_xlfn.IFS(M292&lt;&gt;0,M292,N292&lt;&gt;0,N292,P292&lt;&gt;0,P292,Q292&lt;&gt;0,Q292),"FALTAN DATOS DE ESCENARIO")</f>
        <v xml:space="preserve">ZPC SE-17 - Balaguer - Molí del Compte - CIP </v>
      </c>
      <c r="E292" s="240">
        <v>45130</v>
      </c>
      <c r="F292" s="104">
        <v>0.29166666666666669</v>
      </c>
      <c r="G292" s="240">
        <v>45130</v>
      </c>
      <c r="H292" s="110">
        <v>0.54166666666666696</v>
      </c>
      <c r="I292" s="27" t="s">
        <v>12</v>
      </c>
      <c r="J292" s="17" t="s">
        <v>8</v>
      </c>
      <c r="K292" s="17">
        <v>20</v>
      </c>
      <c r="L292" s="17" t="s">
        <v>11</v>
      </c>
      <c r="M292" s="17" t="s">
        <v>124</v>
      </c>
      <c r="R292" s="12" t="str">
        <f>_xlfn.IFNA(VLOOKUP(S292,Municipis!$A$2:$B$118,2,FALSE),"Pendent")</f>
        <v>Torres de Segre, Soses</v>
      </c>
      <c r="S292" s="12" t="str" cm="1">
        <f t="array" ref="S292">_xlfn.IFNA(_xlfn.IFS(M292&lt;&gt;0,M292,N292&lt;&gt;0,N292,P292&lt;&gt;0,P292,Q292&lt;&gt;0,Q292),"Pendent")</f>
        <v xml:space="preserve">ZPC SE-17 - Balaguer - Molí del Compte - CIP </v>
      </c>
      <c r="T292" s="23" t="str" cm="1">
        <f t="array" ref="T292">_xlfn.IFNA(_xlfn.IFS(M292&lt;&gt;0,M292,N292&lt;&gt;0,N292,P292&lt;&gt;0,P292,Q292&lt;&gt;0,Q292),"FALTAN DATOS DE ESCENARIO")</f>
        <v xml:space="preserve">ZPC SE-17 - Balaguer - Molí del Compte - CIP </v>
      </c>
      <c r="U292" s="92" t="str">
        <f>IF(IFERROR(FIND("ZPC",S292)&gt;=1,0),"ZPC","ZLLSM")</f>
        <v>ZPC</v>
      </c>
      <c r="V292" s="92" t="str">
        <f>+IF(OR(P292="Festa Major",P292="Menors d'edat",P292="Federació",U292="ZLLSM"),"Exempt","Taxa")</f>
        <v>Taxa</v>
      </c>
    </row>
    <row r="293" spans="1:22" ht="15" customHeight="1" x14ac:dyDescent="0.3">
      <c r="A293" s="12">
        <v>283</v>
      </c>
      <c r="B293" s="17" t="s">
        <v>502</v>
      </c>
      <c r="C293" s="16" t="s">
        <v>1556</v>
      </c>
      <c r="D293" s="23" t="str" cm="1">
        <f t="array" ref="D293">_xlfn.IFNA(_xlfn.IFS(M293&lt;&gt;0,M293,N293&lt;&gt;0,N293,P293&lt;&gt;0,P293,Q293&lt;&gt;0,Q293),"FALTAN DATOS DE ESCENARIO")</f>
        <v>ZPC SE-22 - Lleida - CIP</v>
      </c>
      <c r="E293" s="94">
        <v>45130</v>
      </c>
      <c r="F293" s="219">
        <v>0.29166666666666669</v>
      </c>
      <c r="G293" s="94">
        <v>45130</v>
      </c>
      <c r="H293" s="219">
        <v>0.83333333333333404</v>
      </c>
      <c r="I293" s="27" t="s">
        <v>1009</v>
      </c>
      <c r="J293" s="27" t="s">
        <v>10</v>
      </c>
      <c r="K293" s="27">
        <v>40</v>
      </c>
      <c r="L293" s="27" t="s">
        <v>11</v>
      </c>
      <c r="M293" s="27" t="s">
        <v>130</v>
      </c>
      <c r="R293" s="12" t="str">
        <f>_xlfn.IFNA(VLOOKUP(S293,Municipis!$A$2:$B$118,2,FALSE),"Pendent")</f>
        <v>Ripoll, Campdevànol, Les Llosses, Santa Maria de Besora</v>
      </c>
      <c r="S293" s="12" t="str" cm="1">
        <f t="array" ref="S293">_xlfn.IFNA(_xlfn.IFS(M293&lt;&gt;0,M293,N293&lt;&gt;0,N293,P293&lt;&gt;0,P293,Q293&lt;&gt;0,Q293),"Pendent")</f>
        <v>ZPC SE-22 - Lleida - CIP</v>
      </c>
      <c r="T293" s="23" t="str" cm="1">
        <f t="array" ref="T293">_xlfn.IFNA(_xlfn.IFS(M293&lt;&gt;0,M293,N293&lt;&gt;0,N293,P293&lt;&gt;0,P293,Q293&lt;&gt;0,Q293),"FALTAN DATOS DE ESCENARIO")</f>
        <v>ZPC SE-22 - Lleida - CIP</v>
      </c>
      <c r="U293" s="92" t="str">
        <f>IF(IFERROR(FIND("ZPC",S293)&gt;=1,0),"ZPC","ZLLSM")</f>
        <v>ZPC</v>
      </c>
      <c r="V293" s="92" t="str">
        <f>+IF(OR(P293="Festa Major",P293="Menors d'edat",P293="Federació",U293="ZLLSM"),"Exempt","Taxa")</f>
        <v>Taxa</v>
      </c>
    </row>
    <row r="294" spans="1:22" ht="15" customHeight="1" x14ac:dyDescent="0.3">
      <c r="A294" s="12">
        <v>284</v>
      </c>
      <c r="B294" s="17" t="s">
        <v>428</v>
      </c>
      <c r="C294" s="17" t="s">
        <v>1437</v>
      </c>
      <c r="D294" s="23" t="str" cm="1">
        <f t="array" ref="D294">_xlfn.IFNA(_xlfn.IFS(M294&lt;&gt;0,M294,N294&lt;&gt;0,N294,P294&lt;&gt;0,P294,Q294&lt;&gt;0,Q294),"FALTAN DATOS DE ESCENARIO")</f>
        <v>ZPC TE-20 - Manlleu - Roda de Ter - CIP, ZPC TE-21 - Torelló - CIP</v>
      </c>
      <c r="E294" s="93">
        <v>45130</v>
      </c>
      <c r="F294" s="118">
        <v>0.25</v>
      </c>
      <c r="G294" s="93">
        <v>45130</v>
      </c>
      <c r="H294" s="118">
        <v>0.54166666666666663</v>
      </c>
      <c r="I294" s="28" t="s">
        <v>1441</v>
      </c>
      <c r="J294" s="28" t="s">
        <v>8</v>
      </c>
      <c r="K294" s="22">
        <v>30</v>
      </c>
      <c r="L294" s="12" t="s">
        <v>1442</v>
      </c>
      <c r="M294" s="17" t="s">
        <v>142</v>
      </c>
      <c r="R294" s="12" t="str">
        <f>_xlfn.IFNA(VLOOKUP(S294,Municipis!$A$2:$B$118,2,FALSE),"Pendent")</f>
        <v>Masies Voltegrà, Torelló, S. Vicenç Torelló, Oris, S. Quirze Besora</v>
      </c>
      <c r="S294" s="12" t="str" cm="1">
        <f t="array" ref="S294">_xlfn.IFNA(_xlfn.IFS(M294&lt;&gt;0,M294,N294&lt;&gt;0,N294,P294&lt;&gt;0,P294,Q294&lt;&gt;0,Q294),"Pendent")</f>
        <v>ZPC TE-20 - Manlleu - Roda de Ter - CIP, ZPC TE-21 - Torelló - CIP</v>
      </c>
    </row>
    <row r="295" spans="1:22" ht="15" customHeight="1" x14ac:dyDescent="0.3">
      <c r="A295" s="12">
        <v>285</v>
      </c>
      <c r="B295" s="49" t="s">
        <v>481</v>
      </c>
      <c r="C295" s="49" t="s">
        <v>1038</v>
      </c>
      <c r="D295" s="23" t="str" cm="1">
        <f t="array" ref="D295">_xlfn.IFNA(_xlfn.IFS(M295&lt;&gt;0,M295,N295&lt;&gt;0,N295,P295&lt;&gt;0,P295,Q295&lt;&gt;0,Q295),"FALTAN DATOS DE ESCENARIO")</f>
        <v>Escenari de Foix</v>
      </c>
      <c r="E295" s="21">
        <v>45134</v>
      </c>
      <c r="F295" s="104">
        <v>0.33333333333333298</v>
      </c>
      <c r="G295" s="21">
        <v>45134</v>
      </c>
      <c r="H295" s="104">
        <v>0.58333333333333304</v>
      </c>
      <c r="I295" s="17" t="s">
        <v>12</v>
      </c>
      <c r="J295" s="17" t="s">
        <v>10</v>
      </c>
      <c r="K295" s="17">
        <v>20</v>
      </c>
      <c r="L295" s="17" t="s">
        <v>11</v>
      </c>
      <c r="Q295" s="17" t="s">
        <v>29</v>
      </c>
      <c r="R295" s="12" t="str">
        <f>_xlfn.IFNA(VLOOKUP(S295,Municipis!$A$2:$B$118,2,FALSE),"Pendent")</f>
        <v>Castellet i la Gornal</v>
      </c>
      <c r="S295" s="12" t="str" cm="1">
        <f t="array" ref="S295">_xlfn.IFNA(_xlfn.IFS(M295&lt;&gt;0,M295,N295&lt;&gt;0,N295,P295&lt;&gt;0,P295,Q295&lt;&gt;0,Q295),"Pendent")</f>
        <v>Escenari de Foix</v>
      </c>
      <c r="T295" s="23" t="str" cm="1">
        <f t="array" ref="T295">_xlfn.IFNA(_xlfn.IFS(M295&lt;&gt;0,M295,N295&lt;&gt;0,N295,P295&lt;&gt;0,P295,Q295&lt;&gt;0,Q295),"FALTAN DATOS DE ESCENARIO")</f>
        <v>Escenari de Foix</v>
      </c>
      <c r="U295" s="92" t="str">
        <f>IF(IFERROR(FIND("ZPC",S295)&gt;=1,0),"ZPC","ZLLSM")</f>
        <v>ZLLSM</v>
      </c>
      <c r="V295" s="92" t="str">
        <f>+IF(OR(P295="Festa Major",P295="Menors d'edat",P295="Federació",U295="ZLLSM"),"Exempt","Taxa")</f>
        <v>Exempt</v>
      </c>
    </row>
    <row r="296" spans="1:22" ht="15" customHeight="1" x14ac:dyDescent="0.3">
      <c r="A296" s="12">
        <v>286</v>
      </c>
      <c r="B296" s="17" t="s">
        <v>490</v>
      </c>
      <c r="C296" s="235" t="s">
        <v>1306</v>
      </c>
      <c r="D296" s="23" t="str" cm="1">
        <f t="array" ref="D296">_xlfn.IFNA(_xlfn.IFS(M296&lt;&gt;0,M296,N296&lt;&gt;0,N296,P296&lt;&gt;0,P296,Q296&lt;&gt;0,Q296),"FALTAN DATOS DE ESCENARIO")</f>
        <v>ZPC NR-01 - Alta Ribagorça - SALM</v>
      </c>
      <c r="E296" s="312">
        <v>45135</v>
      </c>
      <c r="F296" s="313">
        <v>0.66666666666666663</v>
      </c>
      <c r="G296" s="312">
        <v>45137</v>
      </c>
      <c r="H296" s="237">
        <v>0.66666666666666663</v>
      </c>
      <c r="I296" s="121" t="s">
        <v>1022</v>
      </c>
      <c r="J296" s="121" t="s">
        <v>1020</v>
      </c>
      <c r="K296" s="121">
        <v>12</v>
      </c>
      <c r="L296" s="311" t="s">
        <v>11</v>
      </c>
      <c r="M296" s="121"/>
      <c r="N296" s="121" t="s">
        <v>111</v>
      </c>
      <c r="O296" s="121" t="s">
        <v>543</v>
      </c>
      <c r="R296" s="12" t="str">
        <f>_xlfn.IFNA(VLOOKUP(S296,Municipis!$A$2:$B$118,2,FALSE),"Pendent")</f>
        <v>El Pont de Suert, Vilaller</v>
      </c>
      <c r="S296" s="12" t="str" cm="1">
        <f t="array" ref="S296">_xlfn.IFNA(_xlfn.IFS(M296&lt;&gt;0,M296,N296&lt;&gt;0,N296,P296&lt;&gt;0,P296,Q296&lt;&gt;0,Q296),"Pendent")</f>
        <v>ZPC NR-01 - Alta Ribagorça - SALM</v>
      </c>
      <c r="T296" s="23" t="str" cm="1">
        <f t="array" ref="T296">_xlfn.IFNA(_xlfn.IFS(M296&lt;&gt;0,M296,N296&lt;&gt;0,N296,P296&lt;&gt;0,P296,Q296&lt;&gt;0,Q296),"FALTAN DATOS DE ESCENARIO")</f>
        <v>ZPC NR-01 - Alta Ribagorça - SALM</v>
      </c>
      <c r="U296" s="92" t="str">
        <f>IF(IFERROR(FIND("ZPC",S296)&gt;=1,0),"ZPC","ZLLSM")</f>
        <v>ZPC</v>
      </c>
      <c r="V296" s="92" t="str">
        <f>+IF(OR(P296="Festa Major",P296="Menors d'edat",P296="Federació",U296="ZLLSM"),"Exempt","Taxa")</f>
        <v>Taxa</v>
      </c>
    </row>
    <row r="297" spans="1:22" ht="15" customHeight="1" x14ac:dyDescent="0.3">
      <c r="A297" s="12">
        <v>287</v>
      </c>
      <c r="B297" s="17" t="s">
        <v>438</v>
      </c>
      <c r="C297" s="235" t="s">
        <v>1112</v>
      </c>
      <c r="D297" s="23" t="str" cm="1">
        <f t="array" ref="D297">_xlfn.IFNA(_xlfn.IFS(M297&lt;&gt;0,M297,N297&lt;&gt;0,N297,P297&lt;&gt;0,P297,Q297&lt;&gt;0,Q297),"FALTAN DATOS DE ESCENARIO")</f>
        <v>ZPC SE-07 - Embassament d'Oliana - CIP</v>
      </c>
      <c r="E297" s="236">
        <v>45135</v>
      </c>
      <c r="F297" s="260">
        <v>0.54166666666666663</v>
      </c>
      <c r="G297" s="236">
        <v>45137</v>
      </c>
      <c r="H297" s="260">
        <v>0.54166666666666663</v>
      </c>
      <c r="I297" s="17" t="s">
        <v>1554</v>
      </c>
      <c r="J297" s="121" t="s">
        <v>10</v>
      </c>
      <c r="K297" s="121">
        <v>32</v>
      </c>
      <c r="L297" s="121" t="s">
        <v>11</v>
      </c>
      <c r="M297" s="121" t="s">
        <v>117</v>
      </c>
      <c r="N297" s="121"/>
      <c r="O297" s="121"/>
      <c r="P297" s="121"/>
      <c r="Q297" s="121"/>
      <c r="R297" s="12" t="str">
        <f>_xlfn.IFNA(VLOOKUP(S297,Municipis!$A$2:$B$118,2,FALSE),"Pendent")</f>
        <v>Coll de Nargó, Peramola, Oliana, Tiurana, Bassella, La Baronia de Rialb</v>
      </c>
      <c r="S297" s="12" t="str" cm="1">
        <f t="array" ref="S297">_xlfn.IFNA(_xlfn.IFS(M297&lt;&gt;0,M297,N297&lt;&gt;0,N297,P297&lt;&gt;0,P297,Q297&lt;&gt;0,Q297),"Pendent")</f>
        <v>ZPC SE-07 - Embassament d'Oliana - CIP</v>
      </c>
    </row>
    <row r="298" spans="1:22" ht="15" customHeight="1" x14ac:dyDescent="0.3">
      <c r="A298" s="12">
        <v>288</v>
      </c>
      <c r="B298" s="17" t="s">
        <v>513</v>
      </c>
      <c r="C298" s="17" t="s">
        <v>1454</v>
      </c>
      <c r="D298" s="23" t="str" cm="1">
        <f t="array" ref="D298">_xlfn.IFNA(_xlfn.IFS(M298&lt;&gt;0,M298,N298&lt;&gt;0,N298,P298&lt;&gt;0,P298,Q298&lt;&gt;0,Q298),"FALTAN DATOS DE ESCENARIO")</f>
        <v>ZPC TE-20 - Manlleu - Roda de Ter - CIP</v>
      </c>
      <c r="E298" s="93">
        <v>45135</v>
      </c>
      <c r="F298" s="245">
        <v>0.625</v>
      </c>
      <c r="G298" s="93">
        <v>45135</v>
      </c>
      <c r="H298" s="245">
        <v>0.79166666666666663</v>
      </c>
      <c r="I298" s="17" t="s">
        <v>12</v>
      </c>
      <c r="J298" s="17" t="s">
        <v>10</v>
      </c>
      <c r="K298" s="17">
        <v>50</v>
      </c>
      <c r="L298" s="17" t="s">
        <v>1442</v>
      </c>
      <c r="M298" s="17" t="s">
        <v>141</v>
      </c>
      <c r="R298" s="12" t="str">
        <f>_xlfn.IFNA(VLOOKUP(S298,Municipis!$A$2:$B$118,2,FALSE),"Pendent")</f>
        <v>Manlleu, Roda Ter, Gurb, Masies Roda, Masies Voltegrà, Torelló, S. V. Torelló, Oris, S.Q. Besora</v>
      </c>
      <c r="S298" s="12" t="str" cm="1">
        <f t="array" ref="S298">_xlfn.IFNA(_xlfn.IFS(M298&lt;&gt;0,M298,N298&lt;&gt;0,N298,P298&lt;&gt;0,P298,Q298&lt;&gt;0,Q298),"Pendent")</f>
        <v>ZPC TE-20 - Manlleu - Roda de Ter - CIP</v>
      </c>
    </row>
    <row r="299" spans="1:22" ht="15" customHeight="1" x14ac:dyDescent="0.3">
      <c r="A299" s="12">
        <v>289</v>
      </c>
      <c r="B299" s="28" t="s">
        <v>500</v>
      </c>
      <c r="C299" s="16" t="s">
        <v>1180</v>
      </c>
      <c r="D299" s="23" t="str" cm="1">
        <f t="array" ref="D299">_xlfn.IFNA(_xlfn.IFS(M299&lt;&gt;0,M299,N299&lt;&gt;0,N299,P299&lt;&gt;0,P299,Q299&lt;&gt;0,Q299),"FALTAN DATOS DE ESCENARIO")</f>
        <v xml:space="preserve">ZLLSM-LL-34 - Panta de la Gavarresa i riera Gavarresa </v>
      </c>
      <c r="E299" s="96">
        <v>45136</v>
      </c>
      <c r="F299" s="110">
        <v>0.33333333333333298</v>
      </c>
      <c r="G299" s="96">
        <v>45136</v>
      </c>
      <c r="H299" s="110">
        <v>0.5</v>
      </c>
      <c r="I299" s="27" t="s">
        <v>12</v>
      </c>
      <c r="J299" s="27" t="s">
        <v>8</v>
      </c>
      <c r="K299" s="27">
        <v>20</v>
      </c>
      <c r="L299" s="27" t="s">
        <v>11</v>
      </c>
      <c r="M299" s="27"/>
      <c r="N299" s="27"/>
      <c r="O299" s="27"/>
      <c r="P299" s="27" t="s">
        <v>54</v>
      </c>
      <c r="Q299" s="27"/>
      <c r="R299" s="12" t="str">
        <f>_xlfn.IFNA(VLOOKUP(S299,Municipis!$A$2:$B$118,2,FALSE),"Pendent")</f>
        <v>Avinyó, Olost</v>
      </c>
      <c r="S299" s="12" t="str" cm="1">
        <f t="array" ref="S299">_xlfn.IFNA(_xlfn.IFS(M299&lt;&gt;0,M299,N299&lt;&gt;0,N299,P299&lt;&gt;0,P299,Q299&lt;&gt;0,Q299),"Pendent")</f>
        <v xml:space="preserve">ZLLSM-LL-34 - Panta de la Gavarresa i riera Gavarresa </v>
      </c>
      <c r="T299" s="23" t="str" cm="1">
        <f t="array" ref="T299">_xlfn.IFNA(_xlfn.IFS(M299&lt;&gt;0,M299,N299&lt;&gt;0,N299,P299&lt;&gt;0,P299,Q299&lt;&gt;0,Q299),"FALTAN DATOS DE ESCENARIO")</f>
        <v xml:space="preserve">ZLLSM-LL-34 - Panta de la Gavarresa i riera Gavarresa </v>
      </c>
      <c r="U299" s="92" t="str">
        <f>IF(IFERROR(FIND("ZPC",S299)&gt;=1,0),"ZPC","ZLLSM")</f>
        <v>ZLLSM</v>
      </c>
      <c r="V299" s="92" t="str">
        <f>+IF(OR(P299="Festa Major",P299="Menors d'edat",P299="Federació",U299="ZLLSM"),"Exempt","Taxa")</f>
        <v>Exempt</v>
      </c>
    </row>
    <row r="300" spans="1:22" ht="15" customHeight="1" x14ac:dyDescent="0.3">
      <c r="A300" s="12">
        <v>290</v>
      </c>
      <c r="B300" s="17" t="s">
        <v>482</v>
      </c>
      <c r="C300" s="16" t="s">
        <v>1427</v>
      </c>
      <c r="D300" s="23" t="str" cm="1">
        <f t="array" ref="D300">_xlfn.IFNA(_xlfn.IFS(M300&lt;&gt;0,M300,N300&lt;&gt;0,N300,P300&lt;&gt;0,P300,Q300&lt;&gt;0,Q300),"FALTAN DATOS DE ESCENARIO")</f>
        <v>ZLLSM-TE-29 - el Ter - Anglès/Girona/Torroella de Montgrí, ZLLSM-TE-30 - l'Onyar</v>
      </c>
      <c r="E300" s="94">
        <v>45136</v>
      </c>
      <c r="F300" s="219">
        <v>0.54166666666666696</v>
      </c>
      <c r="G300" s="94">
        <v>45136</v>
      </c>
      <c r="H300" s="219">
        <v>0.875</v>
      </c>
      <c r="I300" s="27" t="s">
        <v>12</v>
      </c>
      <c r="J300" s="27" t="s">
        <v>10</v>
      </c>
      <c r="K300" s="27">
        <v>50</v>
      </c>
      <c r="L300" s="27" t="s">
        <v>11</v>
      </c>
      <c r="M300" s="27"/>
      <c r="N300" s="27"/>
      <c r="O300" s="27"/>
      <c r="P300" s="27" t="s">
        <v>70</v>
      </c>
      <c r="Q300" s="27"/>
      <c r="R300" s="12" t="str">
        <f>_xlfn.IFNA(VLOOKUP(S300,Municipis!$A$2:$B$118,2,FALSE),"Pendent")</f>
        <v>Anglès, Girona, Torroella de Montgrí, Quart, Fornells de la Selva</v>
      </c>
      <c r="S300" s="12" t="str" cm="1">
        <f t="array" ref="S300">_xlfn.IFNA(_xlfn.IFS(M300&lt;&gt;0,M300,N300&lt;&gt;0,N300,P300&lt;&gt;0,P300,Q300&lt;&gt;0,Q300),"Pendent")</f>
        <v>ZLLSM-TE-29 - el Ter - Anglès/Girona/Torroella de Montgrí, ZLLSM-TE-30 - l'Onyar</v>
      </c>
    </row>
    <row r="301" spans="1:22" ht="15" customHeight="1" x14ac:dyDescent="0.3">
      <c r="A301" s="12">
        <v>291</v>
      </c>
      <c r="B301" s="17" t="s">
        <v>508</v>
      </c>
      <c r="C301" s="16" t="s">
        <v>1554</v>
      </c>
      <c r="D301" s="23" t="str" cm="1">
        <f t="array" ref="D301">_xlfn.IFNA(_xlfn.IFS(M301&lt;&gt;0,M301,N301&lt;&gt;0,N301,P301&lt;&gt;0,P301,Q301&lt;&gt;0,Q301),"FALTAN DATOS DE ESCENARIO")</f>
        <v xml:space="preserve">ZPC LL-24 - Olesa i Esparreguera - CIP </v>
      </c>
      <c r="E301" s="94">
        <v>45136</v>
      </c>
      <c r="F301" s="95">
        <v>0.625</v>
      </c>
      <c r="G301" s="94">
        <v>45136</v>
      </c>
      <c r="H301" s="95">
        <v>0.83333333333333404</v>
      </c>
      <c r="I301" s="27" t="s">
        <v>12</v>
      </c>
      <c r="J301" s="27" t="s">
        <v>8</v>
      </c>
      <c r="K301" s="27">
        <v>12</v>
      </c>
      <c r="L301" s="27" t="s">
        <v>11</v>
      </c>
      <c r="M301" s="27" t="s">
        <v>100</v>
      </c>
      <c r="R301" s="12" t="str">
        <f>_xlfn.IFNA(VLOOKUP(S301,Municipis!$A$2:$B$118,2,FALSE),"Pendent")</f>
        <v>Navàs. Pinós, Cardona</v>
      </c>
      <c r="S301" s="12" t="str" cm="1">
        <f t="array" ref="S301">_xlfn.IFNA(_xlfn.IFS(M301&lt;&gt;0,M301,N301&lt;&gt;0,N301,P301&lt;&gt;0,P301,Q301&lt;&gt;0,Q301),"Pendent")</f>
        <v xml:space="preserve">ZPC LL-24 - Olesa i Esparreguera - CIP </v>
      </c>
      <c r="T301" s="23" t="str" cm="1">
        <f t="array" ref="T301">_xlfn.IFNA(_xlfn.IFS(M301&lt;&gt;0,M301,N301&lt;&gt;0,N301,P301&lt;&gt;0,P301,Q301&lt;&gt;0,Q301),"FALTAN DATOS DE ESCENARIO")</f>
        <v xml:space="preserve">ZPC LL-24 - Olesa i Esparreguera - CIP </v>
      </c>
      <c r="U301" s="92" t="str">
        <f>IF(IFERROR(FIND("ZPC",S301)&gt;=1,0),"ZPC","ZLLSM")</f>
        <v>ZPC</v>
      </c>
      <c r="V301" s="92" t="str">
        <f>+IF(OR(P301="Festa Major",P301="Menors d'edat",P301="Federació",U301="ZLLSM"),"Exempt","Taxa")</f>
        <v>Taxa</v>
      </c>
    </row>
    <row r="302" spans="1:22" ht="15" customHeight="1" x14ac:dyDescent="0.3">
      <c r="A302" s="12">
        <v>292</v>
      </c>
      <c r="B302" s="17" t="s">
        <v>513</v>
      </c>
      <c r="C302" s="17" t="s">
        <v>1455</v>
      </c>
      <c r="D302" s="23" t="str" cm="1">
        <f t="array" ref="D302">_xlfn.IFNA(_xlfn.IFS(M302&lt;&gt;0,M302,N302&lt;&gt;0,N302,P302&lt;&gt;0,P302,Q302&lt;&gt;0,Q302),"FALTAN DATOS DE ESCENARIO")</f>
        <v>ZPC TE-20 - Manlleu - Roda de Ter - CIP</v>
      </c>
      <c r="E302" s="93">
        <v>45136</v>
      </c>
      <c r="F302" s="245">
        <v>0.25</v>
      </c>
      <c r="G302" s="93">
        <v>45136</v>
      </c>
      <c r="H302" s="245">
        <v>0.5</v>
      </c>
      <c r="I302" s="17" t="s">
        <v>12</v>
      </c>
      <c r="J302" s="17" t="s">
        <v>10</v>
      </c>
      <c r="K302" s="17">
        <v>60</v>
      </c>
      <c r="L302" s="17" t="s">
        <v>1442</v>
      </c>
      <c r="M302" s="17" t="s">
        <v>141</v>
      </c>
      <c r="R302" s="12" t="str">
        <f>_xlfn.IFNA(VLOOKUP(S302,Municipis!$A$2:$B$118,2,FALSE),"Pendent")</f>
        <v>Manlleu, Roda Ter, Gurb, Masies Roda, Masies Voltegrà, Torelló, S. V. Torelló, Oris, S.Q. Besora</v>
      </c>
      <c r="S302" s="12" t="str" cm="1">
        <f t="array" ref="S302">_xlfn.IFNA(_xlfn.IFS(M302&lt;&gt;0,M302,N302&lt;&gt;0,N302,P302&lt;&gt;0,P302,Q302&lt;&gt;0,Q302),"Pendent")</f>
        <v>ZPC TE-20 - Manlleu - Roda de Ter - CIP</v>
      </c>
    </row>
    <row r="303" spans="1:22" ht="15" customHeight="1" x14ac:dyDescent="0.3">
      <c r="A303" s="12">
        <v>293</v>
      </c>
      <c r="B303" s="17" t="s">
        <v>513</v>
      </c>
      <c r="C303" s="17" t="s">
        <v>1456</v>
      </c>
      <c r="D303" s="23" t="str" cm="1">
        <f t="array" ref="D303">_xlfn.IFNA(_xlfn.IFS(M303&lt;&gt;0,M303,N303&lt;&gt;0,N303,P303&lt;&gt;0,P303,Q303&lt;&gt;0,Q303),"FALTAN DATOS DE ESCENARIO")</f>
        <v>ZPC TE-20 - Manlleu - Roda de Ter - CIP, ZPC TE-21 - Torelló - CIP</v>
      </c>
      <c r="E303" s="93">
        <v>45136</v>
      </c>
      <c r="F303" s="245">
        <v>0.625</v>
      </c>
      <c r="G303" s="93">
        <v>45136</v>
      </c>
      <c r="H303" s="245">
        <v>0.79166666666666663</v>
      </c>
      <c r="I303" s="17" t="s">
        <v>12</v>
      </c>
      <c r="J303" s="17" t="s">
        <v>10</v>
      </c>
      <c r="K303" s="17">
        <v>100</v>
      </c>
      <c r="L303" s="17" t="s">
        <v>1442</v>
      </c>
      <c r="M303" s="17" t="s">
        <v>142</v>
      </c>
      <c r="R303" s="12" t="str">
        <f>_xlfn.IFNA(VLOOKUP(S303,Municipis!$A$2:$B$118,2,FALSE),"Pendent")</f>
        <v>Masies Voltegrà, Torelló, S. Vicenç Torelló, Oris, S. Quirze Besora</v>
      </c>
      <c r="S303" s="12" t="str" cm="1">
        <f t="array" ref="S303">_xlfn.IFNA(_xlfn.IFS(M303&lt;&gt;0,M303,N303&lt;&gt;0,N303,P303&lt;&gt;0,P303,Q303&lt;&gt;0,Q303),"Pendent")</f>
        <v>ZPC TE-20 - Manlleu - Roda de Ter - CIP, ZPC TE-21 - Torelló - CIP</v>
      </c>
    </row>
    <row r="304" spans="1:22" ht="15" customHeight="1" x14ac:dyDescent="0.3">
      <c r="A304" s="12">
        <v>294</v>
      </c>
      <c r="B304" s="17" t="s">
        <v>491</v>
      </c>
      <c r="C304" s="235" t="s">
        <v>1443</v>
      </c>
      <c r="D304" s="23" t="str" cm="1">
        <f t="array" ref="D304">_xlfn.IFNA(_xlfn.IFS(M304&lt;&gt;0,M304,N304&lt;&gt;0,N304,P304&lt;&gt;0,P304,Q304&lt;&gt;0,Q304),"FALTAN DATOS DE ESCENARIO")</f>
        <v xml:space="preserve">ZLLSM-TE-26 - el Brugent - Amer / Les Planes d'Hostoles </v>
      </c>
      <c r="E304" s="241">
        <v>45137</v>
      </c>
      <c r="F304" s="237">
        <v>0.25</v>
      </c>
      <c r="G304" s="241">
        <v>45137</v>
      </c>
      <c r="H304" s="237">
        <v>0.54166666666666696</v>
      </c>
      <c r="I304" s="121" t="s">
        <v>12</v>
      </c>
      <c r="J304" s="121" t="s">
        <v>10</v>
      </c>
      <c r="K304" s="121">
        <v>50</v>
      </c>
      <c r="L304" s="121" t="s">
        <v>11</v>
      </c>
      <c r="M304" s="121"/>
      <c r="N304" s="121"/>
      <c r="O304" s="121"/>
      <c r="P304" s="121" t="s">
        <v>68</v>
      </c>
      <c r="Q304" s="121"/>
      <c r="R304" s="12" t="str">
        <f>_xlfn.IFNA(VLOOKUP(S304,Municipis!$A$2:$B$118,2,FALSE),"Pendent")</f>
        <v>Amer, Les Planes d'Hostoles</v>
      </c>
      <c r="S304" s="12" t="str" cm="1">
        <f t="array" ref="S304">_xlfn.IFNA(_xlfn.IFS(M304&lt;&gt;0,M304,N304&lt;&gt;0,N304,P304&lt;&gt;0,P304,Q304&lt;&gt;0,Q304),"Pendent")</f>
        <v xml:space="preserve">ZLLSM-TE-26 - el Brugent - Amer / Les Planes d'Hostoles </v>
      </c>
    </row>
    <row r="305" spans="1:22" ht="15" customHeight="1" x14ac:dyDescent="0.3">
      <c r="A305" s="12">
        <v>295</v>
      </c>
      <c r="B305" s="17" t="s">
        <v>426</v>
      </c>
      <c r="C305" s="97" t="s">
        <v>1169</v>
      </c>
      <c r="D305" s="23" t="str" cm="1">
        <f t="array" ref="D305">_xlfn.IFNA(_xlfn.IFS(M305&lt;&gt;0,M305,N305&lt;&gt;0,N305,P305&lt;&gt;0,P305,Q305&lt;&gt;0,Q305),"FALTAN DATOS DE ESCENARIO")</f>
        <v xml:space="preserve">ZPC LL-23 - Súria - CIP </v>
      </c>
      <c r="E305" s="107">
        <v>45137</v>
      </c>
      <c r="F305" s="316">
        <v>0.33333333333333298</v>
      </c>
      <c r="G305" s="107">
        <v>45137</v>
      </c>
      <c r="H305" s="316">
        <v>0.54166666666666696</v>
      </c>
      <c r="I305" s="100" t="s">
        <v>12</v>
      </c>
      <c r="J305" s="100" t="s">
        <v>8</v>
      </c>
      <c r="K305" s="100">
        <v>25</v>
      </c>
      <c r="L305" s="100" t="s">
        <v>11</v>
      </c>
      <c r="M305" s="100" t="s">
        <v>99</v>
      </c>
      <c r="N305" s="27"/>
      <c r="O305" s="27"/>
      <c r="P305" s="27"/>
      <c r="Q305" s="27"/>
      <c r="R305" s="12" t="str">
        <f>_xlfn.IFNA(VLOOKUP(S305,Municipis!$A$2:$B$118,2,FALSE),"Pendent")</f>
        <v>Olesa de Montserrat, Esparreguera, Collbató</v>
      </c>
      <c r="S305" s="12" t="str" cm="1">
        <f t="array" ref="S305">_xlfn.IFNA(_xlfn.IFS(M305&lt;&gt;0,M305,N305&lt;&gt;0,N305,P305&lt;&gt;0,P305,Q305&lt;&gt;0,Q305),"Pendent")</f>
        <v xml:space="preserve">ZPC LL-23 - Súria - CIP </v>
      </c>
      <c r="T305" s="23" t="str" cm="1">
        <f t="array" ref="T305">_xlfn.IFNA(_xlfn.IFS(M305&lt;&gt;0,M305,N305&lt;&gt;0,N305,P305&lt;&gt;0,P305,Q305&lt;&gt;0,Q305),"FALTAN DATOS DE ESCENARIO")</f>
        <v xml:space="preserve">ZPC LL-23 - Súria - CIP </v>
      </c>
      <c r="U305" s="92" t="str">
        <f>IF(IFERROR(FIND("ZPC",S305)&gt;=1,0),"ZPC","ZLLSM")</f>
        <v>ZPC</v>
      </c>
      <c r="V305" s="92" t="str">
        <f>+IF(OR(P305="Festa Major",P305="Menors d'edat",P305="Federació",U305="ZLLSM"),"Exempt","Taxa")</f>
        <v>Taxa</v>
      </c>
    </row>
    <row r="306" spans="1:22" ht="15" customHeight="1" x14ac:dyDescent="0.3">
      <c r="A306" s="12">
        <v>296</v>
      </c>
      <c r="B306" s="29" t="s">
        <v>464</v>
      </c>
      <c r="C306" s="49" t="s">
        <v>1045</v>
      </c>
      <c r="D306" s="23" t="str" cm="1">
        <f t="array" ref="D306">_xlfn.IFNA(_xlfn.IFS(M306&lt;&gt;0,M306,N306&lt;&gt;0,N306,P306&lt;&gt;0,P306,Q306&lt;&gt;0,Q306),"FALTAN DATOS DE ESCENARIO")</f>
        <v xml:space="preserve">ZPC LL-24 - Olesa i Esparreguera - CIP </v>
      </c>
      <c r="E306" s="234">
        <v>45137</v>
      </c>
      <c r="F306" s="104">
        <v>0.29166666666666669</v>
      </c>
      <c r="G306" s="234">
        <v>45137</v>
      </c>
      <c r="H306" s="104">
        <v>0.58333333333333304</v>
      </c>
      <c r="I306" s="17" t="s">
        <v>12</v>
      </c>
      <c r="J306" s="17" t="s">
        <v>8</v>
      </c>
      <c r="K306" s="17">
        <v>15</v>
      </c>
      <c r="L306" s="17" t="s">
        <v>11</v>
      </c>
      <c r="M306" s="17" t="s">
        <v>100</v>
      </c>
      <c r="R306" s="12" t="str">
        <f>_xlfn.IFNA(VLOOKUP(S306,Municipis!$A$2:$B$118,2,FALSE),"Pendent")</f>
        <v>Navàs. Pinós, Cardona</v>
      </c>
      <c r="S306" s="12" t="str" cm="1">
        <f t="array" ref="S306">_xlfn.IFNA(_xlfn.IFS(M306&lt;&gt;0,M306,N306&lt;&gt;0,N306,P306&lt;&gt;0,P306,Q306&lt;&gt;0,Q306),"Pendent")</f>
        <v xml:space="preserve">ZPC LL-24 - Olesa i Esparreguera - CIP </v>
      </c>
      <c r="T306" s="23" t="str" cm="1">
        <f t="array" ref="T306">_xlfn.IFNA(_xlfn.IFS(M306&lt;&gt;0,M306,N306&lt;&gt;0,N306,P306&lt;&gt;0,P306,Q306&lt;&gt;0,Q306),"FALTAN DATOS DE ESCENARIO")</f>
        <v xml:space="preserve">ZPC LL-24 - Olesa i Esparreguera - CIP </v>
      </c>
      <c r="U306" s="92" t="str">
        <f>IF(IFERROR(FIND("ZPC",S306)&gt;=1,0),"ZPC","ZLLSM")</f>
        <v>ZPC</v>
      </c>
      <c r="V306" s="92" t="str">
        <f>+IF(OR(P306="Festa Major",P306="Menors d'edat",P306="Federació",U306="ZLLSM"),"Exempt","Taxa")</f>
        <v>Taxa</v>
      </c>
    </row>
    <row r="307" spans="1:22" ht="15" customHeight="1" x14ac:dyDescent="0.3">
      <c r="B307" s="17" t="s">
        <v>450</v>
      </c>
      <c r="C307" s="16" t="s">
        <v>1488</v>
      </c>
      <c r="D307" s="23" t="str" cm="1">
        <f t="array" ref="D307">_xlfn.IFNA(_xlfn.IFS(M307&lt;&gt;0,M307,N307&lt;&gt;0,N307,P307&lt;&gt;0,P307,Q307&lt;&gt;0,Q307),"FALTAN DATOS DE ESCENARIO")</f>
        <v>ZPC NP-09 - Embassament de Camarasa - CIP</v>
      </c>
      <c r="E307" s="94">
        <v>45137</v>
      </c>
      <c r="F307" s="95">
        <v>0.33333333333333298</v>
      </c>
      <c r="G307" s="94">
        <v>45137</v>
      </c>
      <c r="H307" s="95">
        <v>0.75</v>
      </c>
      <c r="I307" s="27" t="s">
        <v>1030</v>
      </c>
      <c r="J307" s="27" t="s">
        <v>21</v>
      </c>
      <c r="K307" s="27">
        <v>50</v>
      </c>
      <c r="L307" s="27" t="s">
        <v>11</v>
      </c>
      <c r="M307" s="27" t="s">
        <v>109</v>
      </c>
      <c r="N307" s="27"/>
      <c r="O307" s="27"/>
      <c r="P307" s="27"/>
      <c r="Q307" s="27"/>
      <c r="R307" s="12" t="str">
        <f>_xlfn.IFNA(VLOOKUP(S307,Municipis!$A$2:$B$118,2,FALSE),"Pendent")</f>
        <v>Camarasa, Les Avellanes i Santa Linya, Àger, Vilanova de Meià</v>
      </c>
      <c r="S307" s="12" t="str" cm="1">
        <f t="array" ref="S307">_xlfn.IFNA(_xlfn.IFS(M307&lt;&gt;0,M307,N307&lt;&gt;0,N307,P307&lt;&gt;0,P307,Q307&lt;&gt;0,Q307),"Pendent")</f>
        <v>ZPC NP-09 - Embassament de Camarasa - CIP</v>
      </c>
    </row>
    <row r="308" spans="1:22" ht="15" customHeight="1" x14ac:dyDescent="0.3">
      <c r="A308" s="12">
        <v>298</v>
      </c>
      <c r="B308" s="28" t="s">
        <v>466</v>
      </c>
      <c r="C308" s="16" t="s">
        <v>1263</v>
      </c>
      <c r="D308" s="23" t="str" cm="1">
        <f t="array" ref="D308">_xlfn.IFNA(_xlfn.IFS(M308&lt;&gt;0,M308,N308&lt;&gt;0,N308,P308&lt;&gt;0,P308,Q308&lt;&gt;0,Q308),"FALTAN DATOS DE ESCENARIO")</f>
        <v>ZPC SE-07 - Embassament d'Oliana - CIP</v>
      </c>
      <c r="E308" s="94">
        <v>45137</v>
      </c>
      <c r="F308" s="95">
        <v>0.33333333333333298</v>
      </c>
      <c r="G308" s="94">
        <v>45137</v>
      </c>
      <c r="H308" s="95">
        <v>0.625</v>
      </c>
      <c r="I308" s="27" t="s">
        <v>12</v>
      </c>
      <c r="J308" s="27" t="s">
        <v>8</v>
      </c>
      <c r="K308" s="27">
        <v>25</v>
      </c>
      <c r="L308" s="27" t="s">
        <v>11</v>
      </c>
      <c r="M308" s="27" t="s">
        <v>117</v>
      </c>
      <c r="N308" s="27"/>
      <c r="O308" s="27"/>
      <c r="P308" s="27"/>
      <c r="Q308" s="27"/>
      <c r="R308" s="12" t="str">
        <f>_xlfn.IFNA(VLOOKUP(S308,Municipis!$A$2:$B$118,2,FALSE),"Pendent")</f>
        <v>Coll de Nargó, Peramola, Oliana, Tiurana, Bassella, La Baronia de Rialb</v>
      </c>
      <c r="S308" s="12" t="str" cm="1">
        <f t="array" ref="S308">_xlfn.IFNA(_xlfn.IFS(M308&lt;&gt;0,M308,N308&lt;&gt;0,N308,P308&lt;&gt;0,P308,Q308&lt;&gt;0,Q308),"Pendent")</f>
        <v>ZPC SE-07 - Embassament d'Oliana - CIP</v>
      </c>
      <c r="T308" s="23" t="str" cm="1">
        <f t="array" ref="T308">_xlfn.IFNA(_xlfn.IFS(M308&lt;&gt;0,M308,N308&lt;&gt;0,N308,P308&lt;&gt;0,P308,Q308&lt;&gt;0,Q308),"FALTAN DATOS DE ESCENARIO")</f>
        <v>ZPC SE-07 - Embassament d'Oliana - CIP</v>
      </c>
      <c r="U308" s="92" t="str">
        <f>IF(IFERROR(FIND("ZPC",S308)&gt;=1,0),"ZPC","ZLLSM")</f>
        <v>ZPC</v>
      </c>
      <c r="V308" s="92" t="str">
        <f>+IF(OR(P308="Festa Major",P308="Menors d'edat",P308="Federació",U308="ZLLSM"),"Exempt","Taxa")</f>
        <v>Taxa</v>
      </c>
    </row>
    <row r="309" spans="1:22" ht="15" customHeight="1" x14ac:dyDescent="0.3">
      <c r="A309" s="12">
        <v>299</v>
      </c>
      <c r="B309" s="17" t="s">
        <v>513</v>
      </c>
      <c r="C309" s="17" t="s">
        <v>1457</v>
      </c>
      <c r="D309" s="23" t="str" cm="1">
        <f t="array" ref="D309">_xlfn.IFNA(_xlfn.IFS(M309&lt;&gt;0,M309,N309&lt;&gt;0,N309,P309&lt;&gt;0,P309,Q309&lt;&gt;0,Q309),"FALTAN DATOS DE ESCENARIO")</f>
        <v>ZPC TE-20 - Manlleu - Roda de Ter - CIP, ZPC TE-21 - Torelló - CIP</v>
      </c>
      <c r="E309" s="93">
        <v>45137</v>
      </c>
      <c r="F309" s="245">
        <v>0.25</v>
      </c>
      <c r="G309" s="93">
        <v>45137</v>
      </c>
      <c r="H309" s="245">
        <v>0.54166666666666663</v>
      </c>
      <c r="I309" s="17" t="s">
        <v>12</v>
      </c>
      <c r="J309" s="17" t="s">
        <v>10</v>
      </c>
      <c r="K309" s="17">
        <v>100</v>
      </c>
      <c r="L309" s="17" t="s">
        <v>1442</v>
      </c>
      <c r="M309" s="17" t="s">
        <v>142</v>
      </c>
      <c r="R309" s="12" t="str">
        <f>_xlfn.IFNA(VLOOKUP(S309,Municipis!$A$2:$B$118,2,FALSE),"Pendent")</f>
        <v>Masies Voltegrà, Torelló, S. Vicenç Torelló, Oris, S. Quirze Besora</v>
      </c>
      <c r="S309" s="12" t="str" cm="1">
        <f t="array" ref="S309">_xlfn.IFNA(_xlfn.IFS(M309&lt;&gt;0,M309,N309&lt;&gt;0,N309,P309&lt;&gt;0,P309,Q309&lt;&gt;0,Q309),"Pendent")</f>
        <v>ZPC TE-20 - Manlleu - Roda de Ter - CIP, ZPC TE-21 - Torelló - CIP</v>
      </c>
    </row>
    <row r="310" spans="1:22" ht="15" customHeight="1" x14ac:dyDescent="0.3">
      <c r="A310" s="12">
        <v>300</v>
      </c>
      <c r="B310" s="28" t="s">
        <v>521</v>
      </c>
      <c r="C310" s="30" t="s">
        <v>1173</v>
      </c>
      <c r="D310" s="23" t="str" cm="1">
        <f t="array" ref="D310">_xlfn.IFNA(_xlfn.IFS(M310&lt;&gt;0,M310,N310&lt;&gt;0,N310,P310&lt;&gt;0,P310,Q310&lt;&gt;0,Q310),"FALTAN DATOS DE ESCENARIO")</f>
        <v xml:space="preserve">ZPC EB-02 - Flix Ebre - CIP </v>
      </c>
      <c r="E310" s="98">
        <v>45142</v>
      </c>
      <c r="F310" s="248">
        <v>0.5</v>
      </c>
      <c r="G310" s="98">
        <v>45144</v>
      </c>
      <c r="H310" s="248">
        <v>0.5</v>
      </c>
      <c r="I310" s="31" t="s">
        <v>1083</v>
      </c>
      <c r="J310" s="31" t="s">
        <v>16</v>
      </c>
      <c r="K310" s="31">
        <v>26</v>
      </c>
      <c r="L310" s="31" t="s">
        <v>11</v>
      </c>
      <c r="M310" s="17" t="s">
        <v>1034</v>
      </c>
      <c r="N310" s="27"/>
      <c r="O310" s="27"/>
      <c r="P310" s="27"/>
      <c r="Q310" s="27"/>
      <c r="R310" s="12" t="str">
        <f>_xlfn.IFNA(VLOOKUP(S310,Municipis!$A$2:$B$118,2,FALSE),"Pendent")</f>
        <v>Pendent</v>
      </c>
      <c r="S310" s="12" t="str" cm="1">
        <f t="array" ref="S310">_xlfn.IFNA(_xlfn.IFS(M310&lt;&gt;0,M310,N310&lt;&gt;0,N310,P310&lt;&gt;0,P310,Q310&lt;&gt;0,Q310),"Pendent")</f>
        <v xml:space="preserve">ZPC EB-02 - Flix Ebre - CIP </v>
      </c>
      <c r="T310" s="23" t="str" cm="1">
        <f t="array" ref="T310">_xlfn.IFNA(_xlfn.IFS(M310&lt;&gt;0,M310,N310&lt;&gt;0,N310,P310&lt;&gt;0,P310,Q310&lt;&gt;0,Q310),"FALTAN DATOS DE ESCENARIO")</f>
        <v xml:space="preserve">ZPC EB-02 - Flix Ebre - CIP </v>
      </c>
      <c r="U310" s="92" t="str">
        <f>IF(IFERROR(FIND("ZPC",S310)&gt;=1,0),"ZPC","ZLLSM")</f>
        <v>ZPC</v>
      </c>
      <c r="V310" s="92" t="str">
        <f>+IF(OR(P310="Festa Major",P310="Menors d'edat",P310="Federació",U310="ZLLSM"),"Exempt","Taxa")</f>
        <v>Taxa</v>
      </c>
    </row>
    <row r="311" spans="1:22" ht="15" customHeight="1" x14ac:dyDescent="0.3">
      <c r="B311" s="17" t="s">
        <v>501</v>
      </c>
      <c r="C311" s="49" t="s">
        <v>1411</v>
      </c>
      <c r="D311" s="23" t="str" cm="1">
        <f t="array" ref="D311">_xlfn.IFNA(_xlfn.IFS(M311&lt;&gt;0,M311,N311&lt;&gt;0,N311,P311&lt;&gt;0,P311,Q311&lt;&gt;0,Q311),"FALTAN DATOS DE ESCENARIO")</f>
        <v xml:space="preserve">ZLLSM-EB-01 - l'Ebre </v>
      </c>
      <c r="E311" s="93">
        <v>45143</v>
      </c>
      <c r="F311" s="101">
        <v>0.66666666666666696</v>
      </c>
      <c r="G311" s="93">
        <v>45143</v>
      </c>
      <c r="H311" s="101">
        <v>0.83333333333333404</v>
      </c>
      <c r="I311" s="17" t="s">
        <v>12</v>
      </c>
      <c r="J311" s="17" t="s">
        <v>15</v>
      </c>
      <c r="K311" s="17">
        <v>10</v>
      </c>
      <c r="L311" s="17" t="s">
        <v>11</v>
      </c>
      <c r="P311" s="17" t="s">
        <v>40</v>
      </c>
      <c r="R311" s="12" t="str">
        <f>_xlfn.IFNA(VLOOKUP(S311,Municipis!$A$2:$B$118,2,FALSE),"Pendent")</f>
        <v>Flix, Ascó, Móra d'Ebre, Tortosa, Amposta, Deltebre</v>
      </c>
      <c r="S311" s="12" t="str" cm="1">
        <f t="array" ref="S311">_xlfn.IFNA(_xlfn.IFS(M311&lt;&gt;0,M311,N311&lt;&gt;0,N311,P311&lt;&gt;0,P311,Q311&lt;&gt;0,Q311),"Pendent")</f>
        <v xml:space="preserve">ZLLSM-EB-01 - l'Ebre </v>
      </c>
    </row>
    <row r="312" spans="1:22" ht="15" customHeight="1" x14ac:dyDescent="0.3">
      <c r="A312" s="12">
        <v>301</v>
      </c>
      <c r="B312" s="17" t="s">
        <v>482</v>
      </c>
      <c r="C312" s="16" t="s">
        <v>1428</v>
      </c>
      <c r="D312" s="23" t="str" cm="1">
        <f t="array" ref="D312">_xlfn.IFNA(_xlfn.IFS(M312&lt;&gt;0,M312,N312&lt;&gt;0,N312,P312&lt;&gt;0,P312,Q312&lt;&gt;0,Q312),"FALTAN DATOS DE ESCENARIO")</f>
        <v>ZLLSM-TE-29 - el Ter - Anglès/Girona/Torroella de Montgrí, ZLLSM-TE-30 - l'Onyar</v>
      </c>
      <c r="E312" s="94">
        <v>45143</v>
      </c>
      <c r="F312" s="219">
        <v>0.54166666666666696</v>
      </c>
      <c r="G312" s="94">
        <v>45143</v>
      </c>
      <c r="H312" s="219">
        <v>0.875</v>
      </c>
      <c r="I312" s="27" t="s">
        <v>12</v>
      </c>
      <c r="J312" s="27" t="s">
        <v>10</v>
      </c>
      <c r="K312" s="27">
        <v>50</v>
      </c>
      <c r="L312" s="27" t="s">
        <v>11</v>
      </c>
      <c r="M312" s="27"/>
      <c r="N312" s="27"/>
      <c r="O312" s="27"/>
      <c r="P312" s="27" t="s">
        <v>70</v>
      </c>
      <c r="Q312" s="27"/>
      <c r="R312" s="12" t="str">
        <f>_xlfn.IFNA(VLOOKUP(S312,Municipis!$A$2:$B$118,2,FALSE),"Pendent")</f>
        <v>Anglès, Girona, Torroella de Montgrí, Quart, Fornells de la Selva</v>
      </c>
      <c r="S312" s="12" t="str" cm="1">
        <f t="array" ref="S312">_xlfn.IFNA(_xlfn.IFS(M312&lt;&gt;0,M312,N312&lt;&gt;0,N312,P312&lt;&gt;0,P312,Q312&lt;&gt;0,Q312),"Pendent")</f>
        <v>ZLLSM-TE-29 - el Ter - Anglès/Girona/Torroella de Montgrí, ZLLSM-TE-30 - l'Onyar</v>
      </c>
    </row>
    <row r="313" spans="1:22" ht="15" customHeight="1" x14ac:dyDescent="0.3">
      <c r="A313" s="12">
        <v>302</v>
      </c>
      <c r="B313" s="17" t="s">
        <v>425</v>
      </c>
      <c r="C313" s="17" t="s">
        <v>1526</v>
      </c>
      <c r="D313" s="23" t="str" cm="1">
        <f t="array" ref="D313">_xlfn.IFNA(_xlfn.IFS(M313&lt;&gt;0,M313,N313&lt;&gt;0,N313,P313&lt;&gt;0,P313,Q313&lt;&gt;0,Q313),"FALTAN DATOS DE ESCENARIO")</f>
        <v xml:space="preserve">ZPC FU-03 - Serinyà - Vilert - CIP </v>
      </c>
      <c r="E313" s="93">
        <v>45143</v>
      </c>
      <c r="F313" s="118">
        <v>5.25</v>
      </c>
      <c r="G313" s="93">
        <v>45143</v>
      </c>
      <c r="H313" s="118">
        <v>6.875</v>
      </c>
      <c r="I313" s="17" t="s">
        <v>12</v>
      </c>
      <c r="J313" s="17" t="s">
        <v>8</v>
      </c>
      <c r="K313" s="17">
        <v>20</v>
      </c>
      <c r="L313" s="17" t="s">
        <v>11</v>
      </c>
      <c r="M313" s="17" t="s">
        <v>76</v>
      </c>
      <c r="R313" s="12" t="str">
        <f>_xlfn.IFNA(VLOOKUP(S313,Municipis!$A$2:$B$118,2,FALSE),"Pendent")</f>
        <v>Olot</v>
      </c>
      <c r="S313" s="12" t="str" cm="1">
        <f t="array" ref="S313">_xlfn.IFNA(_xlfn.IFS(M313&lt;&gt;0,M313,N313&lt;&gt;0,N313,P313&lt;&gt;0,P313,Q313&lt;&gt;0,Q313),"Pendent")</f>
        <v xml:space="preserve">ZPC FU-03 - Serinyà - Vilert - CIP </v>
      </c>
    </row>
    <row r="314" spans="1:22" ht="15" customHeight="1" x14ac:dyDescent="0.3">
      <c r="A314" s="12">
        <v>303</v>
      </c>
      <c r="B314" s="28" t="s">
        <v>466</v>
      </c>
      <c r="C314" s="16" t="s">
        <v>1601</v>
      </c>
      <c r="D314" s="23" t="str" cm="1">
        <f t="array" ref="D314">_xlfn.IFNA(_xlfn.IFS(M314&lt;&gt;0,M314,N314&lt;&gt;0,N314,P314&lt;&gt;0,P314,Q314&lt;&gt;0,Q314),"FALTAN DATOS DE ESCENARIO")</f>
        <v xml:space="preserve">ZPC LL-20 - Can Serra - CIP </v>
      </c>
      <c r="E314" s="94">
        <v>45143</v>
      </c>
      <c r="F314" s="95">
        <v>0.70833333333333404</v>
      </c>
      <c r="G314" s="94">
        <v>45144</v>
      </c>
      <c r="H314" s="95">
        <v>0.29166666666666669</v>
      </c>
      <c r="I314" s="27" t="s">
        <v>12</v>
      </c>
      <c r="J314" s="27" t="s">
        <v>8</v>
      </c>
      <c r="K314" s="27">
        <v>25</v>
      </c>
      <c r="L314" s="27" t="s">
        <v>11</v>
      </c>
      <c r="M314" s="27" t="s">
        <v>94</v>
      </c>
      <c r="N314" s="27"/>
      <c r="O314" s="27"/>
      <c r="P314" s="27"/>
      <c r="Q314" s="27"/>
      <c r="R314" s="12" t="str">
        <f>_xlfn.IFNA(VLOOKUP(S314,Municipis!$A$2:$B$118,2,FALSE),"Pendent")</f>
        <v>Castellbell i el Vilar</v>
      </c>
      <c r="S314" s="12" t="str" cm="1">
        <f t="array" ref="S314">_xlfn.IFNA(_xlfn.IFS(M314&lt;&gt;0,M314,N314&lt;&gt;0,N314,P314&lt;&gt;0,P314,Q314&lt;&gt;0,Q314),"Pendent")</f>
        <v xml:space="preserve">ZPC LL-20 - Can Serra - CIP </v>
      </c>
      <c r="T314" s="23" t="str" cm="1">
        <f t="array" ref="T314">_xlfn.IFNA(_xlfn.IFS(M314&lt;&gt;0,M314,N314&lt;&gt;0,N314,P314&lt;&gt;0,P314,Q314&lt;&gt;0,Q314),"FALTAN DATOS DE ESCENARIO")</f>
        <v xml:space="preserve">ZPC LL-20 - Can Serra - CIP </v>
      </c>
      <c r="U314" s="92" t="str">
        <f>IF(IFERROR(FIND("ZPC",S314)&gt;=1,0),"ZPC","ZLLSM")</f>
        <v>ZPC</v>
      </c>
      <c r="V314" s="92" t="str">
        <f>+IF(OR(P314="Festa Major",P314="Menors d'edat",P314="Federació",U314="ZLLSM"),"Exempt","Taxa")</f>
        <v>Taxa</v>
      </c>
    </row>
    <row r="315" spans="1:22" ht="15" customHeight="1" x14ac:dyDescent="0.3">
      <c r="A315" s="12">
        <v>304</v>
      </c>
      <c r="B315" s="17" t="s">
        <v>508</v>
      </c>
      <c r="C315" s="16" t="s">
        <v>1554</v>
      </c>
      <c r="D315" s="23" t="str" cm="1">
        <f t="array" ref="D315">_xlfn.IFNA(_xlfn.IFS(M315&lt;&gt;0,M315,N315&lt;&gt;0,N315,P315&lt;&gt;0,P315,Q315&lt;&gt;0,Q315),"FALTAN DATOS DE ESCENARIO")</f>
        <v xml:space="preserve">ZPC LL-24 - Olesa i Esparreguera - CIP </v>
      </c>
      <c r="E315" s="94">
        <v>45143</v>
      </c>
      <c r="F315" s="95">
        <v>0.625</v>
      </c>
      <c r="G315" s="94">
        <v>45143</v>
      </c>
      <c r="H315" s="95">
        <v>0.83333333333333404</v>
      </c>
      <c r="I315" s="27" t="s">
        <v>12</v>
      </c>
      <c r="J315" s="27" t="s">
        <v>8</v>
      </c>
      <c r="K315" s="27">
        <v>12</v>
      </c>
      <c r="L315" s="27" t="s">
        <v>11</v>
      </c>
      <c r="M315" s="27" t="s">
        <v>100</v>
      </c>
      <c r="R315" s="12" t="str">
        <f>_xlfn.IFNA(VLOOKUP(S315,Municipis!$A$2:$B$118,2,FALSE),"Pendent")</f>
        <v>Navàs. Pinós, Cardona</v>
      </c>
      <c r="S315" s="12" t="str" cm="1">
        <f t="array" ref="S315">_xlfn.IFNA(_xlfn.IFS(M315&lt;&gt;0,M315,N315&lt;&gt;0,N315,P315&lt;&gt;0,P315,Q315&lt;&gt;0,Q315),"Pendent")</f>
        <v xml:space="preserve">ZPC LL-24 - Olesa i Esparreguera - CIP </v>
      </c>
      <c r="T315" s="23" t="str" cm="1">
        <f t="array" ref="T315">_xlfn.IFNA(_xlfn.IFS(M315&lt;&gt;0,M315,N315&lt;&gt;0,N315,P315&lt;&gt;0,P315,Q315&lt;&gt;0,Q315),"FALTAN DATOS DE ESCENARIO")</f>
        <v xml:space="preserve">ZPC LL-24 - Olesa i Esparreguera - CIP </v>
      </c>
      <c r="U315" s="92" t="str">
        <f>IF(IFERROR(FIND("ZPC",S315)&gt;=1,0),"ZPC","ZLLSM")</f>
        <v>ZPC</v>
      </c>
      <c r="V315" s="92" t="str">
        <f>+IF(OR(P315="Festa Major",P315="Menors d'edat",P315="Federació",U315="ZLLSM"),"Exempt","Taxa")</f>
        <v>Taxa</v>
      </c>
    </row>
    <row r="316" spans="1:22" ht="15" customHeight="1" x14ac:dyDescent="0.3">
      <c r="A316" s="12">
        <v>305</v>
      </c>
      <c r="B316" s="17" t="s">
        <v>512</v>
      </c>
      <c r="C316" s="16" t="s">
        <v>1507</v>
      </c>
      <c r="D316" s="23" t="str" cm="1">
        <f t="array" ref="D316">_xlfn.IFNA(_xlfn.IFS(M316&lt;&gt;0,M316,N316&lt;&gt;0,N316,P316&lt;&gt;0,P316,Q316&lt;&gt;0,Q316),"FALTAN DATOS DE ESCENARIO")</f>
        <v xml:space="preserve">ZPC NR-12 - Alfarràs - INT </v>
      </c>
      <c r="E316" s="94">
        <v>45143</v>
      </c>
      <c r="F316" s="219">
        <v>0.33333333333333298</v>
      </c>
      <c r="G316" s="94">
        <v>45143</v>
      </c>
      <c r="H316" s="219">
        <v>0.83333333333333404</v>
      </c>
      <c r="I316" s="27" t="s">
        <v>1022</v>
      </c>
      <c r="J316" s="27" t="s">
        <v>10</v>
      </c>
      <c r="K316" s="27">
        <v>24</v>
      </c>
      <c r="L316" s="27" t="s">
        <v>11</v>
      </c>
      <c r="M316" s="27"/>
      <c r="N316" s="27" t="s">
        <v>114</v>
      </c>
      <c r="O316" s="27" t="s">
        <v>542</v>
      </c>
      <c r="P316" s="27"/>
      <c r="Q316" s="27"/>
      <c r="R316" s="12" t="str">
        <f>_xlfn.IFNA(VLOOKUP(S316,[2]Municipis!$A$2:$B$118,2,FALSE),"Pendent")</f>
        <v>Alfarràs, Almenar, Ivars de Noguera, Algerri, Albesa, Alguaire, La Portella</v>
      </c>
      <c r="S316" s="12" t="str">
        <f t="array" ref="S316">_xlfn.IFNA(_xlfn.IFS(M316&lt;&gt;0,M316,N316&lt;&gt;0,N316,P316&lt;&gt;0,P316,Q316&lt;&gt;0,Q316),"Pendent")</f>
        <v xml:space="preserve">ZPC NR-12 - Alfarràs - INT </v>
      </c>
    </row>
    <row r="317" spans="1:22" ht="15" customHeight="1" x14ac:dyDescent="0.3">
      <c r="A317" s="12">
        <v>306</v>
      </c>
      <c r="B317" s="17" t="s">
        <v>1518</v>
      </c>
      <c r="C317" s="16" t="s">
        <v>1522</v>
      </c>
      <c r="D317" s="23" t="str" cm="1">
        <f t="array" ref="D317">_xlfn.IFNA(_xlfn.IFS(M317&lt;&gt;0,M317,N317&lt;&gt;0,N317,P317&lt;&gt;0,P317,Q317&lt;&gt;0,Q317),"FALTAN DATOS DE ESCENARIO")</f>
        <v xml:space="preserve">ZPC TE-15 - Anglès - El Pasteral - INT </v>
      </c>
      <c r="E317" s="94">
        <v>45143</v>
      </c>
      <c r="F317" s="219">
        <v>0.33333333333333331</v>
      </c>
      <c r="G317" s="94">
        <v>45143</v>
      </c>
      <c r="H317" s="219">
        <v>0.875</v>
      </c>
      <c r="I317" s="27" t="s">
        <v>1022</v>
      </c>
      <c r="J317" s="27" t="s">
        <v>10</v>
      </c>
      <c r="K317" s="27">
        <v>24</v>
      </c>
      <c r="L317" s="27" t="s">
        <v>1525</v>
      </c>
      <c r="M317" s="27"/>
      <c r="N317" s="27" t="s">
        <v>139</v>
      </c>
      <c r="O317" s="27" t="s">
        <v>542</v>
      </c>
      <c r="P317" s="27"/>
      <c r="Q317" s="27"/>
      <c r="R317" s="12" t="e">
        <f>_xlfn.IFNA(VLOOKUP(S317,#REF!,2,FALSE),"Pendent")</f>
        <v>#REF!</v>
      </c>
      <c r="S317" s="12" t="str" cm="1">
        <f t="array" ref="S317">_xlfn.IFNA(_xlfn.IFS(M317&lt;&gt;0,M317,N317&lt;&gt;0,N317,P317&lt;&gt;0,P317,Q317&lt;&gt;0,Q317),"Pendent")</f>
        <v xml:space="preserve">ZPC TE-15 - Anglès - El Pasteral - INT </v>
      </c>
    </row>
    <row r="318" spans="1:22" ht="15" customHeight="1" x14ac:dyDescent="0.3">
      <c r="A318" s="12">
        <v>307</v>
      </c>
      <c r="B318" s="49" t="s">
        <v>479</v>
      </c>
      <c r="C318" s="49" t="s">
        <v>1036</v>
      </c>
      <c r="D318" s="23" t="str" cm="1">
        <f t="array" ref="D318">_xlfn.IFNA(_xlfn.IFS(M318&lt;&gt;0,M318,N318&lt;&gt;0,N318,P318&lt;&gt;0,P318,Q318&lt;&gt;0,Q318),"FALTAN DATOS DE ESCENARIO")</f>
        <v>Escenari de Foix</v>
      </c>
      <c r="E318" s="234">
        <v>45144</v>
      </c>
      <c r="F318" s="104">
        <v>0.375</v>
      </c>
      <c r="G318" s="234">
        <v>45144</v>
      </c>
      <c r="H318" s="104">
        <v>0.54166666666666696</v>
      </c>
      <c r="I318" s="17" t="s">
        <v>12</v>
      </c>
      <c r="J318" s="17" t="s">
        <v>8</v>
      </c>
      <c r="K318" s="17">
        <v>20</v>
      </c>
      <c r="L318" s="17" t="s">
        <v>11</v>
      </c>
      <c r="Q318" s="17" t="s">
        <v>29</v>
      </c>
      <c r="R318" s="12" t="str">
        <f>_xlfn.IFNA(VLOOKUP(S318,Municipis!$A$2:$B$118,2,FALSE),"Pendent")</f>
        <v>Castellet i la Gornal</v>
      </c>
      <c r="S318" s="12" t="str" cm="1">
        <f t="array" ref="S318">_xlfn.IFNA(_xlfn.IFS(M318&lt;&gt;0,M318,N318&lt;&gt;0,N318,P318&lt;&gt;0,P318,Q318&lt;&gt;0,Q318),"Pendent")</f>
        <v>Escenari de Foix</v>
      </c>
      <c r="T318" s="23" t="str" cm="1">
        <f t="array" ref="T318">_xlfn.IFNA(_xlfn.IFS(M318&lt;&gt;0,M318,N318&lt;&gt;0,N318,P318&lt;&gt;0,P318,Q318&lt;&gt;0,Q318),"FALTAN DATOS DE ESCENARIO")</f>
        <v>Escenari de Foix</v>
      </c>
      <c r="U318" s="92" t="str">
        <f>IF(IFERROR(FIND("ZPC",S318)&gt;=1,0),"ZPC","ZLLSM")</f>
        <v>ZLLSM</v>
      </c>
      <c r="V318" s="92" t="str">
        <f>+IF(OR(P318="Festa Major",P318="Menors d'edat",P318="Federació",U318="ZLLSM"),"Exempt","Taxa")</f>
        <v>Exempt</v>
      </c>
    </row>
    <row r="319" spans="1:22" ht="15" customHeight="1" x14ac:dyDescent="0.3">
      <c r="A319" s="12">
        <v>308</v>
      </c>
      <c r="B319" s="17" t="s">
        <v>481</v>
      </c>
      <c r="C319" s="40" t="s">
        <v>1285</v>
      </c>
      <c r="D319" s="239" t="str" cm="1">
        <f t="array" ref="D319">_xlfn.IFNA(_xlfn.IFS(M319&lt;&gt;0,M319,N319&lt;&gt;0,N319,P319&lt;&gt;0,P319,Q319&lt;&gt;0,Q319),"FALTAN DATOS DE ESCENARIO")</f>
        <v>ZPC SE-19 - Utxesa - Torres de Segre - CIP</v>
      </c>
      <c r="E319" s="240">
        <v>45144</v>
      </c>
      <c r="F319" s="104">
        <v>0.29166666666666669</v>
      </c>
      <c r="G319" s="240">
        <v>45144</v>
      </c>
      <c r="H319" s="110">
        <v>0.54166666666666696</v>
      </c>
      <c r="I319" s="27" t="s">
        <v>12</v>
      </c>
      <c r="J319" s="17" t="s">
        <v>8</v>
      </c>
      <c r="K319" s="17">
        <v>20</v>
      </c>
      <c r="L319" s="17" t="s">
        <v>11</v>
      </c>
      <c r="M319" s="17" t="s">
        <v>125</v>
      </c>
      <c r="R319" s="12" t="str">
        <f>_xlfn.IFNA(VLOOKUP(S319,Municipis!$A$2:$B$118,2,FALSE),"Pendent")</f>
        <v>Torres de Segre, Soses, Seròs</v>
      </c>
      <c r="S319" s="12" t="str" cm="1">
        <f t="array" ref="S319">_xlfn.IFNA(_xlfn.IFS(M319&lt;&gt;0,M319,N319&lt;&gt;0,N319,P319&lt;&gt;0,P319,Q319&lt;&gt;0,Q319),"Pendent")</f>
        <v>ZPC SE-19 - Utxesa - Torres de Segre - CIP</v>
      </c>
      <c r="T319" s="23" t="str" cm="1">
        <f t="array" ref="T319">_xlfn.IFNA(_xlfn.IFS(M319&lt;&gt;0,M319,N319&lt;&gt;0,N319,P319&lt;&gt;0,P319,Q319&lt;&gt;0,Q319),"FALTAN DATOS DE ESCENARIO")</f>
        <v>ZPC SE-19 - Utxesa - Torres de Segre - CIP</v>
      </c>
      <c r="U319" s="92" t="str">
        <f>IF(IFERROR(FIND("ZPC",S319)&gt;=1,0),"ZPC","ZLLSM")</f>
        <v>ZPC</v>
      </c>
      <c r="V319" s="92" t="str">
        <f>+IF(OR(P319="Festa Major",P319="Menors d'edat",P319="Federació",U319="ZLLSM"),"Exempt","Taxa")</f>
        <v>Taxa</v>
      </c>
    </row>
    <row r="320" spans="1:22" ht="15" customHeight="1" x14ac:dyDescent="0.3">
      <c r="A320" s="12">
        <v>309</v>
      </c>
      <c r="B320" s="49" t="s">
        <v>481</v>
      </c>
      <c r="C320" s="49" t="s">
        <v>1038</v>
      </c>
      <c r="D320" s="23" t="str" cm="1">
        <f t="array" ref="D320">_xlfn.IFNA(_xlfn.IFS(M320&lt;&gt;0,M320,N320&lt;&gt;0,N320,P320&lt;&gt;0,P320,Q320&lt;&gt;0,Q320),"FALTAN DATOS DE ESCENARIO")</f>
        <v>Escenari de Foix</v>
      </c>
      <c r="E320" s="21">
        <v>45148</v>
      </c>
      <c r="F320" s="104">
        <v>0.33333333333333298</v>
      </c>
      <c r="G320" s="21">
        <v>45148</v>
      </c>
      <c r="H320" s="104">
        <v>0.58333333333333304</v>
      </c>
      <c r="I320" s="17" t="s">
        <v>12</v>
      </c>
      <c r="J320" s="17" t="s">
        <v>10</v>
      </c>
      <c r="K320" s="17">
        <v>20</v>
      </c>
      <c r="L320" s="17" t="s">
        <v>11</v>
      </c>
      <c r="Q320" s="17" t="s">
        <v>29</v>
      </c>
      <c r="R320" s="12" t="str">
        <f>_xlfn.IFNA(VLOOKUP(S320,Municipis!$A$2:$B$118,2,FALSE),"Pendent")</f>
        <v>Castellet i la Gornal</v>
      </c>
      <c r="S320" s="12" t="str" cm="1">
        <f t="array" ref="S320">_xlfn.IFNA(_xlfn.IFS(M320&lt;&gt;0,M320,N320&lt;&gt;0,N320,P320&lt;&gt;0,P320,Q320&lt;&gt;0,Q320),"Pendent")</f>
        <v>Escenari de Foix</v>
      </c>
      <c r="T320" s="23" t="str" cm="1">
        <f t="array" ref="T320">_xlfn.IFNA(_xlfn.IFS(M320&lt;&gt;0,M320,N320&lt;&gt;0,N320,P320&lt;&gt;0,P320,Q320&lt;&gt;0,Q320),"FALTAN DATOS DE ESCENARIO")</f>
        <v>Escenari de Foix</v>
      </c>
      <c r="U320" s="92" t="str">
        <f>IF(IFERROR(FIND("ZPC",S320)&gt;=1,0),"ZPC","ZLLSM")</f>
        <v>ZLLSM</v>
      </c>
      <c r="V320" s="92" t="str">
        <f>+IF(OR(P320="Festa Major",P320="Menors d'edat",P320="Federació",U320="ZLLSM"),"Exempt","Taxa")</f>
        <v>Exempt</v>
      </c>
    </row>
    <row r="321" spans="1:22" ht="15" customHeight="1" x14ac:dyDescent="0.3">
      <c r="A321" s="12">
        <v>310</v>
      </c>
      <c r="B321" s="49" t="s">
        <v>1077</v>
      </c>
      <c r="C321" s="17" t="s">
        <v>1557</v>
      </c>
      <c r="D321" s="23" t="str" cm="1">
        <f t="array" ref="D321">_xlfn.IFNA(_xlfn.IFS(M321&lt;&gt;0,M321,N321&lt;&gt;0,N321,P321&lt;&gt;0,P321,Q321&lt;&gt;0,Q321),"FALTAN DATOS DE ESCENARIO")</f>
        <v xml:space="preserve">ZPC LL-22 - Monistrol de Montserrat - CIP </v>
      </c>
      <c r="E321" s="21">
        <v>45149</v>
      </c>
      <c r="F321" s="104">
        <v>0.66666666666666663</v>
      </c>
      <c r="G321" s="21">
        <v>45151</v>
      </c>
      <c r="H321" s="104">
        <v>0.54166666666666663</v>
      </c>
      <c r="I321" s="17" t="s">
        <v>1083</v>
      </c>
      <c r="J321" s="17" t="s">
        <v>8</v>
      </c>
      <c r="K321" s="17">
        <v>40</v>
      </c>
      <c r="L321" s="17" t="s">
        <v>1080</v>
      </c>
      <c r="M321" s="17" t="s">
        <v>97</v>
      </c>
      <c r="R321" s="12" t="str">
        <f>_xlfn.IFNA(VLOOKUP(S321,Municipis!$A$2:$B$118,2,FALSE),"Pendent")</f>
        <v>Monistrol del Montserrat, Olesa de Montserrat, Esparreguera</v>
      </c>
      <c r="S321" s="12" t="str" cm="1">
        <f t="array" ref="S321">_xlfn.IFNA(_xlfn.IFS(M321&lt;&gt;0,M321,N321&lt;&gt;0,N321,P321&lt;&gt;0,P321,Q321&lt;&gt;0,Q321),"Pendent")</f>
        <v xml:space="preserve">ZPC LL-22 - Monistrol de Montserrat - CIP </v>
      </c>
      <c r="T321" s="23" t="str" cm="1">
        <f t="array" ref="T321">_xlfn.IFNA(_xlfn.IFS(M321&lt;&gt;0,M321,N321&lt;&gt;0,N321,P321&lt;&gt;0,P321,Q321&lt;&gt;0,Q321),"FALTAN DATOS DE ESCENARIO")</f>
        <v xml:space="preserve">ZPC LL-22 - Monistrol de Montserrat - CIP </v>
      </c>
      <c r="U321" s="92" t="str">
        <f>IF(IFERROR(FIND("ZPC",S321)&gt;=1,0),"ZPC","ZLLSM")</f>
        <v>ZPC</v>
      </c>
      <c r="V321" s="92" t="str">
        <f>+IF(OR(P321="Festa Major",P321="Menors d'edat",P321="Federació",U321="ZLLSM"),"Exempt","Taxa")</f>
        <v>Taxa</v>
      </c>
    </row>
    <row r="322" spans="1:22" ht="15" customHeight="1" x14ac:dyDescent="0.3">
      <c r="A322" s="12">
        <v>311</v>
      </c>
      <c r="B322" s="17" t="s">
        <v>491</v>
      </c>
      <c r="C322" s="235" t="s">
        <v>1448</v>
      </c>
      <c r="D322" s="23" t="str" cm="1">
        <f t="array" ref="D322">_xlfn.IFNA(_xlfn.IFS(M322&lt;&gt;0,M322,N322&lt;&gt;0,N322,P322&lt;&gt;0,P322,Q322&lt;&gt;0,Q322),"FALTAN DATOS DE ESCENARIO")</f>
        <v xml:space="preserve">Privades T1 - Basses del Golf de Girona </v>
      </c>
      <c r="E322" s="241">
        <v>45150</v>
      </c>
      <c r="F322" s="237">
        <v>0.33333333333333298</v>
      </c>
      <c r="G322" s="241">
        <v>45150</v>
      </c>
      <c r="H322" s="237">
        <v>0.54166666666666696</v>
      </c>
      <c r="I322" s="121" t="s">
        <v>12</v>
      </c>
      <c r="J322" s="121" t="s">
        <v>15</v>
      </c>
      <c r="K322" s="121">
        <v>25</v>
      </c>
      <c r="L322" s="121" t="s">
        <v>11</v>
      </c>
      <c r="M322" s="121"/>
      <c r="N322" s="121"/>
      <c r="O322" s="121"/>
      <c r="P322" s="121"/>
      <c r="Q322" s="121" t="s">
        <v>39</v>
      </c>
      <c r="R322" s="12" t="str">
        <f>_xlfn.IFNA(VLOOKUP(S322,Municipis!$A$2:$B$118,2,FALSE),"Pendent")</f>
        <v>Sant Julià de Ramis</v>
      </c>
      <c r="S322" s="12" t="str" cm="1">
        <f t="array" ref="S322">_xlfn.IFNA(_xlfn.IFS(M322&lt;&gt;0,M322,N322&lt;&gt;0,N322,P322&lt;&gt;0,P322,Q322&lt;&gt;0,Q322),"Pendent")</f>
        <v xml:space="preserve">Privades T1 - Basses del Golf de Girona </v>
      </c>
    </row>
    <row r="323" spans="1:22" ht="15" customHeight="1" x14ac:dyDescent="0.3">
      <c r="B323" s="17" t="s">
        <v>501</v>
      </c>
      <c r="C323" s="49" t="s">
        <v>1412</v>
      </c>
      <c r="D323" s="23" t="str" cm="1">
        <f t="array" ref="D323">_xlfn.IFNA(_xlfn.IFS(M323&lt;&gt;0,M323,N323&lt;&gt;0,N323,P323&lt;&gt;0,P323,Q323&lt;&gt;0,Q323),"FALTAN DATOS DE ESCENARIO")</f>
        <v xml:space="preserve">ZLLSM-EB-01 - l'Ebre </v>
      </c>
      <c r="E323" s="93">
        <v>45150</v>
      </c>
      <c r="F323" s="101">
        <v>0.66666666666666696</v>
      </c>
      <c r="G323" s="93">
        <v>45150</v>
      </c>
      <c r="H323" s="101">
        <v>0.83333333333333404</v>
      </c>
      <c r="I323" s="17" t="s">
        <v>12</v>
      </c>
      <c r="J323" s="17" t="s">
        <v>16</v>
      </c>
      <c r="K323" s="17">
        <v>20</v>
      </c>
      <c r="L323" s="17" t="s">
        <v>11</v>
      </c>
      <c r="P323" s="17" t="s">
        <v>40</v>
      </c>
      <c r="R323" s="12" t="str">
        <f>_xlfn.IFNA(VLOOKUP(S323,Municipis!$A$2:$B$118,2,FALSE),"Pendent")</f>
        <v>Flix, Ascó, Móra d'Ebre, Tortosa, Amposta, Deltebre</v>
      </c>
      <c r="S323" s="12" t="str" cm="1">
        <f t="array" ref="S323">_xlfn.IFNA(_xlfn.IFS(M323&lt;&gt;0,M323,N323&lt;&gt;0,N323,P323&lt;&gt;0,P323,Q323&lt;&gt;0,Q323),"Pendent")</f>
        <v xml:space="preserve">ZLLSM-EB-01 - l'Ebre </v>
      </c>
    </row>
    <row r="324" spans="1:22" ht="15" customHeight="1" x14ac:dyDescent="0.3">
      <c r="A324" s="12">
        <v>313</v>
      </c>
      <c r="B324" s="28" t="s">
        <v>422</v>
      </c>
      <c r="C324" s="49" t="s">
        <v>1380</v>
      </c>
      <c r="D324" s="23" t="str" cm="1">
        <f t="array" ref="D324">_xlfn.IFNA(_xlfn.IFS(M324&lt;&gt;0,M324,N324&lt;&gt;0,N324,P324&lt;&gt;0,P324,Q324&lt;&gt;0,Q324),"FALTAN DATOS DE ESCENARIO")</f>
        <v xml:space="preserve">ZLLSM-EB-01 - l'Ebre </v>
      </c>
      <c r="E324" s="93">
        <v>45150</v>
      </c>
      <c r="F324" s="101">
        <v>0.33333333333333298</v>
      </c>
      <c r="G324" s="93">
        <v>45150</v>
      </c>
      <c r="H324" s="101">
        <v>0.58333333333333304</v>
      </c>
      <c r="I324" s="17" t="s">
        <v>12</v>
      </c>
      <c r="J324" s="17" t="s">
        <v>16</v>
      </c>
      <c r="K324" s="17">
        <v>50</v>
      </c>
      <c r="L324" s="17" t="s">
        <v>11</v>
      </c>
      <c r="P324" s="27" t="s">
        <v>40</v>
      </c>
      <c r="R324" s="12" t="str">
        <f>_xlfn.IFNA(VLOOKUP(S324,Municipis!$A$2:$B$118,2,FALSE),"Pendent")</f>
        <v>Flix, Ascó, Móra d'Ebre, Tortosa, Amposta, Deltebre</v>
      </c>
      <c r="S324" s="12" t="str" cm="1">
        <f t="array" ref="S324">_xlfn.IFNA(_xlfn.IFS(M324&lt;&gt;0,M324,N324&lt;&gt;0,N324,P324&lt;&gt;0,P324,Q324&lt;&gt;0,Q324),"Pendent")</f>
        <v xml:space="preserve">ZLLSM-EB-01 - l'Ebre </v>
      </c>
    </row>
    <row r="325" spans="1:22" ht="15" customHeight="1" x14ac:dyDescent="0.3">
      <c r="A325" s="12">
        <v>314</v>
      </c>
      <c r="B325" s="17" t="s">
        <v>425</v>
      </c>
      <c r="C325" s="17" t="s">
        <v>1527</v>
      </c>
      <c r="D325" s="23" t="str" cm="1">
        <f t="array" ref="D325">_xlfn.IFNA(_xlfn.IFS(M325&lt;&gt;0,M325,N325&lt;&gt;0,N325,P325&lt;&gt;0,P325,Q325&lt;&gt;0,Q325),"FALTAN DATOS DE ESCENARIO")</f>
        <v xml:space="preserve">ZPC FU-03 - Serinyà - Vilert - CIP </v>
      </c>
      <c r="E325" s="93">
        <v>45150</v>
      </c>
      <c r="F325" s="118">
        <v>8.25</v>
      </c>
      <c r="G325" s="93">
        <v>45150</v>
      </c>
      <c r="H325" s="118">
        <v>0.625</v>
      </c>
      <c r="I325" s="17" t="s">
        <v>12</v>
      </c>
      <c r="J325" s="17" t="s">
        <v>8</v>
      </c>
      <c r="K325" s="17">
        <v>20</v>
      </c>
      <c r="L325" s="17" t="s">
        <v>11</v>
      </c>
      <c r="M325" s="17" t="s">
        <v>76</v>
      </c>
      <c r="R325" s="12" t="str">
        <f>_xlfn.IFNA(VLOOKUP(S325,Municipis!$A$2:$B$118,2,FALSE),"Pendent")</f>
        <v>Olot</v>
      </c>
      <c r="S325" s="12" t="str" cm="1">
        <f t="array" ref="S325">_xlfn.IFNA(_xlfn.IFS(M325&lt;&gt;0,M325,N325&lt;&gt;0,N325,P325&lt;&gt;0,P325,Q325&lt;&gt;0,Q325),"Pendent")</f>
        <v xml:space="preserve">ZPC FU-03 - Serinyà - Vilert - CIP </v>
      </c>
    </row>
    <row r="326" spans="1:22" ht="15" customHeight="1" x14ac:dyDescent="0.3">
      <c r="A326" s="12">
        <v>315</v>
      </c>
      <c r="B326" s="17" t="s">
        <v>437</v>
      </c>
      <c r="C326" s="16" t="s">
        <v>1302</v>
      </c>
      <c r="D326" s="23" t="str" cm="1">
        <f t="array" ref="D326">_xlfn.IFNA(_xlfn.IFS(M326&lt;&gt;0,M326,N326&lt;&gt;0,N326,P326&lt;&gt;0,P326,Q326&lt;&gt;0,Q326),"FALTAN DATOS DE ESCENARIO")</f>
        <v>ZPC SE-01 - Domini Segre - SALM, ZLLSM-SE-19 - Segre - Noves de Segre</v>
      </c>
      <c r="E326" s="94">
        <v>45150</v>
      </c>
      <c r="F326" s="219">
        <v>0.29166666666666669</v>
      </c>
      <c r="G326" s="94">
        <v>45151</v>
      </c>
      <c r="H326" s="219">
        <v>0.875</v>
      </c>
      <c r="I326" s="27" t="s">
        <v>1022</v>
      </c>
      <c r="J326" s="27" t="s">
        <v>10</v>
      </c>
      <c r="K326" s="27">
        <v>48</v>
      </c>
      <c r="L326" s="27" t="s">
        <v>11</v>
      </c>
      <c r="M326" s="27"/>
      <c r="N326" s="27" t="s">
        <v>116</v>
      </c>
      <c r="O326" s="27" t="s">
        <v>543</v>
      </c>
      <c r="P326" s="27"/>
      <c r="Q326" s="27"/>
      <c r="R326" s="12" t="str">
        <f>_xlfn.IFNA(VLOOKUP(S326,Municipis!$A$2:$B$118,2,FALSE),"Pendent")</f>
        <v>Coll de Nargó, Peramola, Oliana</v>
      </c>
      <c r="S326" s="12" t="str" cm="1">
        <f t="array" ref="S326">_xlfn.IFNA(_xlfn.IFS(M326&lt;&gt;0,M326,N326&lt;&gt;0,N326,P326&lt;&gt;0,P326,Q326&lt;&gt;0,Q326),"Pendent")</f>
        <v>ZPC SE-01 - Domini Segre - SALM, ZLLSM-SE-19 - Segre - Noves de Segre</v>
      </c>
      <c r="T326" s="23" t="str" cm="1">
        <f t="array" ref="T326">_xlfn.IFNA(_xlfn.IFS(M326&lt;&gt;0,M326,N326&lt;&gt;0,N326,P326&lt;&gt;0,P326,Q326&lt;&gt;0,Q326),"FALTAN DATOS DE ESCENARIO")</f>
        <v>ZPC SE-01 - Domini Segre - SALM, ZLLSM-SE-19 - Segre - Noves de Segre</v>
      </c>
      <c r="U326" s="92" t="str">
        <f>IF(IFERROR(FIND("ZPC",S326)&gt;=1,0),"ZPC","ZLLSM")</f>
        <v>ZPC</v>
      </c>
      <c r="V326" s="92" t="str">
        <f>+IF(OR(P326="Festa Major",P326="Menors d'edat",P326="Federació",U326="ZLLSM"),"Exempt","Taxa")</f>
        <v>Taxa</v>
      </c>
    </row>
    <row r="327" spans="1:22" ht="15" customHeight="1" x14ac:dyDescent="0.3">
      <c r="A327" s="12">
        <v>316</v>
      </c>
      <c r="B327" s="17" t="s">
        <v>442</v>
      </c>
      <c r="C327" s="16" t="s">
        <v>1598</v>
      </c>
      <c r="D327" s="23" t="str" cm="1">
        <f t="array" ref="D327">_xlfn.IFNA(_xlfn.IFS(M327&lt;&gt;0,M327,N327&lt;&gt;0,N327,P327&lt;&gt;0,P327,Q327&lt;&gt;0,Q327),"FALTAN DATOS DE ESCENARIO")</f>
        <v xml:space="preserve">ZLLSM-EB-01 - l'Ebre </v>
      </c>
      <c r="E327" s="94">
        <v>45151</v>
      </c>
      <c r="F327" s="95">
        <v>0.375</v>
      </c>
      <c r="G327" s="94">
        <v>45151</v>
      </c>
      <c r="H327" s="95">
        <v>0.54166666666666696</v>
      </c>
      <c r="I327" s="27" t="s">
        <v>12</v>
      </c>
      <c r="J327" s="27" t="s">
        <v>16</v>
      </c>
      <c r="K327" s="27">
        <v>20</v>
      </c>
      <c r="L327" s="27" t="s">
        <v>11</v>
      </c>
      <c r="M327" s="27"/>
      <c r="N327" s="27"/>
      <c r="O327" s="27"/>
      <c r="P327" s="27" t="s">
        <v>40</v>
      </c>
      <c r="R327" s="12" t="str">
        <f>_xlfn.IFNA(VLOOKUP(S327,Municipis!$A$2:$B$118,2,FALSE),"Pendent")</f>
        <v>Flix, Ascó, Móra d'Ebre, Tortosa, Amposta, Deltebre</v>
      </c>
      <c r="S327" s="12" t="str" cm="1">
        <f t="array" ref="S327">_xlfn.IFNA(_xlfn.IFS(M327&lt;&gt;0,M327,N327&lt;&gt;0,N327,P327&lt;&gt;0,P327,Q327&lt;&gt;0,Q327),"Pendent")</f>
        <v xml:space="preserve">ZLLSM-EB-01 - l'Ebre </v>
      </c>
    </row>
    <row r="328" spans="1:22" ht="15" customHeight="1" x14ac:dyDescent="0.3">
      <c r="A328" s="12">
        <v>317</v>
      </c>
      <c r="B328" s="17" t="s">
        <v>491</v>
      </c>
      <c r="C328" s="235" t="s">
        <v>1449</v>
      </c>
      <c r="D328" s="23" t="str" cm="1">
        <f t="array" ref="D328">_xlfn.IFNA(_xlfn.IFS(M328&lt;&gt;0,M328,N328&lt;&gt;0,N328,P328&lt;&gt;0,P328,Q328&lt;&gt;0,Q328),"FALTAN DATOS DE ESCENARIO")</f>
        <v xml:space="preserve">ZLLSM-TE-29 - el Ter - Anglès/Girona/Torroella de Montgrí </v>
      </c>
      <c r="E328" s="241">
        <v>45151</v>
      </c>
      <c r="F328" s="237">
        <v>0.25</v>
      </c>
      <c r="G328" s="241">
        <v>45151</v>
      </c>
      <c r="H328" s="237">
        <v>0.54166666666666696</v>
      </c>
      <c r="I328" s="121" t="s">
        <v>12</v>
      </c>
      <c r="J328" s="121" t="s">
        <v>16</v>
      </c>
      <c r="K328" s="121">
        <v>60</v>
      </c>
      <c r="L328" s="121" t="s">
        <v>11</v>
      </c>
      <c r="M328" s="121"/>
      <c r="N328" s="121"/>
      <c r="O328" s="121"/>
      <c r="P328" s="121" t="s">
        <v>69</v>
      </c>
      <c r="Q328" s="121"/>
      <c r="R328" s="12" t="str">
        <f>_xlfn.IFNA(VLOOKUP(S328,Municipis!$A$2:$B$118,2,FALSE),"Pendent")</f>
        <v>Anglès, Girona, Torroella de Montgrí</v>
      </c>
      <c r="S328" s="12" t="str" cm="1">
        <f t="array" ref="S328">_xlfn.IFNA(_xlfn.IFS(M328&lt;&gt;0,M328,N328&lt;&gt;0,N328,P328&lt;&gt;0,P328,Q328&lt;&gt;0,Q328),"Pendent")</f>
        <v xml:space="preserve">ZLLSM-TE-29 - el Ter - Anglès/Girona/Torroella de Montgrí </v>
      </c>
    </row>
    <row r="329" spans="1:22" ht="15" customHeight="1" x14ac:dyDescent="0.3">
      <c r="A329" s="12">
        <v>318</v>
      </c>
      <c r="B329" s="17" t="s">
        <v>508</v>
      </c>
      <c r="C329" s="16" t="s">
        <v>1554</v>
      </c>
      <c r="D329" s="23" t="str" cm="1">
        <f t="array" ref="D329">_xlfn.IFNA(_xlfn.IFS(M329&lt;&gt;0,M329,N329&lt;&gt;0,N329,P329&lt;&gt;0,P329,Q329&lt;&gt;0,Q329),"FALTAN DATOS DE ESCENARIO")</f>
        <v xml:space="preserve">ZPC LL-24 - Olesa i Esparreguera - CIP </v>
      </c>
      <c r="E329" s="94">
        <v>45151</v>
      </c>
      <c r="F329" s="95">
        <v>0.33333333333333298</v>
      </c>
      <c r="G329" s="94">
        <v>45151</v>
      </c>
      <c r="H329" s="95">
        <v>0.54166666666666696</v>
      </c>
      <c r="I329" s="27" t="s">
        <v>12</v>
      </c>
      <c r="J329" s="27" t="s">
        <v>8</v>
      </c>
      <c r="K329" s="27">
        <v>12</v>
      </c>
      <c r="L329" s="27" t="s">
        <v>11</v>
      </c>
      <c r="M329" s="27" t="s">
        <v>100</v>
      </c>
      <c r="R329" s="12" t="str">
        <f>_xlfn.IFNA(VLOOKUP(S329,Municipis!$A$2:$B$118,2,FALSE),"Pendent")</f>
        <v>Navàs. Pinós, Cardona</v>
      </c>
      <c r="S329" s="12" t="str" cm="1">
        <f t="array" ref="S329">_xlfn.IFNA(_xlfn.IFS(M329&lt;&gt;0,M329,N329&lt;&gt;0,N329,P329&lt;&gt;0,P329,Q329&lt;&gt;0,Q329),"Pendent")</f>
        <v xml:space="preserve">ZPC LL-24 - Olesa i Esparreguera - CIP </v>
      </c>
      <c r="T329" s="23" t="str" cm="1">
        <f t="array" ref="T329">_xlfn.IFNA(_xlfn.IFS(M329&lt;&gt;0,M329,N329&lt;&gt;0,N329,P329&lt;&gt;0,P329,Q329&lt;&gt;0,Q329),"FALTAN DATOS DE ESCENARIO")</f>
        <v xml:space="preserve">ZPC LL-24 - Olesa i Esparreguera - CIP </v>
      </c>
      <c r="U329" s="92" t="str">
        <f>IF(IFERROR(FIND("ZPC",S329)&gt;=1,0),"ZPC","ZLLSM")</f>
        <v>ZPC</v>
      </c>
      <c r="V329" s="92" t="str">
        <f>+IF(OR(P329="Festa Major",P329="Menors d'edat",P329="Federació",U329="ZLLSM"),"Exempt","Taxa")</f>
        <v>Taxa</v>
      </c>
    </row>
    <row r="330" spans="1:22" ht="15" customHeight="1" x14ac:dyDescent="0.3">
      <c r="A330" s="12">
        <v>319</v>
      </c>
      <c r="B330" s="28" t="s">
        <v>531</v>
      </c>
      <c r="C330" s="16" t="s">
        <v>1236</v>
      </c>
      <c r="D330" s="23" t="str" cm="1">
        <f t="array" ref="D330">_xlfn.IFNA(_xlfn.IFS(M330&lt;&gt;0,M330,N330&lt;&gt;0,N330,P330&lt;&gt;0,P330,Q330&lt;&gt;0,Q330),"FALTAN DATOS DE ESCENARIO")</f>
        <v>ZPC SE-01 - Domini Segre - SALM</v>
      </c>
      <c r="E330" s="94">
        <v>45151</v>
      </c>
      <c r="F330" s="219">
        <v>0.41666666666666702</v>
      </c>
      <c r="G330" s="94">
        <v>45151</v>
      </c>
      <c r="H330" s="219">
        <v>0.54166666666666696</v>
      </c>
      <c r="I330" s="27" t="s">
        <v>1555</v>
      </c>
      <c r="J330" s="27" t="s">
        <v>16</v>
      </c>
      <c r="K330" s="27">
        <v>10</v>
      </c>
      <c r="L330" s="27" t="s">
        <v>11</v>
      </c>
      <c r="M330" s="27"/>
      <c r="N330" s="27" t="s">
        <v>115</v>
      </c>
      <c r="O330" s="27" t="s">
        <v>543</v>
      </c>
      <c r="P330" s="27"/>
      <c r="Q330" s="27"/>
      <c r="R330" s="12" t="str">
        <f>_xlfn.IFNA(VLOOKUP(S330,Municipis!$A$2:$B$118,2,FALSE),"Pendent")</f>
        <v>Seu d'Urgell, Organyà, Martinet, Bellver, Puigcerdà, Ribera d'Urgellet, Valls d'Aguilar</v>
      </c>
      <c r="S330" s="12" t="str" cm="1">
        <f t="array" ref="S330">_xlfn.IFNA(_xlfn.IFS(M330&lt;&gt;0,M330,N330&lt;&gt;0,N330,P330&lt;&gt;0,P330,Q330&lt;&gt;0,Q330),"Pendent")</f>
        <v>ZPC SE-01 - Domini Segre - SALM</v>
      </c>
      <c r="T330" s="23" t="str" cm="1">
        <f t="array" ref="T330">_xlfn.IFNA(_xlfn.IFS(M330&lt;&gt;0,M330,N330&lt;&gt;0,N330,P330&lt;&gt;0,P330,Q330&lt;&gt;0,Q330),"FALTAN DATOS DE ESCENARIO")</f>
        <v>ZPC SE-01 - Domini Segre - SALM</v>
      </c>
      <c r="U330" s="92" t="str">
        <f>IF(IFERROR(FIND("ZPC",S330)&gt;=1,0),"ZPC","ZLLSM")</f>
        <v>ZPC</v>
      </c>
      <c r="V330" s="92" t="str">
        <f>+IF(OR(P330="Festa Major",P330="Menors d'edat",P330="Federació",U330="ZLLSM"),"Exempt","Taxa")</f>
        <v>Taxa</v>
      </c>
    </row>
    <row r="331" spans="1:22" ht="15" customHeight="1" x14ac:dyDescent="0.3">
      <c r="A331" s="12">
        <v>320</v>
      </c>
      <c r="B331" s="17" t="s">
        <v>502</v>
      </c>
      <c r="C331" s="16" t="s">
        <v>1275</v>
      </c>
      <c r="D331" s="23" t="str" cm="1">
        <f t="array" ref="D331">_xlfn.IFNA(_xlfn.IFS(M331&lt;&gt;0,M331,N331&lt;&gt;0,N331,P331&lt;&gt;0,P331,Q331&lt;&gt;0,Q331),"FALTAN DATOS DE ESCENARIO")</f>
        <v>ZPC SE-22 - Lleida - CIP</v>
      </c>
      <c r="E331" s="94">
        <v>45151</v>
      </c>
      <c r="F331" s="219">
        <v>0.29166666666666669</v>
      </c>
      <c r="G331" s="94">
        <v>45151</v>
      </c>
      <c r="H331" s="219">
        <v>0.83333333333333404</v>
      </c>
      <c r="I331" s="27" t="s">
        <v>1169</v>
      </c>
      <c r="J331" s="27" t="s">
        <v>8</v>
      </c>
      <c r="K331" s="27">
        <v>20</v>
      </c>
      <c r="L331" s="27" t="s">
        <v>11</v>
      </c>
      <c r="M331" s="27" t="s">
        <v>130</v>
      </c>
      <c r="R331" s="12" t="str">
        <f>_xlfn.IFNA(VLOOKUP(S331,Municipis!$A$2:$B$118,2,FALSE),"Pendent")</f>
        <v>Ripoll, Campdevànol, Les Llosses, Santa Maria de Besora</v>
      </c>
      <c r="S331" s="12" t="str" cm="1">
        <f t="array" ref="S331">_xlfn.IFNA(_xlfn.IFS(M331&lt;&gt;0,M331,N331&lt;&gt;0,N331,P331&lt;&gt;0,P331,Q331&lt;&gt;0,Q331),"Pendent")</f>
        <v>ZPC SE-22 - Lleida - CIP</v>
      </c>
      <c r="T331" s="23" t="str" cm="1">
        <f t="array" ref="T331">_xlfn.IFNA(_xlfn.IFS(M331&lt;&gt;0,M331,N331&lt;&gt;0,N331,P331&lt;&gt;0,P331,Q331&lt;&gt;0,Q331),"FALTAN DATOS DE ESCENARIO")</f>
        <v>ZPC SE-22 - Lleida - CIP</v>
      </c>
      <c r="U331" s="92" t="str">
        <f>IF(IFERROR(FIND("ZPC",S331)&gt;=1,0),"ZPC","ZLLSM")</f>
        <v>ZPC</v>
      </c>
      <c r="V331" s="92" t="str">
        <f>+IF(OR(P331="Festa Major",P331="Menors d'edat",P331="Federació",U331="ZLLSM"),"Exempt","Taxa")</f>
        <v>Taxa</v>
      </c>
    </row>
    <row r="332" spans="1:22" ht="15" customHeight="1" x14ac:dyDescent="0.3">
      <c r="A332" s="12">
        <v>321</v>
      </c>
      <c r="B332" s="17" t="s">
        <v>488</v>
      </c>
      <c r="C332" s="16" t="s">
        <v>1465</v>
      </c>
      <c r="D332" s="23" t="str" cm="1">
        <f t="array" ref="D332">_xlfn.IFNA(_xlfn.IFS(M332&lt;&gt;0,M332,N332&lt;&gt;0,N332,P332&lt;&gt;0,P332,Q332&lt;&gt;0,Q332),"FALTAN DATOS DE ESCENARIO")</f>
        <v xml:space="preserve">ZLLSM-TE-26 - el Brugent - Amer / Les Planes d'Hostoles </v>
      </c>
      <c r="E332" s="94">
        <v>45153</v>
      </c>
      <c r="F332" s="219">
        <v>0.25</v>
      </c>
      <c r="G332" s="94">
        <v>45153</v>
      </c>
      <c r="H332" s="219">
        <v>0.66666666666666696</v>
      </c>
      <c r="I332" s="27" t="s">
        <v>12</v>
      </c>
      <c r="J332" s="27" t="s">
        <v>16</v>
      </c>
      <c r="K332" s="27">
        <v>40</v>
      </c>
      <c r="L332" s="27" t="s">
        <v>11</v>
      </c>
      <c r="M332" s="27"/>
      <c r="N332" s="27"/>
      <c r="O332" s="27"/>
      <c r="P332" s="27" t="s">
        <v>68</v>
      </c>
      <c r="Q332" s="27"/>
      <c r="R332" s="12" t="str">
        <f>_xlfn.IFNA(VLOOKUP(S332,Municipis!$A$2:$B$118,2,FALSE),"Pendent")</f>
        <v>Amer, Les Planes d'Hostoles</v>
      </c>
      <c r="S332" s="12" t="str" cm="1">
        <f t="array" ref="S332">_xlfn.IFNA(_xlfn.IFS(M332&lt;&gt;0,M332,N332&lt;&gt;0,N332,P332&lt;&gt;0,P332,Q332&lt;&gt;0,Q332),"Pendent")</f>
        <v xml:space="preserve">ZLLSM-TE-26 - el Brugent - Amer / Les Planes d'Hostoles </v>
      </c>
    </row>
    <row r="333" spans="1:22" ht="15" customHeight="1" x14ac:dyDescent="0.3">
      <c r="A333" s="12">
        <v>322</v>
      </c>
      <c r="B333" s="17" t="s">
        <v>490</v>
      </c>
      <c r="C333" s="235" t="s">
        <v>1305</v>
      </c>
      <c r="D333" s="23" t="str" cm="1">
        <f t="array" ref="D333">_xlfn.IFNA(_xlfn.IFS(M333&lt;&gt;0,M333,N333&lt;&gt;0,N333,P333&lt;&gt;0,P333,Q333&lt;&gt;0,Q333),"FALTAN DATOS DE ESCENARIO")</f>
        <v>ZPC NR-01 - Alta Ribagorça - SALM</v>
      </c>
      <c r="E333" s="236">
        <v>45153</v>
      </c>
      <c r="F333" s="237">
        <v>0.33333333333333298</v>
      </c>
      <c r="G333" s="236">
        <v>45153</v>
      </c>
      <c r="H333" s="237">
        <v>0.5</v>
      </c>
      <c r="I333" s="121" t="s">
        <v>1024</v>
      </c>
      <c r="J333" s="121" t="s">
        <v>16</v>
      </c>
      <c r="K333" s="121">
        <v>50</v>
      </c>
      <c r="L333" s="311" t="s">
        <v>11</v>
      </c>
      <c r="M333" s="121"/>
      <c r="N333" s="121" t="s">
        <v>111</v>
      </c>
      <c r="O333" s="121" t="s">
        <v>543</v>
      </c>
      <c r="R333" s="12" t="str">
        <f>_xlfn.IFNA(VLOOKUP(S333,Municipis!$A$2:$B$118,2,FALSE),"Pendent")</f>
        <v>El Pont de Suert, Vilaller</v>
      </c>
      <c r="S333" s="12" t="str" cm="1">
        <f t="array" ref="S333">_xlfn.IFNA(_xlfn.IFS(M333&lt;&gt;0,M333,N333&lt;&gt;0,N333,P333&lt;&gt;0,P333,Q333&lt;&gt;0,Q333),"Pendent")</f>
        <v>ZPC NR-01 - Alta Ribagorça - SALM</v>
      </c>
      <c r="T333" s="23" t="str" cm="1">
        <f t="array" ref="T333">_xlfn.IFNA(_xlfn.IFS(M333&lt;&gt;0,M333,N333&lt;&gt;0,N333,P333&lt;&gt;0,P333,Q333&lt;&gt;0,Q333),"FALTAN DATOS DE ESCENARIO")</f>
        <v>ZPC NR-01 - Alta Ribagorça - SALM</v>
      </c>
      <c r="U333" s="92" t="str">
        <f>IF(IFERROR(FIND("ZPC",S333)&gt;=1,0),"ZPC","ZLLSM")</f>
        <v>ZPC</v>
      </c>
      <c r="V333" s="92" t="str">
        <f>+IF(OR(P333="Festa Major",P333="Menors d'edat",P333="Federació",U333="ZLLSM"),"Exempt","Taxa")</f>
        <v>Taxa</v>
      </c>
    </row>
    <row r="334" spans="1:22" ht="15" customHeight="1" x14ac:dyDescent="0.3">
      <c r="A334" s="12">
        <v>324</v>
      </c>
      <c r="B334" s="17" t="s">
        <v>512</v>
      </c>
      <c r="C334" s="16" t="s">
        <v>1508</v>
      </c>
      <c r="D334" s="23" t="str" cm="1">
        <f t="array" ref="D334">_xlfn.IFNA(_xlfn.IFS(M334&lt;&gt;0,M334,N334&lt;&gt;0,N334,P334&lt;&gt;0,P334,Q334&lt;&gt;0,Q334),"FALTAN DATOS DE ESCENARIO")</f>
        <v xml:space="preserve">ZPC NR-12 - Alfarràs - INT </v>
      </c>
      <c r="E334" s="94">
        <v>45157</v>
      </c>
      <c r="F334" s="219">
        <v>0.33333333333333298</v>
      </c>
      <c r="G334" s="94">
        <v>45157</v>
      </c>
      <c r="H334" s="219">
        <v>0.83333333333333404</v>
      </c>
      <c r="I334" s="27" t="s">
        <v>1022</v>
      </c>
      <c r="J334" s="27" t="s">
        <v>10</v>
      </c>
      <c r="K334" s="27">
        <v>24</v>
      </c>
      <c r="L334" s="27" t="s">
        <v>11</v>
      </c>
      <c r="M334" s="27"/>
      <c r="N334" s="27" t="s">
        <v>114</v>
      </c>
      <c r="O334" s="27" t="s">
        <v>542</v>
      </c>
      <c r="P334" s="27"/>
      <c r="Q334" s="27"/>
      <c r="R334" s="12" t="str">
        <f>_xlfn.IFNA(VLOOKUP(S334,[2]Municipis!$A$2:$B$118,2,FALSE),"Pendent")</f>
        <v>Alfarràs, Almenar, Ivars de Noguera, Algerri, Albesa, Alguaire, La Portella</v>
      </c>
      <c r="S334" s="12" t="str">
        <f t="array" ref="S334">_xlfn.IFNA(_xlfn.IFS(M334&lt;&gt;0,M334,N334&lt;&gt;0,N334,P334&lt;&gt;0,P334,Q334&lt;&gt;0,Q334),"Pendent")</f>
        <v xml:space="preserve">ZPC NR-12 - Alfarràs - INT </v>
      </c>
    </row>
    <row r="335" spans="1:22" ht="15" customHeight="1" x14ac:dyDescent="0.3">
      <c r="A335" s="12">
        <v>325</v>
      </c>
      <c r="B335" s="17" t="s">
        <v>481</v>
      </c>
      <c r="C335" s="40" t="s">
        <v>1281</v>
      </c>
      <c r="D335" s="239" t="str" cm="1">
        <f t="array" ref="D335">_xlfn.IFNA(_xlfn.IFS(M335&lt;&gt;0,M335,N335&lt;&gt;0,N335,P335&lt;&gt;0,P335,Q335&lt;&gt;0,Q335),"FALTAN DATOS DE ESCENARIO")</f>
        <v>Escenari de Foix</v>
      </c>
      <c r="E335" s="240">
        <v>45158</v>
      </c>
      <c r="F335" s="104">
        <v>0.29166666666666669</v>
      </c>
      <c r="G335" s="240">
        <v>45158</v>
      </c>
      <c r="H335" s="110">
        <v>0.54166666666666696</v>
      </c>
      <c r="I335" s="27" t="s">
        <v>12</v>
      </c>
      <c r="J335" s="17" t="s">
        <v>8</v>
      </c>
      <c r="K335" s="17">
        <v>20</v>
      </c>
      <c r="L335" s="17" t="s">
        <v>11</v>
      </c>
      <c r="Q335" s="17" t="s">
        <v>29</v>
      </c>
      <c r="R335" s="12" t="str">
        <f>_xlfn.IFNA(VLOOKUP(S335,Municipis!$A$2:$B$118,2,FALSE),"Pendent")</f>
        <v>Castellet i la Gornal</v>
      </c>
      <c r="S335" s="12" t="str" cm="1">
        <f t="array" ref="S335">_xlfn.IFNA(_xlfn.IFS(M335&lt;&gt;0,M335,N335&lt;&gt;0,N335,P335&lt;&gt;0,P335,Q335&lt;&gt;0,Q335),"Pendent")</f>
        <v>Escenari de Foix</v>
      </c>
      <c r="T335" s="23" t="str" cm="1">
        <f t="array" ref="T335">_xlfn.IFNA(_xlfn.IFS(M335&lt;&gt;0,M335,N335&lt;&gt;0,N335,P335&lt;&gt;0,P335,Q335&lt;&gt;0,Q335),"FALTAN DATOS DE ESCENARIO")</f>
        <v>Escenari de Foix</v>
      </c>
      <c r="U335" s="92" t="str">
        <f>IF(IFERROR(FIND("ZPC",S335)&gt;=1,0),"ZPC","ZLLSM")</f>
        <v>ZLLSM</v>
      </c>
      <c r="V335" s="92" t="str">
        <f>+IF(OR(P335="Festa Major",P335="Menors d'edat",P335="Federació",U335="ZLLSM"),"Exempt","Taxa")</f>
        <v>Exempt</v>
      </c>
    </row>
    <row r="336" spans="1:22" ht="15" customHeight="1" x14ac:dyDescent="0.3">
      <c r="A336" s="12">
        <v>326</v>
      </c>
      <c r="B336" s="17" t="s">
        <v>482</v>
      </c>
      <c r="C336" s="16" t="s">
        <v>1429</v>
      </c>
      <c r="D336" s="23" t="str" cm="1">
        <f t="array" ref="D336">_xlfn.IFNA(_xlfn.IFS(M336&lt;&gt;0,M336,N336&lt;&gt;0,N336,P336&lt;&gt;0,P336,Q336&lt;&gt;0,Q336),"FALTAN DATOS DE ESCENARIO")</f>
        <v>ZLLSM-TE-29 - el Ter - Anglès/Girona/Torroella de Montgrí, ZLLSM-TE-30 - l'Onyar</v>
      </c>
      <c r="E336" s="94">
        <v>45158</v>
      </c>
      <c r="F336" s="219">
        <v>0.25</v>
      </c>
      <c r="G336" s="94">
        <v>45158</v>
      </c>
      <c r="H336" s="219">
        <v>0.58333333333333304</v>
      </c>
      <c r="I336" s="27" t="s">
        <v>12</v>
      </c>
      <c r="J336" s="27" t="s">
        <v>10</v>
      </c>
      <c r="K336" s="27">
        <v>60</v>
      </c>
      <c r="L336" s="27" t="s">
        <v>11</v>
      </c>
      <c r="M336" s="27"/>
      <c r="N336" s="27"/>
      <c r="O336" s="27"/>
      <c r="P336" s="27" t="s">
        <v>70</v>
      </c>
      <c r="Q336" s="27"/>
      <c r="R336" s="12" t="str">
        <f>_xlfn.IFNA(VLOOKUP(S336,Municipis!$A$2:$B$118,2,FALSE),"Pendent")</f>
        <v>Anglès, Girona, Torroella de Montgrí, Quart, Fornells de la Selva</v>
      </c>
      <c r="S336" s="12" t="str" cm="1">
        <f t="array" ref="S336">_xlfn.IFNA(_xlfn.IFS(M336&lt;&gt;0,M336,N336&lt;&gt;0,N336,P336&lt;&gt;0,P336,Q336&lt;&gt;0,Q336),"Pendent")</f>
        <v>ZLLSM-TE-29 - el Ter - Anglès/Girona/Torroella de Montgrí, ZLLSM-TE-30 - l'Onyar</v>
      </c>
    </row>
    <row r="337" spans="1:22" ht="15" customHeight="1" x14ac:dyDescent="0.3">
      <c r="A337" s="12">
        <v>327</v>
      </c>
      <c r="B337" s="17" t="s">
        <v>499</v>
      </c>
      <c r="C337" s="16" t="s">
        <v>1415</v>
      </c>
      <c r="D337" s="23" t="str" cm="1">
        <f t="array" ref="D337">_xlfn.IFNA(_xlfn.IFS(M337&lt;&gt;0,M337,N337&lt;&gt;0,N337,P337&lt;&gt;0,P337,Q337&lt;&gt;0,Q337),"FALTAN DATOS DE ESCENARIO")</f>
        <v xml:space="preserve">ZPC EB-01 - Embassaments de Riba-roja i de Flix - CIP </v>
      </c>
      <c r="E337" s="94">
        <v>45158</v>
      </c>
      <c r="F337" s="95">
        <v>0.33333333333333298</v>
      </c>
      <c r="G337" s="94">
        <v>45158</v>
      </c>
      <c r="H337" s="95">
        <v>0.58333333333333304</v>
      </c>
      <c r="I337" s="27" t="s">
        <v>12</v>
      </c>
      <c r="J337" s="27" t="s">
        <v>10</v>
      </c>
      <c r="K337" s="27">
        <v>15</v>
      </c>
      <c r="L337" s="27" t="s">
        <v>11</v>
      </c>
      <c r="M337" s="27" t="s">
        <v>72</v>
      </c>
      <c r="N337" s="27"/>
      <c r="O337" s="27"/>
      <c r="P337" s="27"/>
      <c r="Q337" s="27"/>
      <c r="R337" s="12" t="str">
        <f>_xlfn.IFNA(VLOOKUP(S337,Municipis!$A$2:$B$118,2,FALSE),"Pendent")</f>
        <v>La Granja d'Escarp, La Pobla de Massaluca, Flix, Riba-roja d'Ebre</v>
      </c>
      <c r="S337" s="12" t="str" cm="1">
        <f t="array" ref="S337">_xlfn.IFNA(_xlfn.IFS(M337&lt;&gt;0,M337,N337&lt;&gt;0,N337,P337&lt;&gt;0,P337,Q337&lt;&gt;0,Q337),"Pendent")</f>
        <v xml:space="preserve">ZPC EB-01 - Embassaments de Riba-roja i de Flix - CIP </v>
      </c>
    </row>
    <row r="338" spans="1:22" ht="15" customHeight="1" x14ac:dyDescent="0.3">
      <c r="A338" s="12">
        <v>328</v>
      </c>
      <c r="B338" s="17" t="s">
        <v>426</v>
      </c>
      <c r="C338" s="97" t="s">
        <v>1169</v>
      </c>
      <c r="D338" s="23" t="str" cm="1">
        <f t="array" ref="D338">_xlfn.IFNA(_xlfn.IFS(M338&lt;&gt;0,M338,N338&lt;&gt;0,N338,P338&lt;&gt;0,P338,Q338&lt;&gt;0,Q338),"FALTAN DATOS DE ESCENARIO")</f>
        <v xml:space="preserve">ZPC LL-23 - Súria - CIP </v>
      </c>
      <c r="E338" s="107">
        <v>45158</v>
      </c>
      <c r="F338" s="316">
        <v>0.33333333333333298</v>
      </c>
      <c r="G338" s="107">
        <v>45158</v>
      </c>
      <c r="H338" s="316">
        <v>0.54166666666666696</v>
      </c>
      <c r="I338" s="100" t="s">
        <v>12</v>
      </c>
      <c r="J338" s="100" t="s">
        <v>8</v>
      </c>
      <c r="K338" s="100">
        <v>25</v>
      </c>
      <c r="L338" s="100" t="s">
        <v>11</v>
      </c>
      <c r="M338" s="100" t="s">
        <v>99</v>
      </c>
      <c r="N338" s="27"/>
      <c r="O338" s="27"/>
      <c r="P338" s="27"/>
      <c r="Q338" s="27"/>
      <c r="R338" s="12" t="str">
        <f>_xlfn.IFNA(VLOOKUP(S338,Municipis!$A$2:$B$118,2,FALSE),"Pendent")</f>
        <v>Olesa de Montserrat, Esparreguera, Collbató</v>
      </c>
      <c r="S338" s="12" t="str" cm="1">
        <f t="array" ref="S338">_xlfn.IFNA(_xlfn.IFS(M338&lt;&gt;0,M338,N338&lt;&gt;0,N338,P338&lt;&gt;0,P338,Q338&lt;&gt;0,Q338),"Pendent")</f>
        <v xml:space="preserve">ZPC LL-23 - Súria - CIP </v>
      </c>
      <c r="T338" s="23" t="str" cm="1">
        <f t="array" ref="T338">_xlfn.IFNA(_xlfn.IFS(M338&lt;&gt;0,M338,N338&lt;&gt;0,N338,P338&lt;&gt;0,P338,Q338&lt;&gt;0,Q338),"FALTAN DATOS DE ESCENARIO")</f>
        <v xml:space="preserve">ZPC LL-23 - Súria - CIP </v>
      </c>
      <c r="U338" s="92" t="str">
        <f>IF(IFERROR(FIND("ZPC",S338)&gt;=1,0),"ZPC","ZLLSM")</f>
        <v>ZPC</v>
      </c>
      <c r="V338" s="92" t="str">
        <f>+IF(OR(P338="Festa Major",P338="Menors d'edat",P338="Federació",U338="ZLLSM"),"Exempt","Taxa")</f>
        <v>Taxa</v>
      </c>
    </row>
    <row r="339" spans="1:22" ht="15" customHeight="1" x14ac:dyDescent="0.3">
      <c r="A339" s="12">
        <v>329</v>
      </c>
      <c r="B339" s="17" t="s">
        <v>508</v>
      </c>
      <c r="C339" s="16" t="s">
        <v>1554</v>
      </c>
      <c r="D339" s="23" t="str" cm="1">
        <f t="array" ref="D339">_xlfn.IFNA(_xlfn.IFS(M339&lt;&gt;0,M339,N339&lt;&gt;0,N339,P339&lt;&gt;0,P339,Q339&lt;&gt;0,Q339),"FALTAN DATOS DE ESCENARIO")</f>
        <v xml:space="preserve">ZPC LL-24 - Olesa i Esparreguera - CIP </v>
      </c>
      <c r="E339" s="94">
        <v>45158</v>
      </c>
      <c r="F339" s="95">
        <v>0.33333333333333298</v>
      </c>
      <c r="G339" s="94">
        <v>45158</v>
      </c>
      <c r="H339" s="95">
        <v>0.54166666666666696</v>
      </c>
      <c r="I339" s="27" t="s">
        <v>12</v>
      </c>
      <c r="J339" s="27" t="s">
        <v>8</v>
      </c>
      <c r="K339" s="27">
        <v>12</v>
      </c>
      <c r="L339" s="27" t="s">
        <v>11</v>
      </c>
      <c r="M339" s="27" t="s">
        <v>100</v>
      </c>
      <c r="R339" s="12" t="str">
        <f>_xlfn.IFNA(VLOOKUP(S339,Municipis!$A$2:$B$118,2,FALSE),"Pendent")</f>
        <v>Navàs. Pinós, Cardona</v>
      </c>
      <c r="S339" s="12" t="str" cm="1">
        <f t="array" ref="S339">_xlfn.IFNA(_xlfn.IFS(M339&lt;&gt;0,M339,N339&lt;&gt;0,N339,P339&lt;&gt;0,P339,Q339&lt;&gt;0,Q339),"Pendent")</f>
        <v xml:space="preserve">ZPC LL-24 - Olesa i Esparreguera - CIP </v>
      </c>
      <c r="T339" s="23" t="str" cm="1">
        <f t="array" ref="T339">_xlfn.IFNA(_xlfn.IFS(M339&lt;&gt;0,M339,N339&lt;&gt;0,N339,P339&lt;&gt;0,P339,Q339&lt;&gt;0,Q339),"FALTAN DATOS DE ESCENARIO")</f>
        <v xml:space="preserve">ZPC LL-24 - Olesa i Esparreguera - CIP </v>
      </c>
      <c r="U339" s="92" t="str">
        <f>IF(IFERROR(FIND("ZPC",S339)&gt;=1,0),"ZPC","ZLLSM")</f>
        <v>ZPC</v>
      </c>
      <c r="V339" s="92" t="str">
        <f>+IF(OR(P339="Festa Major",P339="Menors d'edat",P339="Federació",U339="ZLLSM"),"Exempt","Taxa")</f>
        <v>Taxa</v>
      </c>
    </row>
    <row r="340" spans="1:22" ht="15" customHeight="1" x14ac:dyDescent="0.3">
      <c r="A340" s="12">
        <v>330</v>
      </c>
      <c r="B340" s="49" t="s">
        <v>481</v>
      </c>
      <c r="C340" s="49" t="s">
        <v>1038</v>
      </c>
      <c r="D340" s="23" t="str" cm="1">
        <f t="array" ref="D340">_xlfn.IFNA(_xlfn.IFS(M340&lt;&gt;0,M340,N340&lt;&gt;0,N340,P340&lt;&gt;0,P340,Q340&lt;&gt;0,Q340),"FALTAN DATOS DE ESCENARIO")</f>
        <v>Escenari de Foix</v>
      </c>
      <c r="E340" s="21">
        <v>45162</v>
      </c>
      <c r="F340" s="104">
        <v>0.33333333333333298</v>
      </c>
      <c r="G340" s="21">
        <v>45162</v>
      </c>
      <c r="H340" s="104">
        <v>0.58333333333333304</v>
      </c>
      <c r="I340" s="17" t="s">
        <v>12</v>
      </c>
      <c r="J340" s="17" t="s">
        <v>10</v>
      </c>
      <c r="K340" s="17">
        <v>20</v>
      </c>
      <c r="L340" s="17" t="s">
        <v>11</v>
      </c>
      <c r="Q340" s="17" t="s">
        <v>29</v>
      </c>
      <c r="R340" s="12" t="str">
        <f>_xlfn.IFNA(VLOOKUP(S340,Municipis!$A$2:$B$118,2,FALSE),"Pendent")</f>
        <v>Castellet i la Gornal</v>
      </c>
      <c r="S340" s="12" t="str" cm="1">
        <f t="array" ref="S340">_xlfn.IFNA(_xlfn.IFS(M340&lt;&gt;0,M340,N340&lt;&gt;0,N340,P340&lt;&gt;0,P340,Q340&lt;&gt;0,Q340),"Pendent")</f>
        <v>Escenari de Foix</v>
      </c>
      <c r="T340" s="23" t="str" cm="1">
        <f t="array" ref="T340">_xlfn.IFNA(_xlfn.IFS(M340&lt;&gt;0,M340,N340&lt;&gt;0,N340,P340&lt;&gt;0,P340,Q340&lt;&gt;0,Q340),"FALTAN DATOS DE ESCENARIO")</f>
        <v>Escenari de Foix</v>
      </c>
      <c r="U340" s="92" t="str">
        <f>IF(IFERROR(FIND("ZPC",S340)&gt;=1,0),"ZPC","ZLLSM")</f>
        <v>ZLLSM</v>
      </c>
      <c r="V340" s="92" t="str">
        <f>+IF(OR(P340="Festa Major",P340="Menors d'edat",P340="Federació",U340="ZLLSM"),"Exempt","Taxa")</f>
        <v>Exempt</v>
      </c>
    </row>
    <row r="341" spans="1:22" ht="15" customHeight="1" x14ac:dyDescent="0.3">
      <c r="A341" s="12">
        <v>331</v>
      </c>
      <c r="B341" s="49" t="s">
        <v>1077</v>
      </c>
      <c r="C341" s="17" t="s">
        <v>1557</v>
      </c>
      <c r="D341" s="23" t="str" cm="1">
        <f t="array" ref="D341">_xlfn.IFNA(_xlfn.IFS(M341&lt;&gt;0,M341,N341&lt;&gt;0,N341,P341&lt;&gt;0,P341,Q341&lt;&gt;0,Q341),"FALTAN DATOS DE ESCENARIO")</f>
        <v xml:space="preserve">ZPC LL-22 - Monistrol de Montserrat - CIP </v>
      </c>
      <c r="E341" s="21">
        <v>45163</v>
      </c>
      <c r="F341" s="104">
        <v>0.66666666666666663</v>
      </c>
      <c r="G341" s="21">
        <v>45165</v>
      </c>
      <c r="H341" s="104">
        <v>0.54166666666666663</v>
      </c>
      <c r="I341" s="17" t="s">
        <v>1083</v>
      </c>
      <c r="J341" s="17" t="s">
        <v>8</v>
      </c>
      <c r="K341" s="17">
        <v>40</v>
      </c>
      <c r="L341" s="17" t="s">
        <v>1080</v>
      </c>
      <c r="M341" s="17" t="s">
        <v>97</v>
      </c>
      <c r="R341" s="12" t="str">
        <f>_xlfn.IFNA(VLOOKUP(S341,Municipis!$A$2:$B$118,2,FALSE),"Pendent")</f>
        <v>Monistrol del Montserrat, Olesa de Montserrat, Esparreguera</v>
      </c>
      <c r="S341" s="12" t="str" cm="1">
        <f t="array" ref="S341">_xlfn.IFNA(_xlfn.IFS(M341&lt;&gt;0,M341,N341&lt;&gt;0,N341,P341&lt;&gt;0,P341,Q341&lt;&gt;0,Q341),"Pendent")</f>
        <v xml:space="preserve">ZPC LL-22 - Monistrol de Montserrat - CIP </v>
      </c>
      <c r="T341" s="23" t="str" cm="1">
        <f t="array" ref="T341">_xlfn.IFNA(_xlfn.IFS(M341&lt;&gt;0,M341,N341&lt;&gt;0,N341,P341&lt;&gt;0,P341,Q341&lt;&gt;0,Q341),"FALTAN DATOS DE ESCENARIO")</f>
        <v xml:space="preserve">ZPC LL-22 - Monistrol de Montserrat - CIP </v>
      </c>
      <c r="U341" s="92" t="str">
        <f>IF(IFERROR(FIND("ZPC",S341)&gt;=1,0),"ZPC","ZLLSM")</f>
        <v>ZPC</v>
      </c>
      <c r="V341" s="92" t="str">
        <f>+IF(OR(P341="Festa Major",P341="Menors d'edat",P341="Federació",U341="ZLLSM"),"Exempt","Taxa")</f>
        <v>Taxa</v>
      </c>
    </row>
    <row r="342" spans="1:22" ht="15" customHeight="1" x14ac:dyDescent="0.3">
      <c r="A342" s="12">
        <v>332</v>
      </c>
      <c r="B342" s="28" t="s">
        <v>500</v>
      </c>
      <c r="C342" s="16" t="s">
        <v>1181</v>
      </c>
      <c r="D342" s="23" t="str" cm="1">
        <f t="array" ref="D342">_xlfn.IFNA(_xlfn.IFS(M342&lt;&gt;0,M342,N342&lt;&gt;0,N342,P342&lt;&gt;0,P342,Q342&lt;&gt;0,Q342),"FALTAN DATOS DE ESCENARIO")</f>
        <v xml:space="preserve">ZLLSM-LL-34 - Panta de la Gavarresa i riera Gavarresa </v>
      </c>
      <c r="E342" s="96">
        <v>45164</v>
      </c>
      <c r="F342" s="110">
        <v>0.33333333333333298</v>
      </c>
      <c r="G342" s="96">
        <v>45164</v>
      </c>
      <c r="H342" s="110">
        <v>0.5</v>
      </c>
      <c r="I342" s="27" t="s">
        <v>12</v>
      </c>
      <c r="J342" s="27" t="s">
        <v>8</v>
      </c>
      <c r="K342" s="27">
        <v>20</v>
      </c>
      <c r="L342" s="27" t="s">
        <v>11</v>
      </c>
      <c r="M342" s="27"/>
      <c r="N342" s="27"/>
      <c r="O342" s="27"/>
      <c r="P342" s="27" t="s">
        <v>54</v>
      </c>
      <c r="Q342" s="27"/>
      <c r="R342" s="12" t="str">
        <f>_xlfn.IFNA(VLOOKUP(S342,Municipis!$A$2:$B$118,2,FALSE),"Pendent")</f>
        <v>Avinyó, Olost</v>
      </c>
      <c r="S342" s="12" t="str" cm="1">
        <f t="array" ref="S342">_xlfn.IFNA(_xlfn.IFS(M342&lt;&gt;0,M342,N342&lt;&gt;0,N342,P342&lt;&gt;0,P342,Q342&lt;&gt;0,Q342),"Pendent")</f>
        <v xml:space="preserve">ZLLSM-LL-34 - Panta de la Gavarresa i riera Gavarresa </v>
      </c>
      <c r="T342" s="23" t="str" cm="1">
        <f t="array" ref="T342">_xlfn.IFNA(_xlfn.IFS(M342&lt;&gt;0,M342,N342&lt;&gt;0,N342,P342&lt;&gt;0,P342,Q342&lt;&gt;0,Q342),"FALTAN DATOS DE ESCENARIO")</f>
        <v xml:space="preserve">ZLLSM-LL-34 - Panta de la Gavarresa i riera Gavarresa </v>
      </c>
      <c r="U342" s="92" t="str">
        <f>IF(IFERROR(FIND("ZPC",S342)&gt;=1,0),"ZPC","ZLLSM")</f>
        <v>ZLLSM</v>
      </c>
      <c r="V342" s="92" t="str">
        <f>+IF(OR(P342="Festa Major",P342="Menors d'edat",P342="Federació",U342="ZLLSM"),"Exempt","Taxa")</f>
        <v>Exempt</v>
      </c>
    </row>
    <row r="343" spans="1:22" ht="15" customHeight="1" x14ac:dyDescent="0.3">
      <c r="A343" s="12">
        <v>333</v>
      </c>
      <c r="B343" s="17" t="s">
        <v>491</v>
      </c>
      <c r="C343" s="235" t="s">
        <v>1443</v>
      </c>
      <c r="D343" s="23" t="str" cm="1">
        <f t="array" ref="D343">_xlfn.IFNA(_xlfn.IFS(M343&lt;&gt;0,M343,N343&lt;&gt;0,N343,P343&lt;&gt;0,P343,Q343&lt;&gt;0,Q343),"FALTAN DATOS DE ESCENARIO")</f>
        <v xml:space="preserve">ZLLSM-TE-29 - el Ter - Anglès/Girona/Torroella de Montgrí </v>
      </c>
      <c r="E343" s="241">
        <v>45164</v>
      </c>
      <c r="F343" s="237">
        <v>0.58333333333333304</v>
      </c>
      <c r="G343" s="241">
        <v>45164</v>
      </c>
      <c r="H343" s="237">
        <v>0.875</v>
      </c>
      <c r="I343" s="121" t="s">
        <v>12</v>
      </c>
      <c r="J343" s="121" t="s">
        <v>10</v>
      </c>
      <c r="K343" s="121">
        <v>50</v>
      </c>
      <c r="L343" s="121" t="s">
        <v>11</v>
      </c>
      <c r="M343" s="121"/>
      <c r="N343" s="121"/>
      <c r="O343" s="121"/>
      <c r="P343" s="121" t="s">
        <v>69</v>
      </c>
      <c r="Q343" s="121"/>
      <c r="R343" s="12" t="str">
        <f>_xlfn.IFNA(VLOOKUP(S343,Municipis!$A$2:$B$118,2,FALSE),"Pendent")</f>
        <v>Anglès, Girona, Torroella de Montgrí</v>
      </c>
      <c r="S343" s="12" t="str" cm="1">
        <f t="array" ref="S343">_xlfn.IFNA(_xlfn.IFS(M343&lt;&gt;0,M343,N343&lt;&gt;0,N343,P343&lt;&gt;0,P343,Q343&lt;&gt;0,Q343),"Pendent")</f>
        <v xml:space="preserve">ZLLSM-TE-29 - el Ter - Anglès/Girona/Torroella de Montgrí </v>
      </c>
    </row>
    <row r="344" spans="1:22" ht="15" customHeight="1" x14ac:dyDescent="0.3">
      <c r="A344" s="12">
        <v>334</v>
      </c>
      <c r="B344" s="17" t="s">
        <v>508</v>
      </c>
      <c r="C344" s="16" t="s">
        <v>1554</v>
      </c>
      <c r="D344" s="23" t="str" cm="1">
        <f t="array" ref="D344">_xlfn.IFNA(_xlfn.IFS(M344&lt;&gt;0,M344,N344&lt;&gt;0,N344,P344&lt;&gt;0,P344,Q344&lt;&gt;0,Q344),"FALTAN DATOS DE ESCENARIO")</f>
        <v xml:space="preserve">ZPC LL-24 - Olesa i Esparreguera - CIP </v>
      </c>
      <c r="E344" s="94">
        <v>45164</v>
      </c>
      <c r="F344" s="95">
        <v>0.625</v>
      </c>
      <c r="G344" s="94">
        <v>45164</v>
      </c>
      <c r="H344" s="95">
        <v>0.83333333333333404</v>
      </c>
      <c r="I344" s="27" t="s">
        <v>12</v>
      </c>
      <c r="J344" s="27" t="s">
        <v>8</v>
      </c>
      <c r="K344" s="27">
        <v>12</v>
      </c>
      <c r="L344" s="27" t="s">
        <v>11</v>
      </c>
      <c r="M344" s="27" t="s">
        <v>100</v>
      </c>
      <c r="R344" s="12" t="str">
        <f>_xlfn.IFNA(VLOOKUP(S344,Municipis!$A$2:$B$118,2,FALSE),"Pendent")</f>
        <v>Navàs. Pinós, Cardona</v>
      </c>
      <c r="S344" s="12" t="str" cm="1">
        <f t="array" ref="S344">_xlfn.IFNA(_xlfn.IFS(M344&lt;&gt;0,M344,N344&lt;&gt;0,N344,P344&lt;&gt;0,P344,Q344&lt;&gt;0,Q344),"Pendent")</f>
        <v xml:space="preserve">ZPC LL-24 - Olesa i Esparreguera - CIP </v>
      </c>
      <c r="T344" s="23" t="str" cm="1">
        <f t="array" ref="T344">_xlfn.IFNA(_xlfn.IFS(M344&lt;&gt;0,M344,N344&lt;&gt;0,N344,P344&lt;&gt;0,P344,Q344&lt;&gt;0,Q344),"FALTAN DATOS DE ESCENARIO")</f>
        <v xml:space="preserve">ZPC LL-24 - Olesa i Esparreguera - CIP </v>
      </c>
      <c r="U344" s="92" t="str">
        <f>IF(IFERROR(FIND("ZPC",S344)&gt;=1,0),"ZPC","ZLLSM")</f>
        <v>ZPC</v>
      </c>
      <c r="V344" s="92" t="str">
        <f>+IF(OR(P344="Festa Major",P344="Menors d'edat",P344="Federació",U344="ZLLSM"),"Exempt","Taxa")</f>
        <v>Taxa</v>
      </c>
    </row>
    <row r="345" spans="1:22" ht="15" customHeight="1" x14ac:dyDescent="0.3">
      <c r="A345" s="12">
        <v>335</v>
      </c>
      <c r="B345" s="17" t="s">
        <v>406</v>
      </c>
      <c r="C345" s="235" t="s">
        <v>1408</v>
      </c>
      <c r="D345" s="23" t="str" cm="1">
        <f t="array" ref="D345">_xlfn.IFNA(_xlfn.IFS(M345&lt;&gt;0,M345,N345&lt;&gt;0,N345,P345&lt;&gt;0,P345,Q345&lt;&gt;0,Q345),"FALTAN DATOS DE ESCENARIO")</f>
        <v xml:space="preserve">ZPC SE-07 - Embassament d'Oliana - CIP, ZPC SE-09 - Embassament de Rialb - CIP </v>
      </c>
      <c r="E345" s="236">
        <v>45164</v>
      </c>
      <c r="F345" s="260">
        <v>0.29166666666666669</v>
      </c>
      <c r="G345" s="236">
        <v>45165</v>
      </c>
      <c r="H345" s="260">
        <v>0.58333333333333337</v>
      </c>
      <c r="I345" s="121" t="s">
        <v>12</v>
      </c>
      <c r="J345" s="121" t="s">
        <v>10</v>
      </c>
      <c r="K345" s="121">
        <v>28</v>
      </c>
      <c r="L345" s="121" t="s">
        <v>11</v>
      </c>
      <c r="M345" s="121" t="s">
        <v>118</v>
      </c>
      <c r="R345" s="12" t="str">
        <f>_xlfn.IFNA(VLOOKUP(S345,Municipis!$A$2:$B$118,2,FALSE),"Pendent")</f>
        <v>Vilanova S., Tavertet, Masies R., Coll N-, Peramola, Oliana, Tiurana, Bassella, Baronia R.</v>
      </c>
      <c r="S345" s="12" t="str" cm="1">
        <f t="array" ref="S345">_xlfn.IFNA(_xlfn.IFS(M345&lt;&gt;0,M345,N345&lt;&gt;0,N345,P345&lt;&gt;0,P345,Q345&lt;&gt;0,Q345),"Pendent")</f>
        <v xml:space="preserve">ZPC SE-07 - Embassament d'Oliana - CIP, ZPC SE-09 - Embassament de Rialb - CIP </v>
      </c>
    </row>
    <row r="346" spans="1:22" ht="15" customHeight="1" x14ac:dyDescent="0.3">
      <c r="B346" s="17" t="s">
        <v>444</v>
      </c>
      <c r="C346" s="16" t="s">
        <v>1614</v>
      </c>
      <c r="D346" s="23" t="str" cm="1">
        <f t="array" ref="D346">_xlfn.IFNA(_xlfn.IFS(M346&lt;&gt;0,M346,N346&lt;&gt;0,N346,P346&lt;&gt;0,P346,Q346&lt;&gt;0,Q346),"FALTAN DATOS DE ESCENARIO")</f>
        <v>ZPC SE-19 - Utxesa - Torres de Segre - CIP</v>
      </c>
      <c r="E346" s="94">
        <v>45164</v>
      </c>
      <c r="F346" s="95">
        <v>0.66666666666666663</v>
      </c>
      <c r="G346" s="94">
        <v>45165</v>
      </c>
      <c r="H346" s="95">
        <v>0.54166666666666663</v>
      </c>
      <c r="I346" s="27" t="s">
        <v>12</v>
      </c>
      <c r="J346" s="27" t="s">
        <v>8</v>
      </c>
      <c r="K346" s="27">
        <v>40</v>
      </c>
      <c r="L346" s="27" t="s">
        <v>11</v>
      </c>
      <c r="M346" s="27" t="s">
        <v>125</v>
      </c>
      <c r="R346" s="12" t="str">
        <f>_xlfn.IFNA(VLOOKUP(S346,Municipis!$A$2:$B$118,2,FALSE),"Pendent")</f>
        <v>Torres de Segre, Soses, Seròs</v>
      </c>
      <c r="S346" s="12" t="str" cm="1">
        <f t="array" ref="S346">_xlfn.IFNA(_xlfn.IFS(M346&lt;&gt;0,M346,N346&lt;&gt;0,N346,P346&lt;&gt;0,P346,Q346&lt;&gt;0,Q346),"Pendent")</f>
        <v>ZPC SE-19 - Utxesa - Torres de Segre - CIP</v>
      </c>
    </row>
    <row r="347" spans="1:22" ht="15" customHeight="1" x14ac:dyDescent="0.3">
      <c r="A347" s="12">
        <v>336</v>
      </c>
      <c r="B347" s="17" t="s">
        <v>515</v>
      </c>
      <c r="C347" s="16" t="s">
        <v>1347</v>
      </c>
      <c r="D347" s="23" t="str" cm="1">
        <f t="array" ref="D347">_xlfn.IFNA(_xlfn.IFS(M347&lt;&gt;0,M347,N347&lt;&gt;0,N347,P347&lt;&gt;0,P347,Q347&lt;&gt;0,Q347),"FALTAN DATOS DE ESCENARIO")</f>
        <v>ZPC TE-20 - Manlleu - Roda de Ter - CIP, ZPC TE-21 - Torelló - CIP</v>
      </c>
      <c r="E347" s="94">
        <v>45164</v>
      </c>
      <c r="F347" s="219">
        <v>0.625</v>
      </c>
      <c r="G347" s="94">
        <v>45164</v>
      </c>
      <c r="H347" s="219">
        <v>0.79166666666666696</v>
      </c>
      <c r="I347" s="27" t="s">
        <v>12</v>
      </c>
      <c r="J347" s="27" t="s">
        <v>8</v>
      </c>
      <c r="K347" s="27">
        <v>25</v>
      </c>
      <c r="L347" s="27" t="s">
        <v>11</v>
      </c>
      <c r="M347" s="27" t="s">
        <v>142</v>
      </c>
      <c r="R347" s="12" t="str">
        <f>_xlfn.IFNA(VLOOKUP(S347,Municipis!$A$2:$B$118,2,FALSE),"Pendent")</f>
        <v>Masies Voltegrà, Torelló, S. Vicenç Torelló, Oris, S. Quirze Besora</v>
      </c>
      <c r="S347" s="12" t="str" cm="1">
        <f t="array" ref="S347">_xlfn.IFNA(_xlfn.IFS(M347&lt;&gt;0,M347,N347&lt;&gt;0,N347,P347&lt;&gt;0,P347,Q347&lt;&gt;0,Q347),"Pendent")</f>
        <v>ZPC TE-20 - Manlleu - Roda de Ter - CIP, ZPC TE-21 - Torelló - CIP</v>
      </c>
      <c r="T347" s="23" t="str" cm="1">
        <f t="array" ref="T347">_xlfn.IFNA(_xlfn.IFS(M347&lt;&gt;0,M347,N347&lt;&gt;0,N347,P347&lt;&gt;0,P347,Q347&lt;&gt;0,Q347),"FALTAN DATOS DE ESCENARIO")</f>
        <v>ZPC TE-20 - Manlleu - Roda de Ter - CIP, ZPC TE-21 - Torelló - CIP</v>
      </c>
      <c r="U347" s="92" t="str">
        <f>IF(IFERROR(FIND("ZPC",S347)&gt;=1,0),"ZPC","ZLLSM")</f>
        <v>ZPC</v>
      </c>
      <c r="V347" s="92" t="str">
        <f>+IF(OR(P347="Festa Major",P347="Menors d'edat",P347="Federació",U347="ZLLSM"),"Exempt","Taxa")</f>
        <v>Taxa</v>
      </c>
    </row>
    <row r="348" spans="1:22" ht="15" customHeight="1" x14ac:dyDescent="0.3">
      <c r="A348" s="12">
        <v>337</v>
      </c>
      <c r="B348" s="28" t="s">
        <v>500</v>
      </c>
      <c r="C348" s="16" t="s">
        <v>1182</v>
      </c>
      <c r="D348" s="23" t="str" cm="1">
        <f t="array" ref="D348">_xlfn.IFNA(_xlfn.IFS(M348&lt;&gt;0,M348,N348&lt;&gt;0,N348,P348&lt;&gt;0,P348,Q348&lt;&gt;0,Q348),"FALTAN DATOS DE ESCENARIO")</f>
        <v>Pantá d'Olvan</v>
      </c>
      <c r="E348" s="96">
        <v>45171</v>
      </c>
      <c r="F348" s="110">
        <v>0.33333333333333298</v>
      </c>
      <c r="G348" s="96">
        <v>45171</v>
      </c>
      <c r="H348" s="110">
        <v>0.5</v>
      </c>
      <c r="I348" s="27" t="s">
        <v>12</v>
      </c>
      <c r="J348" s="27" t="s">
        <v>8</v>
      </c>
      <c r="K348" s="27">
        <v>20</v>
      </c>
      <c r="L348" s="27" t="s">
        <v>11</v>
      </c>
      <c r="M348" s="27"/>
      <c r="N348" s="27"/>
      <c r="O348" s="27"/>
      <c r="P348" s="27"/>
      <c r="Q348" s="17" t="s">
        <v>1188</v>
      </c>
      <c r="R348" s="12"/>
      <c r="S348" s="12" t="str" cm="1">
        <f t="array" ref="S348">_xlfn.IFNA(_xlfn.IFS(M348&lt;&gt;0,M348,N348&lt;&gt;0,N348,P348&lt;&gt;0,P348,Q348&lt;&gt;0,Q348),"Pendent")</f>
        <v>Pantá d'Olvan</v>
      </c>
      <c r="T348" s="23" t="str" cm="1">
        <f t="array" ref="T348">_xlfn.IFNA(_xlfn.IFS(M348&lt;&gt;0,M348,N348&lt;&gt;0,N348,P348&lt;&gt;0,P348,Q348&lt;&gt;0,Q348),"FALTAN DATOS DE ESCENARIO")</f>
        <v>Pantá d'Olvan</v>
      </c>
      <c r="U348" s="92" t="str">
        <f>IF(IFERROR(FIND("ZPC",S348)&gt;=1,0),"ZPC","ZLLSM")</f>
        <v>ZLLSM</v>
      </c>
      <c r="V348" s="92" t="str">
        <f>+IF(OR(P348="Festa Major",P348="Menors d'edat",P348="Federació",U348="ZLLSM"),"Exempt","Taxa")</f>
        <v>Exempt</v>
      </c>
    </row>
    <row r="349" spans="1:22" ht="15" customHeight="1" x14ac:dyDescent="0.3">
      <c r="B349" s="17" t="s">
        <v>450</v>
      </c>
      <c r="C349" s="16" t="s">
        <v>1484</v>
      </c>
      <c r="D349" s="23" t="str" cm="1">
        <f t="array" ref="D349">_xlfn.IFNA(_xlfn.IFS(M349&lt;&gt;0,M349,N349&lt;&gt;0,N349,P349&lt;&gt;0,P349,Q349&lt;&gt;0,Q349),"FALTAN DATOS DE ESCENARIO")</f>
        <v xml:space="preserve">ZLLSM-EB-01 - l'Ebre </v>
      </c>
      <c r="E349" s="94">
        <v>45171</v>
      </c>
      <c r="F349" s="95">
        <v>0.33333333333333298</v>
      </c>
      <c r="G349" s="94">
        <v>45171</v>
      </c>
      <c r="H349" s="95">
        <v>0.75</v>
      </c>
      <c r="I349" s="27" t="s">
        <v>1009</v>
      </c>
      <c r="J349" s="27" t="s">
        <v>8</v>
      </c>
      <c r="K349" s="27">
        <v>50</v>
      </c>
      <c r="L349" s="27" t="s">
        <v>11</v>
      </c>
      <c r="M349" s="27"/>
      <c r="N349" s="27"/>
      <c r="O349" s="27"/>
      <c r="P349" s="27" t="s">
        <v>40</v>
      </c>
      <c r="Q349" s="27"/>
      <c r="R349" s="12" t="str">
        <f>_xlfn.IFNA(VLOOKUP(S349,Municipis!$A$2:$B$118,2,FALSE),"Pendent")</f>
        <v>Flix, Ascó, Móra d'Ebre, Tortosa, Amposta, Deltebre</v>
      </c>
      <c r="S349" s="12" t="str" cm="1">
        <f t="array" ref="S349">_xlfn.IFNA(_xlfn.IFS(M349&lt;&gt;0,M349,N349&lt;&gt;0,N349,P349&lt;&gt;0,P349,Q349&lt;&gt;0,Q349),"Pendent")</f>
        <v xml:space="preserve">ZLLSM-EB-01 - l'Ebre </v>
      </c>
    </row>
    <row r="350" spans="1:22" ht="15" customHeight="1" x14ac:dyDescent="0.3">
      <c r="B350" s="17" t="s">
        <v>501</v>
      </c>
      <c r="C350" s="49" t="s">
        <v>1619</v>
      </c>
      <c r="D350" s="23" t="str" cm="1">
        <f t="array" ref="D350">_xlfn.IFNA(_xlfn.IFS(M350&lt;&gt;0,M350,N350&lt;&gt;0,N350,P350&lt;&gt;0,P350,Q350&lt;&gt;0,Q350),"FALTAN DATOS DE ESCENARIO")</f>
        <v xml:space="preserve">ZLLSM-EB-01 - l'Ebre </v>
      </c>
      <c r="E350" s="93">
        <v>45171</v>
      </c>
      <c r="F350" s="101">
        <v>0.66666666666666696</v>
      </c>
      <c r="G350" s="93">
        <v>45171</v>
      </c>
      <c r="H350" s="101">
        <v>0.83333333333333404</v>
      </c>
      <c r="I350" s="17" t="s">
        <v>12</v>
      </c>
      <c r="J350" s="17" t="s">
        <v>15</v>
      </c>
      <c r="K350" s="17">
        <v>20</v>
      </c>
      <c r="L350" s="17" t="s">
        <v>11</v>
      </c>
      <c r="P350" s="17" t="s">
        <v>40</v>
      </c>
      <c r="R350" s="12" t="str">
        <f>_xlfn.IFNA(VLOOKUP(S350,Municipis!$A$2:$B$118,2,FALSE),"Pendent")</f>
        <v>Flix, Ascó, Móra d'Ebre, Tortosa, Amposta, Deltebre</v>
      </c>
      <c r="S350" s="12" t="str" cm="1">
        <f t="array" ref="S350">_xlfn.IFNA(_xlfn.IFS(M350&lt;&gt;0,M350,N350&lt;&gt;0,N350,P350&lt;&gt;0,P350,Q350&lt;&gt;0,Q350),"Pendent")</f>
        <v xml:space="preserve">ZLLSM-EB-01 - l'Ebre </v>
      </c>
    </row>
    <row r="351" spans="1:22" ht="15" customHeight="1" x14ac:dyDescent="0.3">
      <c r="A351" s="12">
        <v>340</v>
      </c>
      <c r="B351" s="17" t="s">
        <v>425</v>
      </c>
      <c r="C351" s="17" t="s">
        <v>1526</v>
      </c>
      <c r="D351" s="23" t="str" cm="1">
        <f t="array" ref="D351">_xlfn.IFNA(_xlfn.IFS(M351&lt;&gt;0,M351,N351&lt;&gt;0,N351,P351&lt;&gt;0,P351,Q351&lt;&gt;0,Q351),"FALTAN DATOS DE ESCENARIO")</f>
        <v xml:space="preserve">ZPC FU-03 - Serinyà - Vilert - CIP </v>
      </c>
      <c r="E351" s="93">
        <v>45171</v>
      </c>
      <c r="F351" s="118">
        <v>6.25</v>
      </c>
      <c r="G351" s="93">
        <v>45171</v>
      </c>
      <c r="H351" s="118">
        <v>0.66666666666666696</v>
      </c>
      <c r="I351" s="17" t="s">
        <v>12</v>
      </c>
      <c r="J351" s="17" t="s">
        <v>8</v>
      </c>
      <c r="K351" s="17">
        <v>20</v>
      </c>
      <c r="L351" s="17" t="s">
        <v>11</v>
      </c>
      <c r="M351" s="17" t="s">
        <v>76</v>
      </c>
      <c r="R351" s="12" t="str">
        <f>_xlfn.IFNA(VLOOKUP(S351,Municipis!$A$2:$B$118,2,FALSE),"Pendent")</f>
        <v>Olot</v>
      </c>
      <c r="S351" s="12" t="str" cm="1">
        <f t="array" ref="S351">_xlfn.IFNA(_xlfn.IFS(M351&lt;&gt;0,M351,N351&lt;&gt;0,N351,P351&lt;&gt;0,P351,Q351&lt;&gt;0,Q351),"Pendent")</f>
        <v xml:space="preserve">ZPC FU-03 - Serinyà - Vilert - CIP </v>
      </c>
    </row>
    <row r="352" spans="1:22" ht="15" customHeight="1" x14ac:dyDescent="0.3">
      <c r="A352" s="12">
        <v>341</v>
      </c>
      <c r="B352" s="17" t="s">
        <v>426</v>
      </c>
      <c r="C352" s="97" t="s">
        <v>1169</v>
      </c>
      <c r="D352" s="23" t="str" cm="1">
        <f t="array" ref="D352">_xlfn.IFNA(_xlfn.IFS(M352&lt;&gt;0,M352,N352&lt;&gt;0,N352,P352&lt;&gt;0,P352,Q352&lt;&gt;0,Q352),"FALTAN DATOS DE ESCENARIO")</f>
        <v xml:space="preserve">ZPC LL-23 - Súria - CIP </v>
      </c>
      <c r="E352" s="107">
        <v>45171</v>
      </c>
      <c r="F352" s="316">
        <v>0.29166666666666669</v>
      </c>
      <c r="G352" s="107">
        <v>45172</v>
      </c>
      <c r="H352" s="316">
        <v>0.875</v>
      </c>
      <c r="I352" s="100" t="s">
        <v>12</v>
      </c>
      <c r="J352" s="100" t="s">
        <v>8</v>
      </c>
      <c r="K352" s="100">
        <v>25</v>
      </c>
      <c r="L352" s="100" t="s">
        <v>11</v>
      </c>
      <c r="M352" s="100" t="s">
        <v>99</v>
      </c>
      <c r="N352" s="27"/>
      <c r="O352" s="27"/>
      <c r="P352" s="27"/>
      <c r="Q352" s="27"/>
      <c r="R352" s="12" t="str">
        <f>_xlfn.IFNA(VLOOKUP(S352,Municipis!$A$2:$B$118,2,FALSE),"Pendent")</f>
        <v>Olesa de Montserrat, Esparreguera, Collbató</v>
      </c>
      <c r="S352" s="12" t="str" cm="1">
        <f t="array" ref="S352">_xlfn.IFNA(_xlfn.IFS(M352&lt;&gt;0,M352,N352&lt;&gt;0,N352,P352&lt;&gt;0,P352,Q352&lt;&gt;0,Q352),"Pendent")</f>
        <v xml:space="preserve">ZPC LL-23 - Súria - CIP </v>
      </c>
      <c r="T352" s="23" t="str" cm="1">
        <f t="array" ref="T352">_xlfn.IFNA(_xlfn.IFS(M352&lt;&gt;0,M352,N352&lt;&gt;0,N352,P352&lt;&gt;0,P352,Q352&lt;&gt;0,Q352),"FALTAN DATOS DE ESCENARIO")</f>
        <v xml:space="preserve">ZPC LL-23 - Súria - CIP </v>
      </c>
      <c r="U352" s="92" t="str">
        <f>IF(IFERROR(FIND("ZPC",S352)&gt;=1,0),"ZPC","ZLLSM")</f>
        <v>ZPC</v>
      </c>
      <c r="V352" s="92" t="str">
        <f>+IF(OR(P352="Festa Major",P352="Menors d'edat",P352="Federació",U352="ZLLSM"),"Exempt","Taxa")</f>
        <v>Taxa</v>
      </c>
    </row>
    <row r="353" spans="1:22" ht="15" customHeight="1" x14ac:dyDescent="0.3">
      <c r="A353" s="12">
        <v>342</v>
      </c>
      <c r="B353" s="17" t="s">
        <v>512</v>
      </c>
      <c r="C353" s="16" t="s">
        <v>1509</v>
      </c>
      <c r="D353" s="23" t="str" cm="1">
        <f t="array" ref="D353">_xlfn.IFNA(_xlfn.IFS(M353&lt;&gt;0,M353,N353&lt;&gt;0,N353,P353&lt;&gt;0,P353,Q353&lt;&gt;0,Q353),"FALTAN DATOS DE ESCENARIO")</f>
        <v xml:space="preserve">ZPC NR-12 - Alfarràs - INT </v>
      </c>
      <c r="E353" s="94">
        <v>45171</v>
      </c>
      <c r="F353" s="219">
        <v>0.33333333333333298</v>
      </c>
      <c r="G353" s="94">
        <v>45171</v>
      </c>
      <c r="H353" s="219">
        <v>0.83333333333333404</v>
      </c>
      <c r="I353" s="27" t="s">
        <v>1022</v>
      </c>
      <c r="J353" s="27" t="s">
        <v>10</v>
      </c>
      <c r="K353" s="27">
        <v>30</v>
      </c>
      <c r="L353" s="27" t="s">
        <v>11</v>
      </c>
      <c r="M353" s="27"/>
      <c r="N353" s="27" t="s">
        <v>114</v>
      </c>
      <c r="O353" s="27" t="s">
        <v>542</v>
      </c>
      <c r="P353" s="27"/>
      <c r="Q353" s="27"/>
      <c r="R353" s="12" t="str">
        <f>_xlfn.IFNA(VLOOKUP(S353,[2]Municipis!$A$2:$B$118,2,FALSE),"Pendent")</f>
        <v>Alfarràs, Almenar, Ivars de Noguera, Algerri, Albesa, Alguaire, La Portella</v>
      </c>
      <c r="S353" s="12" t="str">
        <f t="array" ref="S353">_xlfn.IFNA(_xlfn.IFS(M353&lt;&gt;0,M353,N353&lt;&gt;0,N353,P353&lt;&gt;0,P353,Q353&lt;&gt;0,Q353),"Pendent")</f>
        <v xml:space="preserve">ZPC NR-12 - Alfarràs - INT </v>
      </c>
    </row>
    <row r="354" spans="1:22" ht="15" customHeight="1" x14ac:dyDescent="0.3">
      <c r="A354" s="12">
        <v>343</v>
      </c>
      <c r="B354" s="17" t="s">
        <v>406</v>
      </c>
      <c r="C354" s="235" t="s">
        <v>1406</v>
      </c>
      <c r="D354" s="23" t="str" cm="1">
        <f t="array" ref="D354">_xlfn.IFNA(_xlfn.IFS(M354&lt;&gt;0,M354,N354&lt;&gt;0,N354,P354&lt;&gt;0,P354,Q354&lt;&gt;0,Q354),"FALTAN DATOS DE ESCENARIO")</f>
        <v>ZPC TE-12 - Embassament de Sau - CIP, ZPC TE-20 - Manlleu - Roda de Ter - CIP, ZPC TE-21 - Torelló - CIP</v>
      </c>
      <c r="E354" s="236">
        <v>45171</v>
      </c>
      <c r="F354" s="260">
        <v>0.58333333333333337</v>
      </c>
      <c r="G354" s="236">
        <v>45171</v>
      </c>
      <c r="H354" s="260">
        <v>0.875</v>
      </c>
      <c r="I354" s="121" t="s">
        <v>12</v>
      </c>
      <c r="J354" s="121" t="s">
        <v>16</v>
      </c>
      <c r="K354" s="121">
        <v>42</v>
      </c>
      <c r="L354" s="121" t="s">
        <v>11</v>
      </c>
      <c r="M354" s="121" t="s">
        <v>137</v>
      </c>
      <c r="R354" s="12" t="str">
        <f>_xlfn.IFNA(VLOOKUP(S354,Municipis!$A$2:$B$118,2,FALSE),"Pendent")</f>
        <v>Viladrau</v>
      </c>
      <c r="S354" s="12" t="str" cm="1">
        <f t="array" ref="S354">_xlfn.IFNA(_xlfn.IFS(M354&lt;&gt;0,M354,N354&lt;&gt;0,N354,P354&lt;&gt;0,P354,Q354&lt;&gt;0,Q354),"Pendent")</f>
        <v>ZPC TE-12 - Embassament de Sau - CIP, ZPC TE-20 - Manlleu - Roda de Ter - CIP, ZPC TE-21 - Torelló - CIP</v>
      </c>
    </row>
    <row r="355" spans="1:22" ht="15" customHeight="1" x14ac:dyDescent="0.3">
      <c r="A355" s="12">
        <v>344</v>
      </c>
      <c r="B355" s="17" t="s">
        <v>481</v>
      </c>
      <c r="C355" s="40" t="s">
        <v>1282</v>
      </c>
      <c r="D355" s="239" t="str" cm="1">
        <f t="array" ref="D355">_xlfn.IFNA(_xlfn.IFS(M355&lt;&gt;0,M355,N355&lt;&gt;0,N355,P355&lt;&gt;0,P355,Q355&lt;&gt;0,Q355),"FALTAN DATOS DE ESCENARIO")</f>
        <v>ZLLSM-FR-02 - Riu d'Anguera</v>
      </c>
      <c r="E355" s="240">
        <v>45172</v>
      </c>
      <c r="F355" s="104">
        <v>0.29166666666666669</v>
      </c>
      <c r="G355" s="240">
        <v>45172</v>
      </c>
      <c r="H355" s="110">
        <v>0.54166666666666696</v>
      </c>
      <c r="I355" s="27" t="s">
        <v>12</v>
      </c>
      <c r="J355" s="27" t="s">
        <v>16</v>
      </c>
      <c r="K355" s="17">
        <v>20</v>
      </c>
      <c r="L355" s="17" t="s">
        <v>11</v>
      </c>
      <c r="P355" s="17" t="s">
        <v>43</v>
      </c>
      <c r="R355" s="12" t="str">
        <f>_xlfn.IFNA(VLOOKUP(S355,Municipis!$A$2:$B$118,2,FALSE),"Pendent")</f>
        <v>Barberà de la Conca</v>
      </c>
      <c r="S355" s="12" t="str" cm="1">
        <f t="array" ref="S355">_xlfn.IFNA(_xlfn.IFS(M355&lt;&gt;0,M355,N355&lt;&gt;0,N355,P355&lt;&gt;0,P355,Q355&lt;&gt;0,Q355),"Pendent")</f>
        <v>ZLLSM-FR-02 - Riu d'Anguera</v>
      </c>
      <c r="T355" s="23" t="str" cm="1">
        <f t="array" ref="T355">_xlfn.IFNA(_xlfn.IFS(M355&lt;&gt;0,M355,N355&lt;&gt;0,N355,P355&lt;&gt;0,P355,Q355&lt;&gt;0,Q355),"FALTAN DATOS DE ESCENARIO")</f>
        <v>ZLLSM-FR-02 - Riu d'Anguera</v>
      </c>
      <c r="U355" s="92" t="str">
        <f>IF(IFERROR(FIND("ZPC",S355)&gt;=1,0),"ZPC","ZLLSM")</f>
        <v>ZLLSM</v>
      </c>
      <c r="V355" s="92" t="str">
        <f>+IF(OR(P355="Festa Major",P355="Menors d'edat",P355="Federació",U355="ZLLSM"),"Exempt","Taxa")</f>
        <v>Exempt</v>
      </c>
    </row>
    <row r="356" spans="1:22" ht="15" customHeight="1" x14ac:dyDescent="0.3">
      <c r="A356" s="12">
        <v>345</v>
      </c>
      <c r="B356" s="17" t="s">
        <v>477</v>
      </c>
      <c r="C356" s="315" t="s">
        <v>1479</v>
      </c>
      <c r="D356" s="23" t="str" cm="1">
        <f t="array" ref="D356">_xlfn.IFNA(_xlfn.IFS(M356&lt;&gt;0,M356,N356&lt;&gt;0,N356,P356&lt;&gt;0,P356,Q356&lt;&gt;0,Q356),"FALTAN DATOS DE ESCENARIO")</f>
        <v xml:space="preserve">ZLLSM-LL-31 - el Llobregat - Abrera </v>
      </c>
      <c r="E356" s="229">
        <v>45172</v>
      </c>
      <c r="F356" s="230">
        <v>0.25</v>
      </c>
      <c r="G356" s="229">
        <v>45172</v>
      </c>
      <c r="H356" s="230">
        <v>0.54166666666666663</v>
      </c>
      <c r="I356" s="231" t="s">
        <v>1421</v>
      </c>
      <c r="J356" s="231" t="s">
        <v>1479</v>
      </c>
      <c r="K356" s="232">
        <v>20</v>
      </c>
      <c r="L356" s="315" t="s">
        <v>1080</v>
      </c>
      <c r="M356" s="27"/>
      <c r="N356" s="27"/>
      <c r="O356" s="27"/>
      <c r="P356" s="27" t="s">
        <v>52</v>
      </c>
      <c r="R356" s="12" t="str">
        <f>_xlfn.IFNA(VLOOKUP(S356,Municipis!$A$2:$B$118,2,FALSE),"Pendent")</f>
        <v>Abrera</v>
      </c>
      <c r="S356" s="12" t="str" cm="1">
        <f t="array" ref="S356">_xlfn.IFNA(_xlfn.IFS(M356&lt;&gt;0,M356,N356&lt;&gt;0,N356,P356&lt;&gt;0,P356,Q356&lt;&gt;0,Q356),"Pendent")</f>
        <v xml:space="preserve">ZLLSM-LL-31 - el Llobregat - Abrera </v>
      </c>
    </row>
    <row r="357" spans="1:22" ht="15" customHeight="1" x14ac:dyDescent="0.3">
      <c r="A357" s="12">
        <v>346</v>
      </c>
      <c r="B357" s="17" t="s">
        <v>404</v>
      </c>
      <c r="C357" s="249" t="s">
        <v>1477</v>
      </c>
      <c r="D357" s="23" t="str" cm="1">
        <f t="array" ref="D357">_xlfn.IFNA(_xlfn.IFS(M357&lt;&gt;0,M357,N357&lt;&gt;0,N357,P357&lt;&gt;0,P357,Q357&lt;&gt;0,Q357),"FALTAN DATOS DE ESCENARIO")</f>
        <v xml:space="preserve">ZLLSM-TE-29 - el Ter - Anglès/Girona/Torroella de Montgrí </v>
      </c>
      <c r="E357" s="93">
        <v>45172</v>
      </c>
      <c r="F357" s="101">
        <v>0.29166666666666669</v>
      </c>
      <c r="G357" s="93">
        <v>45172</v>
      </c>
      <c r="H357" s="101">
        <v>0.5</v>
      </c>
      <c r="I357" s="17" t="s">
        <v>12</v>
      </c>
      <c r="J357" s="17" t="s">
        <v>16</v>
      </c>
      <c r="K357" s="17">
        <v>30</v>
      </c>
      <c r="L357" s="17" t="s">
        <v>11</v>
      </c>
      <c r="P357" s="17" t="s">
        <v>69</v>
      </c>
      <c r="R357" s="12" t="str">
        <f>_xlfn.IFNA(VLOOKUP(S357,Municipis!$A$2:$B$118,2,FALSE),"Pendent")</f>
        <v>Anglès, Girona, Torroella de Montgrí</v>
      </c>
      <c r="S357" s="12" t="str" cm="1">
        <f t="array" ref="S357">_xlfn.IFNA(_xlfn.IFS(M357&lt;&gt;0,M357,N357&lt;&gt;0,N357,P357&lt;&gt;0,P357,Q357&lt;&gt;0,Q357),"Pendent")</f>
        <v xml:space="preserve">ZLLSM-TE-29 - el Ter - Anglès/Girona/Torroella de Montgrí </v>
      </c>
    </row>
    <row r="358" spans="1:22" ht="15" customHeight="1" x14ac:dyDescent="0.3">
      <c r="A358" s="12">
        <v>347</v>
      </c>
      <c r="B358" s="17" t="s">
        <v>409</v>
      </c>
      <c r="C358" s="242" t="s">
        <v>1280</v>
      </c>
      <c r="D358" s="23" t="str" cm="1">
        <f t="array" ref="D358">_xlfn.IFNA(_xlfn.IFS(M358&lt;&gt;0,M358,N358&lt;&gt;0,N358,P358&lt;&gt;0,P358,Q358&lt;&gt;0,Q358),"FALTAN DATOS DE ESCENARIO")</f>
        <v>ZPC LL-18 - Sant Joan de Vilatorrada - Callús - CIP</v>
      </c>
      <c r="E358" s="243">
        <v>45172</v>
      </c>
      <c r="F358" s="118">
        <v>0.33333333333333331</v>
      </c>
      <c r="G358" s="243">
        <v>45172</v>
      </c>
      <c r="H358" s="118">
        <v>0.58333333333333337</v>
      </c>
      <c r="I358" s="17" t="s">
        <v>12</v>
      </c>
      <c r="J358" s="17" t="s">
        <v>8</v>
      </c>
      <c r="K358" s="17">
        <v>15</v>
      </c>
      <c r="L358" s="17" t="s">
        <v>11</v>
      </c>
      <c r="M358" s="17" t="s">
        <v>1494</v>
      </c>
      <c r="R358" s="92" t="s">
        <v>613</v>
      </c>
      <c r="S358" s="12" t="s">
        <v>1494</v>
      </c>
    </row>
    <row r="359" spans="1:22" ht="15" customHeight="1" x14ac:dyDescent="0.3">
      <c r="A359" s="12">
        <v>348</v>
      </c>
      <c r="B359" s="17" t="s">
        <v>496</v>
      </c>
      <c r="C359" s="16" t="s">
        <v>1091</v>
      </c>
      <c r="D359" s="23" t="str" cm="1">
        <f t="array" ref="D359">_xlfn.IFNA(_xlfn.IFS(M359&lt;&gt;0,M359,N359&lt;&gt;0,N359,P359&lt;&gt;0,P359,Q359&lt;&gt;0,Q359),"FALTAN DATOS DE ESCENARIO")</f>
        <v xml:space="preserve">ZPC LL-21 - Castellbell i el Vilar - CIP </v>
      </c>
      <c r="E359" s="94">
        <v>45172</v>
      </c>
      <c r="F359" s="219">
        <v>0.33333333333333298</v>
      </c>
      <c r="G359" s="94">
        <v>45172</v>
      </c>
      <c r="H359" s="219">
        <v>0.58333333333333304</v>
      </c>
      <c r="I359" s="27" t="s">
        <v>12</v>
      </c>
      <c r="J359" s="27" t="s">
        <v>8</v>
      </c>
      <c r="K359" s="27">
        <v>20</v>
      </c>
      <c r="L359" s="27" t="s">
        <v>11</v>
      </c>
      <c r="M359" s="27" t="s">
        <v>95</v>
      </c>
      <c r="N359" s="27"/>
      <c r="O359" s="27"/>
      <c r="P359" s="27"/>
      <c r="Q359" s="27"/>
      <c r="R359" s="12" t="str">
        <f>_xlfn.IFNA(VLOOKUP(S359,Municipis!$A$2:$B$118,2,FALSE),"Pendent")</f>
        <v>Castellbell i el Vilar, Monistrol del Montserrat, Olesa de Montserrat, Esparreguera</v>
      </c>
      <c r="S359" s="12" t="str" cm="1">
        <f t="array" ref="S359">_xlfn.IFNA(_xlfn.IFS(M359&lt;&gt;0,M359,N359&lt;&gt;0,N359,P359&lt;&gt;0,P359,Q359&lt;&gt;0,Q359),"Pendent")</f>
        <v xml:space="preserve">ZPC LL-21 - Castellbell i el Vilar - CIP </v>
      </c>
      <c r="T359" s="23" t="str" cm="1">
        <f t="array" ref="T359">_xlfn.IFNA(_xlfn.IFS(M359&lt;&gt;0,M359,N359&lt;&gt;0,N359,P359&lt;&gt;0,P359,Q359&lt;&gt;0,Q359),"FALTAN DATOS DE ESCENARIO")</f>
        <v xml:space="preserve">ZPC LL-21 - Castellbell i el Vilar - CIP </v>
      </c>
      <c r="U359" s="92" t="str">
        <f>IF(IFERROR(FIND("ZPC",S359)&gt;=1,0),"ZPC","ZLLSM")</f>
        <v>ZPC</v>
      </c>
      <c r="V359" s="92" t="str">
        <f>+IF(OR(P359="Festa Major",P359="Menors d'edat",P359="Federació",U359="ZLLSM"),"Exempt","Taxa")</f>
        <v>Taxa</v>
      </c>
    </row>
    <row r="360" spans="1:22" ht="15" customHeight="1" x14ac:dyDescent="0.3">
      <c r="A360" s="12">
        <v>349</v>
      </c>
      <c r="B360" s="36" t="s">
        <v>522</v>
      </c>
      <c r="C360" s="37" t="s">
        <v>8</v>
      </c>
      <c r="D360" s="23" t="str" cm="1">
        <f t="array" ref="D360">_xlfn.IFNA(_xlfn.IFS(M360&lt;&gt;0,M360,N360&lt;&gt;0,N360,P360&lt;&gt;0,P360,Q360&lt;&gt;0,Q360),"FALTAN DATOS DE ESCENARIO")</f>
        <v xml:space="preserve">ZPC LL-24 - Olesa i Esparreguera - CIP </v>
      </c>
      <c r="E360" s="234">
        <v>45172</v>
      </c>
      <c r="F360" s="104">
        <v>0.29166666666666669</v>
      </c>
      <c r="G360" s="234">
        <v>45172</v>
      </c>
      <c r="H360" s="104">
        <v>0.54166666666666696</v>
      </c>
      <c r="I360" s="17" t="s">
        <v>12</v>
      </c>
      <c r="J360" s="17" t="s">
        <v>8</v>
      </c>
      <c r="K360" s="17">
        <v>40</v>
      </c>
      <c r="L360" s="17" t="s">
        <v>11</v>
      </c>
      <c r="M360" s="17" t="s">
        <v>100</v>
      </c>
      <c r="R360" s="12" t="str">
        <f>_xlfn.IFNA(VLOOKUP(S360,Municipis!$A$2:$B$118,2,FALSE),"Pendent")</f>
        <v>Navàs. Pinós, Cardona</v>
      </c>
      <c r="S360" s="12" t="str" cm="1">
        <f t="array" ref="S360">_xlfn.IFNA(_xlfn.IFS(M360&lt;&gt;0,M360,N360&lt;&gt;0,N360,P360&lt;&gt;0,P360,Q360&lt;&gt;0,Q360),"Pendent")</f>
        <v xml:space="preserve">ZPC LL-24 - Olesa i Esparreguera - CIP </v>
      </c>
      <c r="T360" s="23" t="str" cm="1">
        <f t="array" ref="T360">_xlfn.IFNA(_xlfn.IFS(M360&lt;&gt;0,M360,N360&lt;&gt;0,N360,P360&lt;&gt;0,P360,Q360&lt;&gt;0,Q360),"FALTAN DATOS DE ESCENARIO")</f>
        <v xml:space="preserve">ZPC LL-24 - Olesa i Esparreguera - CIP </v>
      </c>
      <c r="U360" s="92" t="str">
        <f>IF(IFERROR(FIND("ZPC",S360)&gt;=1,0),"ZPC","ZLLSM")</f>
        <v>ZPC</v>
      </c>
      <c r="V360" s="92" t="str">
        <f>+IF(OR(P360="Festa Major",P360="Menors d'edat",P360="Federació",U360="ZLLSM"),"Exempt","Taxa")</f>
        <v>Taxa</v>
      </c>
    </row>
    <row r="361" spans="1:22" ht="15" customHeight="1" x14ac:dyDescent="0.3">
      <c r="A361" s="12">
        <v>350</v>
      </c>
      <c r="B361" s="17" t="s">
        <v>508</v>
      </c>
      <c r="C361" s="16" t="s">
        <v>1554</v>
      </c>
      <c r="D361" s="23" t="str" cm="1">
        <f t="array" ref="D361">_xlfn.IFNA(_xlfn.IFS(M361&lt;&gt;0,M361,N361&lt;&gt;0,N361,P361&lt;&gt;0,P361,Q361&lt;&gt;0,Q361),"FALTAN DATOS DE ESCENARIO")</f>
        <v xml:space="preserve">ZPC LL-24 - Olesa i Esparreguera - CIP </v>
      </c>
      <c r="E361" s="94">
        <v>45172</v>
      </c>
      <c r="F361" s="95">
        <v>0.33333333333333298</v>
      </c>
      <c r="G361" s="94">
        <v>45172</v>
      </c>
      <c r="H361" s="95">
        <v>0.54166666666666696</v>
      </c>
      <c r="I361" s="27" t="s">
        <v>12</v>
      </c>
      <c r="J361" s="27" t="s">
        <v>8</v>
      </c>
      <c r="K361" s="27">
        <v>12</v>
      </c>
      <c r="L361" s="27" t="s">
        <v>11</v>
      </c>
      <c r="M361" s="27" t="s">
        <v>100</v>
      </c>
      <c r="R361" s="12" t="str">
        <f>_xlfn.IFNA(VLOOKUP(S361,Municipis!$A$2:$B$118,2,FALSE),"Pendent")</f>
        <v>Navàs. Pinós, Cardona</v>
      </c>
      <c r="S361" s="12" t="str" cm="1">
        <f t="array" ref="S361">_xlfn.IFNA(_xlfn.IFS(M361&lt;&gt;0,M361,N361&lt;&gt;0,N361,P361&lt;&gt;0,P361,Q361&lt;&gt;0,Q361),"Pendent")</f>
        <v xml:space="preserve">ZPC LL-24 - Olesa i Esparreguera - CIP </v>
      </c>
      <c r="T361" s="23" t="str" cm="1">
        <f t="array" ref="T361">_xlfn.IFNA(_xlfn.IFS(M361&lt;&gt;0,M361,N361&lt;&gt;0,N361,P361&lt;&gt;0,P361,Q361&lt;&gt;0,Q361),"FALTAN DATOS DE ESCENARIO")</f>
        <v xml:space="preserve">ZPC LL-24 - Olesa i Esparreguera - CIP </v>
      </c>
      <c r="U361" s="92" t="str">
        <f>IF(IFERROR(FIND("ZPC",S361)&gt;=1,0),"ZPC","ZLLSM")</f>
        <v>ZPC</v>
      </c>
      <c r="V361" s="92" t="str">
        <f>+IF(OR(P361="Festa Major",P361="Menors d'edat",P361="Federació",U361="ZLLSM"),"Exempt","Taxa")</f>
        <v>Taxa</v>
      </c>
    </row>
    <row r="362" spans="1:22" ht="14.25" customHeight="1" x14ac:dyDescent="0.3">
      <c r="A362" s="12">
        <v>351</v>
      </c>
      <c r="B362" s="17" t="s">
        <v>512</v>
      </c>
      <c r="C362" s="16" t="s">
        <v>1509</v>
      </c>
      <c r="D362" s="23" t="str" cm="1">
        <f t="array" ref="D362">_xlfn.IFNA(_xlfn.IFS(M362&lt;&gt;0,M362,N362&lt;&gt;0,N362,P362&lt;&gt;0,P362,Q362&lt;&gt;0,Q362),"FALTAN DATOS DE ESCENARIO")</f>
        <v xml:space="preserve">ZPC NR-12 - Alfarràs - INT </v>
      </c>
      <c r="E362" s="94">
        <v>45172</v>
      </c>
      <c r="F362" s="219">
        <v>0.33333333333333298</v>
      </c>
      <c r="G362" s="94">
        <v>45172</v>
      </c>
      <c r="H362" s="219">
        <v>0.83333333333333404</v>
      </c>
      <c r="I362" s="27" t="s">
        <v>1022</v>
      </c>
      <c r="J362" s="27" t="s">
        <v>10</v>
      </c>
      <c r="K362" s="27">
        <v>30</v>
      </c>
      <c r="L362" s="27" t="s">
        <v>11</v>
      </c>
      <c r="M362" s="27"/>
      <c r="N362" s="27" t="s">
        <v>114</v>
      </c>
      <c r="O362" s="27" t="s">
        <v>542</v>
      </c>
      <c r="P362" s="27"/>
      <c r="Q362" s="27"/>
      <c r="R362" s="12" t="str">
        <f>_xlfn.IFNA(VLOOKUP(S362,[2]Municipis!$A$2:$B$118,2,FALSE),"Pendent")</f>
        <v>Alfarràs, Almenar, Ivars de Noguera, Algerri, Albesa, Alguaire, La Portella</v>
      </c>
      <c r="S362" s="12" t="str">
        <f t="array" ref="S362">_xlfn.IFNA(_xlfn.IFS(M362&lt;&gt;0,M362,N362&lt;&gt;0,N362,P362&lt;&gt;0,P362,Q362&lt;&gt;0,Q362),"Pendent")</f>
        <v xml:space="preserve">ZPC NR-12 - Alfarràs - INT </v>
      </c>
    </row>
    <row r="363" spans="1:22" ht="15" customHeight="1" x14ac:dyDescent="0.3">
      <c r="A363" s="12">
        <v>352</v>
      </c>
      <c r="B363" s="28" t="s">
        <v>466</v>
      </c>
      <c r="C363" s="16" t="s">
        <v>1264</v>
      </c>
      <c r="D363" s="23" t="str" cm="1">
        <f t="array" ref="D363">_xlfn.IFNA(_xlfn.IFS(M363&lt;&gt;0,M363,N363&lt;&gt;0,N363,P363&lt;&gt;0,P363,Q363&lt;&gt;0,Q363),"FALTAN DATOS DE ESCENARIO")</f>
        <v xml:space="preserve">ZPC SE-09 - Embassament de Rialb - CIP </v>
      </c>
      <c r="E363" s="94">
        <v>45172</v>
      </c>
      <c r="F363" s="95">
        <v>0.33333333333333298</v>
      </c>
      <c r="G363" s="94">
        <v>45172</v>
      </c>
      <c r="H363" s="95">
        <v>0.625</v>
      </c>
      <c r="I363" s="27" t="s">
        <v>12</v>
      </c>
      <c r="J363" s="27" t="s">
        <v>8</v>
      </c>
      <c r="K363" s="27">
        <v>25</v>
      </c>
      <c r="L363" s="27" t="s">
        <v>11</v>
      </c>
      <c r="M363" s="27" t="s">
        <v>120</v>
      </c>
      <c r="N363" s="27"/>
      <c r="O363" s="27"/>
      <c r="P363" s="27"/>
      <c r="Q363" s="27"/>
      <c r="R363" s="12" t="str">
        <f>_xlfn.IFNA(VLOOKUP(S363,Municipis!$A$2:$B$118,2,FALSE),"Pendent")</f>
        <v>Ponts, La Baronia de Rialb</v>
      </c>
      <c r="S363" s="12" t="str" cm="1">
        <f t="array" ref="S363">_xlfn.IFNA(_xlfn.IFS(M363&lt;&gt;0,M363,N363&lt;&gt;0,N363,P363&lt;&gt;0,P363,Q363&lt;&gt;0,Q363),"Pendent")</f>
        <v xml:space="preserve">ZPC SE-09 - Embassament de Rialb - CIP </v>
      </c>
      <c r="T363" s="23" t="str" cm="1">
        <f t="array" ref="T363">_xlfn.IFNA(_xlfn.IFS(M363&lt;&gt;0,M363,N363&lt;&gt;0,N363,P363&lt;&gt;0,P363,Q363&lt;&gt;0,Q363),"FALTAN DATOS DE ESCENARIO")</f>
        <v xml:space="preserve">ZPC SE-09 - Embassament de Rialb - CIP </v>
      </c>
      <c r="U363" s="92" t="str">
        <f>IF(IFERROR(FIND("ZPC",S363)&gt;=1,0),"ZPC","ZLLSM")</f>
        <v>ZPC</v>
      </c>
      <c r="V363" s="92" t="str">
        <f>+IF(OR(P363="Festa Major",P363="Menors d'edat",P363="Federació",U363="ZLLSM"),"Exempt","Taxa")</f>
        <v>Taxa</v>
      </c>
    </row>
    <row r="364" spans="1:22" ht="15" customHeight="1" x14ac:dyDescent="0.3">
      <c r="A364" s="12">
        <v>353</v>
      </c>
      <c r="B364" s="28" t="s">
        <v>419</v>
      </c>
      <c r="C364" s="30" t="s">
        <v>1140</v>
      </c>
      <c r="D364" s="23" t="str" cm="1">
        <f t="array" ref="D364">_xlfn.IFNA(_xlfn.IFS(M364&lt;&gt;0,M364,N364&lt;&gt;0,N364,P364&lt;&gt;0,P364,Q364&lt;&gt;0,Q364),"FALTAN DATOS DE ESCENARIO")</f>
        <v>ZPC TE-11 - Ter - Sant Quirze de Besora - CIP, ZPC TE-12 - Embassament de Sau - CIP, ZPC TE-20 - Manlleu - Roda de Ter - CIP</v>
      </c>
      <c r="E364" s="98">
        <v>45172</v>
      </c>
      <c r="F364" s="248">
        <v>0.25</v>
      </c>
      <c r="G364" s="98">
        <v>45172</v>
      </c>
      <c r="H364" s="248">
        <v>0.58333333333333337</v>
      </c>
      <c r="I364" s="31" t="s">
        <v>12</v>
      </c>
      <c r="J364" s="31" t="s">
        <v>16</v>
      </c>
      <c r="K364" s="31">
        <v>25</v>
      </c>
      <c r="L364" s="31" t="s">
        <v>9</v>
      </c>
      <c r="M364" s="31" t="s">
        <v>133</v>
      </c>
      <c r="N364" s="27"/>
      <c r="O364" s="27"/>
      <c r="P364" s="27"/>
      <c r="Q364" s="27"/>
      <c r="R364" s="12" t="str">
        <f>_xlfn.IFNA(VLOOKUP(S364,Municipis!$A$2:$B$118,2,FALSE),"Pendent")</f>
        <v>Sant Quirze de Besora, Roda de Ter, Manlleu, Torelló</v>
      </c>
      <c r="S364" s="12" t="str" cm="1">
        <f t="array" ref="S364">_xlfn.IFNA(_xlfn.IFS(M364&lt;&gt;0,M364,N364&lt;&gt;0,N364,P364&lt;&gt;0,P364,Q364&lt;&gt;0,Q364),"Pendent")</f>
        <v>ZPC TE-11 - Ter - Sant Quirze de Besora - CIP, ZPC TE-12 - Embassament de Sau - CIP, ZPC TE-20 - Manlleu - Roda de Ter - CIP</v>
      </c>
      <c r="T364" s="23" t="str" cm="1">
        <f t="array" ref="T364">_xlfn.IFNA(_xlfn.IFS(M364&lt;&gt;0,M364,N364&lt;&gt;0,N364,P364&lt;&gt;0,P364,Q364&lt;&gt;0,Q364),"FALTAN DATOS DE ESCENARIO")</f>
        <v>ZPC TE-11 - Ter - Sant Quirze de Besora - CIP, ZPC TE-12 - Embassament de Sau - CIP, ZPC TE-20 - Manlleu - Roda de Ter - CIP</v>
      </c>
      <c r="U364" s="92" t="str">
        <f>IF(IFERROR(FIND("ZPC",S364)&gt;=1,0),"ZPC","ZLLSM")</f>
        <v>ZPC</v>
      </c>
      <c r="V364" s="92" t="str">
        <f>+IF(OR(P364="Festa Major",P364="Menors d'edat",P364="Federació",U364="ZLLSM"),"Exempt","Taxa")</f>
        <v>Taxa</v>
      </c>
    </row>
    <row r="365" spans="1:22" ht="15" customHeight="1" x14ac:dyDescent="0.3">
      <c r="A365" s="12">
        <v>354</v>
      </c>
      <c r="B365" s="17" t="s">
        <v>505</v>
      </c>
      <c r="C365" s="17" t="s">
        <v>1416</v>
      </c>
      <c r="D365" s="23" t="str" cm="1">
        <f t="array" ref="D365">_xlfn.IFNA(_xlfn.IFS(M365&lt;&gt;0,M365,N365&lt;&gt;0,N365,P365&lt;&gt;0,P365,Q365&lt;&gt;0,Q365),"FALTAN DATOS DE ESCENARIO")</f>
        <v>ZPC TE-20 - Manlleu - Roda de Ter - CIP</v>
      </c>
      <c r="E365" s="93">
        <v>45172</v>
      </c>
      <c r="F365" s="118">
        <v>0.27083333333333331</v>
      </c>
      <c r="G365" s="93">
        <v>45172</v>
      </c>
      <c r="H365" s="104" t="s">
        <v>1420</v>
      </c>
      <c r="I365" s="28" t="s">
        <v>1421</v>
      </c>
      <c r="J365" s="17" t="s">
        <v>1422</v>
      </c>
      <c r="K365" s="17">
        <v>35</v>
      </c>
      <c r="L365" s="17" t="s">
        <v>1080</v>
      </c>
      <c r="M365" s="17" t="s">
        <v>141</v>
      </c>
      <c r="R365" s="12" t="str">
        <f>_xlfn.IFNA(VLOOKUP(S365,Municipis!$A$2:$B$118,2,FALSE),"Pendent")</f>
        <v>Manlleu, Roda Ter, Gurb, Masies Roda, Masies Voltegrà, Torelló, S. V. Torelló, Oris, S.Q. Besora</v>
      </c>
      <c r="S365" s="12" t="str" cm="1">
        <f t="array" ref="S365">_xlfn.IFNA(_xlfn.IFS(M365&lt;&gt;0,M365,N365&lt;&gt;0,N365,P365&lt;&gt;0,P365,Q365&lt;&gt;0,Q365),"Pendent")</f>
        <v>ZPC TE-20 - Manlleu - Roda de Ter - CIP</v>
      </c>
    </row>
    <row r="366" spans="1:22" ht="15" customHeight="1" x14ac:dyDescent="0.3">
      <c r="A366" s="12">
        <v>355</v>
      </c>
      <c r="B366" s="17" t="s">
        <v>517</v>
      </c>
      <c r="C366" s="16" t="s">
        <v>1576</v>
      </c>
      <c r="D366" s="23" t="str" cm="1">
        <f t="array" ref="D366">_xlfn.IFNA(_xlfn.IFS(M366&lt;&gt;0,M366,N366&lt;&gt;0,N366,P366&lt;&gt;0,P366,Q366&lt;&gt;0,Q366),"FALTAN DATOS DE ESCENARIO")</f>
        <v xml:space="preserve">ZLLSM-EB-01 - l'Ebre </v>
      </c>
      <c r="E366" s="94">
        <v>45173</v>
      </c>
      <c r="F366" s="95">
        <v>0.66666666666666696</v>
      </c>
      <c r="G366" s="94">
        <v>45173</v>
      </c>
      <c r="H366" s="95">
        <v>0.79166666666666696</v>
      </c>
      <c r="I366" s="27" t="s">
        <v>12</v>
      </c>
      <c r="J366" s="27" t="s">
        <v>16</v>
      </c>
      <c r="K366" s="27">
        <v>35</v>
      </c>
      <c r="L366" s="27" t="s">
        <v>11</v>
      </c>
      <c r="M366" s="27"/>
      <c r="N366" s="27"/>
      <c r="O366" s="27"/>
      <c r="P366" s="27" t="s">
        <v>40</v>
      </c>
      <c r="Q366" s="27"/>
      <c r="R366" s="12" t="str">
        <f>_xlfn.IFNA(VLOOKUP(S366,Municipis!$A$2:$B$118,2,FALSE),"Pendent")</f>
        <v>Flix, Ascó, Móra d'Ebre, Tortosa, Amposta, Deltebre</v>
      </c>
      <c r="S366" s="12" t="str" cm="1">
        <f t="array" ref="S366">_xlfn.IFNA(_xlfn.IFS(M366&lt;&gt;0,M366,N366&lt;&gt;0,N366,P366&lt;&gt;0,P366,Q366&lt;&gt;0,Q366),"Pendent")</f>
        <v xml:space="preserve">ZLLSM-EB-01 - l'Ebre </v>
      </c>
    </row>
    <row r="367" spans="1:22" ht="15" customHeight="1" x14ac:dyDescent="0.3">
      <c r="A367" s="12">
        <v>356</v>
      </c>
      <c r="B367" s="28" t="s">
        <v>500</v>
      </c>
      <c r="C367" s="16" t="s">
        <v>1183</v>
      </c>
      <c r="D367" s="23" t="str" cm="1">
        <f t="array" ref="D367">_xlfn.IFNA(_xlfn.IFS(M367&lt;&gt;0,M367,N367&lt;&gt;0,N367,P367&lt;&gt;0,P367,Q367&lt;&gt;0,Q367),"FALTAN DATOS DE ESCENARIO")</f>
        <v>ZPC TE-20 - Manlleu - Roda de Ter - CIP</v>
      </c>
      <c r="E367" s="96">
        <v>45175</v>
      </c>
      <c r="F367" s="110">
        <v>0.33333333333333298</v>
      </c>
      <c r="G367" s="96">
        <v>45175</v>
      </c>
      <c r="H367" s="110">
        <v>0.5</v>
      </c>
      <c r="I367" s="27" t="s">
        <v>12</v>
      </c>
      <c r="J367" s="27" t="s">
        <v>10</v>
      </c>
      <c r="K367" s="27">
        <v>20</v>
      </c>
      <c r="L367" s="27" t="s">
        <v>11</v>
      </c>
      <c r="M367" s="27" t="s">
        <v>141</v>
      </c>
      <c r="N367" s="27"/>
      <c r="O367" s="27"/>
      <c r="P367" s="27"/>
      <c r="Q367" s="27"/>
      <c r="R367" s="12" t="str">
        <f>_xlfn.IFNA(VLOOKUP(S367,Municipis!$A$2:$B$118,2,FALSE),"Pendent")</f>
        <v>Manlleu, Roda Ter, Gurb, Masies Roda, Masies Voltegrà, Torelló, S. V. Torelló, Oris, S.Q. Besora</v>
      </c>
      <c r="S367" s="12" t="str" cm="1">
        <f t="array" ref="S367">_xlfn.IFNA(_xlfn.IFS(M367&lt;&gt;0,M367,N367&lt;&gt;0,N367,P367&lt;&gt;0,P367,Q367&lt;&gt;0,Q367),"Pendent")</f>
        <v>ZPC TE-20 - Manlleu - Roda de Ter - CIP</v>
      </c>
      <c r="T367" s="23" t="str" cm="1">
        <f t="array" ref="T367">_xlfn.IFNA(_xlfn.IFS(M367&lt;&gt;0,M367,N367&lt;&gt;0,N367,P367&lt;&gt;0,P367,Q367&lt;&gt;0,Q367),"FALTAN DATOS DE ESCENARIO")</f>
        <v>ZPC TE-20 - Manlleu - Roda de Ter - CIP</v>
      </c>
      <c r="U367" s="92" t="str">
        <f>IF(IFERROR(FIND("ZPC",S367)&gt;=1,0),"ZPC","ZLLSM")</f>
        <v>ZPC</v>
      </c>
      <c r="V367" s="92" t="str">
        <f>+IF(OR(P367="Festa Major",P367="Menors d'edat",P367="Federació",U367="ZLLSM"),"Exempt","Taxa")</f>
        <v>Taxa</v>
      </c>
    </row>
    <row r="368" spans="1:22" ht="15" customHeight="1" x14ac:dyDescent="0.3">
      <c r="A368" s="12">
        <v>357</v>
      </c>
      <c r="B368" s="49" t="s">
        <v>481</v>
      </c>
      <c r="C368" s="49" t="s">
        <v>1038</v>
      </c>
      <c r="D368" s="23" t="str" cm="1">
        <f t="array" ref="D368">_xlfn.IFNA(_xlfn.IFS(M368&lt;&gt;0,M368,N368&lt;&gt;0,N368,P368&lt;&gt;0,P368,Q368&lt;&gt;0,Q368),"FALTAN DATOS DE ESCENARIO")</f>
        <v>Escenari de Foix</v>
      </c>
      <c r="E368" s="32">
        <v>45176</v>
      </c>
      <c r="F368" s="104">
        <v>0.33333333333333298</v>
      </c>
      <c r="G368" s="32">
        <v>45176</v>
      </c>
      <c r="H368" s="104">
        <v>0.58333333333333304</v>
      </c>
      <c r="I368" s="17" t="s">
        <v>12</v>
      </c>
      <c r="J368" s="17" t="s">
        <v>10</v>
      </c>
      <c r="K368" s="17">
        <v>20</v>
      </c>
      <c r="L368" s="17" t="s">
        <v>11</v>
      </c>
      <c r="Q368" s="17" t="s">
        <v>29</v>
      </c>
      <c r="R368" s="12" t="str">
        <f>_xlfn.IFNA(VLOOKUP(S368,Municipis!$A$2:$B$118,2,FALSE),"Pendent")</f>
        <v>Castellet i la Gornal</v>
      </c>
      <c r="S368" s="12" t="str" cm="1">
        <f t="array" ref="S368">_xlfn.IFNA(_xlfn.IFS(M368&lt;&gt;0,M368,N368&lt;&gt;0,N368,P368&lt;&gt;0,P368,Q368&lt;&gt;0,Q368),"Pendent")</f>
        <v>Escenari de Foix</v>
      </c>
      <c r="T368" s="23" t="str" cm="1">
        <f t="array" ref="T368">_xlfn.IFNA(_xlfn.IFS(M368&lt;&gt;0,M368,N368&lt;&gt;0,N368,P368&lt;&gt;0,P368,Q368&lt;&gt;0,Q368),"FALTAN DATOS DE ESCENARIO")</f>
        <v>Escenari de Foix</v>
      </c>
      <c r="U368" s="92" t="str">
        <f>IF(IFERROR(FIND("ZPC",S368)&gt;=1,0),"ZPC","ZLLSM")</f>
        <v>ZLLSM</v>
      </c>
      <c r="V368" s="92" t="str">
        <f>+IF(OR(P368="Festa Major",P368="Menors d'edat",P368="Federació",U368="ZLLSM"),"Exempt","Taxa")</f>
        <v>Exempt</v>
      </c>
    </row>
    <row r="369" spans="1:22" ht="15" customHeight="1" x14ac:dyDescent="0.3">
      <c r="A369" s="12">
        <v>358</v>
      </c>
      <c r="B369" s="28" t="s">
        <v>469</v>
      </c>
      <c r="C369" s="16" t="s">
        <v>1229</v>
      </c>
      <c r="D369" s="23" t="str" cm="1">
        <f t="array" ref="D369">_xlfn.IFNA(_xlfn.IFS(M369&lt;&gt;0,M369,N369&lt;&gt;0,N369,P369&lt;&gt;0,P369,Q369&lt;&gt;0,Q369),"FALTAN DATOS DE ESCENARIO")</f>
        <v>Escenari de Foix</v>
      </c>
      <c r="E369" s="96">
        <v>45178</v>
      </c>
      <c r="F369" s="110">
        <v>0.33333333333333298</v>
      </c>
      <c r="G369" s="96">
        <v>45178</v>
      </c>
      <c r="H369" s="110">
        <v>0.58333333333333304</v>
      </c>
      <c r="I369" s="27" t="s">
        <v>12</v>
      </c>
      <c r="J369" s="27" t="s">
        <v>8</v>
      </c>
      <c r="K369" s="27">
        <v>12</v>
      </c>
      <c r="L369" s="27" t="s">
        <v>11</v>
      </c>
      <c r="M369" s="27"/>
      <c r="N369" s="27"/>
      <c r="O369" s="27"/>
      <c r="P369" s="27"/>
      <c r="Q369" s="17" t="s">
        <v>29</v>
      </c>
      <c r="R369" s="12" t="str">
        <f>_xlfn.IFNA(VLOOKUP(S369,Municipis!$A$2:$B$118,2,FALSE),"Pendent")</f>
        <v>Castellet i la Gornal</v>
      </c>
      <c r="S369" s="12" t="str" cm="1">
        <f t="array" ref="S369">_xlfn.IFNA(_xlfn.IFS(M369&lt;&gt;0,M369,N369&lt;&gt;0,N369,P369&lt;&gt;0,P369,Q369&lt;&gt;0,Q369),"Pendent")</f>
        <v>Escenari de Foix</v>
      </c>
      <c r="T369" s="23" t="str" cm="1">
        <f t="array" ref="T369">_xlfn.IFNA(_xlfn.IFS(M369&lt;&gt;0,M369,N369&lt;&gt;0,N369,P369&lt;&gt;0,P369,Q369&lt;&gt;0,Q369),"FALTAN DATOS DE ESCENARIO")</f>
        <v>Escenari de Foix</v>
      </c>
      <c r="U369" s="92" t="str">
        <f>IF(IFERROR(FIND("ZPC",S369)&gt;=1,0),"ZPC","ZLLSM")</f>
        <v>ZLLSM</v>
      </c>
      <c r="V369" s="92" t="str">
        <f>+IF(OR(P369="Festa Major",P369="Menors d'edat",P369="Federació",U369="ZLLSM"),"Exempt","Taxa")</f>
        <v>Exempt</v>
      </c>
    </row>
    <row r="370" spans="1:22" ht="15" customHeight="1" x14ac:dyDescent="0.3">
      <c r="A370" s="12">
        <v>359</v>
      </c>
      <c r="B370" s="17" t="s">
        <v>491</v>
      </c>
      <c r="C370" s="235" t="s">
        <v>1450</v>
      </c>
      <c r="D370" s="23" t="str" cm="1">
        <f t="array" ref="D370">_xlfn.IFNA(_xlfn.IFS(M370&lt;&gt;0,M370,N370&lt;&gt;0,N370,P370&lt;&gt;0,P370,Q370&lt;&gt;0,Q370),"FALTAN DATOS DE ESCENARIO")</f>
        <v xml:space="preserve">Privades T1 - Basses del Golf de Girona </v>
      </c>
      <c r="E370" s="241">
        <v>45178</v>
      </c>
      <c r="F370" s="237">
        <v>0.33333333333333298</v>
      </c>
      <c r="G370" s="241">
        <v>45178</v>
      </c>
      <c r="H370" s="237">
        <v>0.54166666666666696</v>
      </c>
      <c r="I370" s="121" t="s">
        <v>12</v>
      </c>
      <c r="J370" s="121" t="s">
        <v>15</v>
      </c>
      <c r="K370" s="121">
        <v>25</v>
      </c>
      <c r="L370" s="121" t="s">
        <v>9</v>
      </c>
      <c r="M370" s="121"/>
      <c r="N370" s="121"/>
      <c r="O370" s="121"/>
      <c r="P370" s="121"/>
      <c r="Q370" s="121" t="s">
        <v>39</v>
      </c>
      <c r="R370" s="12" t="str">
        <f>_xlfn.IFNA(VLOOKUP(S370,Municipis!$A$2:$B$118,2,FALSE),"Pendent")</f>
        <v>Sant Julià de Ramis</v>
      </c>
      <c r="S370" s="12" t="str" cm="1">
        <f t="array" ref="S370">_xlfn.IFNA(_xlfn.IFS(M370&lt;&gt;0,M370,N370&lt;&gt;0,N370,P370&lt;&gt;0,P370,Q370&lt;&gt;0,Q370),"Pendent")</f>
        <v xml:space="preserve">Privades T1 - Basses del Golf de Girona </v>
      </c>
    </row>
    <row r="371" spans="1:22" ht="15" customHeight="1" x14ac:dyDescent="0.3">
      <c r="A371" s="12">
        <v>360</v>
      </c>
      <c r="B371" s="17" t="s">
        <v>415</v>
      </c>
      <c r="C371" s="16" t="s">
        <v>1537</v>
      </c>
      <c r="D371" s="23" t="str" cm="1">
        <f t="array" ref="D371">_xlfn.IFNA(_xlfn.IFS(M371&lt;&gt;0,M371,N371&lt;&gt;0,N371,P371&lt;&gt;0,P371,Q371&lt;&gt;0,Q371),"FALTAN DATOS DE ESCENARIO")</f>
        <v xml:space="preserve">ZPC EB-03 - Pantà de La Palma d'Ebre - CIP </v>
      </c>
      <c r="E371" s="94">
        <v>45178</v>
      </c>
      <c r="F371" s="95">
        <v>0.375</v>
      </c>
      <c r="G371" s="94">
        <v>45178</v>
      </c>
      <c r="H371" s="95">
        <v>0.58333333333333304</v>
      </c>
      <c r="I371" s="27" t="s">
        <v>1539</v>
      </c>
      <c r="J371" s="27" t="s">
        <v>8</v>
      </c>
      <c r="K371" s="27">
        <v>20</v>
      </c>
      <c r="L371" s="27" t="s">
        <v>1525</v>
      </c>
      <c r="M371" s="27" t="s">
        <v>74</v>
      </c>
      <c r="N371" s="27"/>
      <c r="O371" s="27"/>
      <c r="P371" s="27"/>
      <c r="Q371" s="27"/>
      <c r="R371" s="12" t="str">
        <f>_xlfn.IFNA(VLOOKUP(S371,Municipis!$A$2:$B$118,2,FALSE),"Pendent")</f>
        <v>Besalú, Argelaguer, Sant Ferriol</v>
      </c>
      <c r="S371" s="12" t="str" cm="1">
        <f t="array" ref="S371">_xlfn.IFNA(_xlfn.IFS(M371&lt;&gt;0,M371,N371&lt;&gt;0,N371,P371&lt;&gt;0,P371,Q371&lt;&gt;0,Q371),"Pendent")</f>
        <v xml:space="preserve">ZPC EB-03 - Pantà de La Palma d'Ebre - CIP </v>
      </c>
    </row>
    <row r="372" spans="1:22" ht="15" customHeight="1" x14ac:dyDescent="0.3">
      <c r="A372" s="12">
        <v>361</v>
      </c>
      <c r="B372" s="17" t="s">
        <v>529</v>
      </c>
      <c r="C372" s="16" t="s">
        <v>1572</v>
      </c>
      <c r="D372" s="23" t="str" cm="1">
        <f t="array" ref="D372">_xlfn.IFNA(_xlfn.IFS(M372&lt;&gt;0,M372,N372&lt;&gt;0,N372,P372&lt;&gt;0,P372,Q372&lt;&gt;0,Q372),"FALTAN DATOS DE ESCENARIO")</f>
        <v xml:space="preserve">ZPC FU-03 - Serinyà - Vilert - CIP </v>
      </c>
      <c r="E372" s="94">
        <v>45178</v>
      </c>
      <c r="F372" s="95">
        <v>0.375</v>
      </c>
      <c r="G372" s="94">
        <v>45178</v>
      </c>
      <c r="H372" s="95">
        <v>0.75</v>
      </c>
      <c r="I372" s="27" t="s">
        <v>12</v>
      </c>
      <c r="J372" s="27" t="s">
        <v>8</v>
      </c>
      <c r="K372" s="27">
        <v>20</v>
      </c>
      <c r="L372" s="27" t="s">
        <v>11</v>
      </c>
      <c r="M372" s="27" t="s">
        <v>76</v>
      </c>
      <c r="R372" s="12" t="str">
        <f>_xlfn.IFNA(VLOOKUP(S372,Municipis!$A$2:$B$118,2,FALSE),"Pendent")</f>
        <v>Olot</v>
      </c>
      <c r="S372" s="12" t="str" cm="1">
        <f t="array" ref="S372">_xlfn.IFNA(_xlfn.IFS(M372&lt;&gt;0,M372,N372&lt;&gt;0,N372,P372&lt;&gt;0,P372,Q372&lt;&gt;0,Q372),"Pendent")</f>
        <v xml:space="preserve">ZPC FU-03 - Serinyà - Vilert - CIP </v>
      </c>
    </row>
    <row r="373" spans="1:22" ht="15" customHeight="1" x14ac:dyDescent="0.3">
      <c r="A373" s="12">
        <v>362</v>
      </c>
      <c r="B373" s="17" t="s">
        <v>508</v>
      </c>
      <c r="C373" s="16" t="s">
        <v>1554</v>
      </c>
      <c r="D373" s="23" t="str" cm="1">
        <f t="array" ref="D373">_xlfn.IFNA(_xlfn.IFS(M373&lt;&gt;0,M373,N373&lt;&gt;0,N373,P373&lt;&gt;0,P373,Q373&lt;&gt;0,Q373),"FALTAN DATOS DE ESCENARIO")</f>
        <v xml:space="preserve">ZPC LL-24 - Olesa i Esparreguera - CIP </v>
      </c>
      <c r="E373" s="94">
        <v>45178</v>
      </c>
      <c r="F373" s="95">
        <v>0.625</v>
      </c>
      <c r="G373" s="94">
        <v>45178</v>
      </c>
      <c r="H373" s="95">
        <v>0.83333333333333404</v>
      </c>
      <c r="I373" s="27" t="s">
        <v>12</v>
      </c>
      <c r="J373" s="27" t="s">
        <v>8</v>
      </c>
      <c r="K373" s="27">
        <v>12</v>
      </c>
      <c r="L373" s="27" t="s">
        <v>11</v>
      </c>
      <c r="M373" s="27" t="s">
        <v>100</v>
      </c>
      <c r="R373" s="12" t="str">
        <f>_xlfn.IFNA(VLOOKUP(S373,Municipis!$A$2:$B$118,2,FALSE),"Pendent")</f>
        <v>Navàs. Pinós, Cardona</v>
      </c>
      <c r="S373" s="12" t="str" cm="1">
        <f t="array" ref="S373">_xlfn.IFNA(_xlfn.IFS(M373&lt;&gt;0,M373,N373&lt;&gt;0,N373,P373&lt;&gt;0,P373,Q373&lt;&gt;0,Q373),"Pendent")</f>
        <v xml:space="preserve">ZPC LL-24 - Olesa i Esparreguera - CIP </v>
      </c>
      <c r="T373" s="23" t="str" cm="1">
        <f t="array" ref="T373">_xlfn.IFNA(_xlfn.IFS(M373&lt;&gt;0,M373,N373&lt;&gt;0,N373,P373&lt;&gt;0,P373,Q373&lt;&gt;0,Q373),"FALTAN DATOS DE ESCENARIO")</f>
        <v xml:space="preserve">ZPC LL-24 - Olesa i Esparreguera - CIP </v>
      </c>
      <c r="U373" s="92" t="str">
        <f>IF(IFERROR(FIND("ZPC",S373)&gt;=1,0),"ZPC","ZLLSM")</f>
        <v>ZPC</v>
      </c>
      <c r="V373" s="92" t="str">
        <f>+IF(OR(P373="Festa Major",P373="Menors d'edat",P373="Federació",U373="ZLLSM"),"Exempt","Taxa")</f>
        <v>Taxa</v>
      </c>
    </row>
    <row r="374" spans="1:22" ht="15" customHeight="1" x14ac:dyDescent="0.3">
      <c r="B374" s="17" t="s">
        <v>450</v>
      </c>
      <c r="C374" s="16" t="s">
        <v>1605</v>
      </c>
      <c r="D374" s="23" t="str" cm="1">
        <f t="array" ref="D374">_xlfn.IFNA(_xlfn.IFS(M374&lt;&gt;0,M374,N374&lt;&gt;0,N374,P374&lt;&gt;0,P374,Q374&lt;&gt;0,Q374),"FALTAN DATOS DE ESCENARIO")</f>
        <v>ZPC NP-09 - Embassament de Camarasa - CIP</v>
      </c>
      <c r="E374" s="94">
        <v>45178</v>
      </c>
      <c r="F374" s="95">
        <v>0.33333333333333298</v>
      </c>
      <c r="G374" s="94">
        <v>45178</v>
      </c>
      <c r="H374" s="95">
        <v>0.75</v>
      </c>
      <c r="I374" s="27" t="s">
        <v>1029</v>
      </c>
      <c r="J374" s="27" t="s">
        <v>8</v>
      </c>
      <c r="K374" s="27">
        <v>25</v>
      </c>
      <c r="L374" s="27" t="s">
        <v>11</v>
      </c>
      <c r="M374" s="27" t="s">
        <v>109</v>
      </c>
      <c r="N374" s="27"/>
      <c r="O374" s="27"/>
      <c r="P374" s="27"/>
      <c r="Q374" s="27"/>
      <c r="R374" s="12" t="str">
        <f>_xlfn.IFNA(VLOOKUP(S374,Municipis!$A$2:$B$118,2,FALSE),"Pendent")</f>
        <v>Camarasa, Les Avellanes i Santa Linya, Àger, Vilanova de Meià</v>
      </c>
      <c r="S374" s="12" t="str" cm="1">
        <f t="array" ref="S374">_xlfn.IFNA(_xlfn.IFS(M374&lt;&gt;0,M374,N374&lt;&gt;0,N374,P374&lt;&gt;0,P374,Q374&lt;&gt;0,Q374),"Pendent")</f>
        <v>ZPC NP-09 - Embassament de Camarasa - CIP</v>
      </c>
    </row>
    <row r="375" spans="1:22" ht="15" customHeight="1" x14ac:dyDescent="0.3">
      <c r="A375" s="12">
        <v>364</v>
      </c>
      <c r="B375" s="17" t="s">
        <v>512</v>
      </c>
      <c r="C375" s="16" t="s">
        <v>1510</v>
      </c>
      <c r="D375" s="23" t="str" cm="1">
        <f t="array" ref="D375">_xlfn.IFNA(_xlfn.IFS(M375&lt;&gt;0,M375,N375&lt;&gt;0,N375,P375&lt;&gt;0,P375,Q375&lt;&gt;0,Q375),"FALTAN DATOS DE ESCENARIO")</f>
        <v xml:space="preserve">ZPC NR-12 - Alfarràs - INT </v>
      </c>
      <c r="E375" s="94">
        <v>45178</v>
      </c>
      <c r="F375" s="219">
        <v>0.33333333333333298</v>
      </c>
      <c r="G375" s="94">
        <v>44813</v>
      </c>
      <c r="H375" s="219">
        <v>0.83333333333333404</v>
      </c>
      <c r="I375" s="27" t="s">
        <v>1022</v>
      </c>
      <c r="J375" s="27" t="s">
        <v>10</v>
      </c>
      <c r="K375" s="27">
        <v>30</v>
      </c>
      <c r="L375" s="27" t="s">
        <v>11</v>
      </c>
      <c r="M375" s="27"/>
      <c r="N375" s="27" t="s">
        <v>114</v>
      </c>
      <c r="O375" s="27" t="s">
        <v>542</v>
      </c>
      <c r="P375" s="27"/>
      <c r="Q375" s="27"/>
      <c r="R375" s="12" t="str">
        <f>_xlfn.IFNA(VLOOKUP(S375,[2]Municipis!$A$2:$B$118,2,FALSE),"Pendent")</f>
        <v>Alfarràs, Almenar, Ivars de Noguera, Algerri, Albesa, Alguaire, La Portella</v>
      </c>
      <c r="S375" s="12" t="str">
        <f t="array" ref="S375">_xlfn.IFNA(_xlfn.IFS(M375&lt;&gt;0,M375,N375&lt;&gt;0,N375,P375&lt;&gt;0,P375,Q375&lt;&gt;0,Q375),"Pendent")</f>
        <v xml:space="preserve">ZPC NR-12 - Alfarràs - INT </v>
      </c>
    </row>
    <row r="376" spans="1:22" ht="15" customHeight="1" x14ac:dyDescent="0.3">
      <c r="A376" s="12">
        <v>365</v>
      </c>
      <c r="B376" s="17" t="s">
        <v>438</v>
      </c>
      <c r="C376" s="235" t="s">
        <v>1109</v>
      </c>
      <c r="D376" s="23" t="str" cm="1">
        <f t="array" ref="D376">_xlfn.IFNA(_xlfn.IFS(M376&lt;&gt;0,M376,N376&lt;&gt;0,N376,P376&lt;&gt;0,P376,Q376&lt;&gt;0,Q376),"FALTAN DATOS DE ESCENARIO")</f>
        <v>ZPC SE-07 - Embassament d'Oliana - CIP</v>
      </c>
      <c r="E376" s="236">
        <v>45178</v>
      </c>
      <c r="F376" s="260">
        <v>0.33333333333333331</v>
      </c>
      <c r="G376" s="236">
        <v>45178</v>
      </c>
      <c r="H376" s="260">
        <v>0.79166666666666663</v>
      </c>
      <c r="I376" s="17" t="s">
        <v>1554</v>
      </c>
      <c r="J376" s="121" t="s">
        <v>8</v>
      </c>
      <c r="K376" s="121">
        <v>20</v>
      </c>
      <c r="L376" s="121" t="s">
        <v>11</v>
      </c>
      <c r="M376" s="121" t="s">
        <v>117</v>
      </c>
      <c r="N376" s="121"/>
      <c r="O376" s="121"/>
      <c r="P376" s="121"/>
      <c r="Q376" s="121"/>
      <c r="R376" s="12" t="str">
        <f>_xlfn.IFNA(VLOOKUP(S376,Municipis!$A$2:$B$118,2,FALSE),"Pendent")</f>
        <v>Coll de Nargó, Peramola, Oliana, Tiurana, Bassella, La Baronia de Rialb</v>
      </c>
      <c r="S376" s="12" t="str" cm="1">
        <f t="array" ref="S376">_xlfn.IFNA(_xlfn.IFS(M376&lt;&gt;0,M376,N376&lt;&gt;0,N376,P376&lt;&gt;0,P376,Q376&lt;&gt;0,Q376),"Pendent")</f>
        <v>ZPC SE-07 - Embassament d'Oliana - CIP</v>
      </c>
    </row>
    <row r="377" spans="1:22" ht="15" customHeight="1" x14ac:dyDescent="0.3">
      <c r="A377" s="12">
        <v>366</v>
      </c>
      <c r="B377" s="17" t="s">
        <v>1518</v>
      </c>
      <c r="C377" s="16" t="s">
        <v>1523</v>
      </c>
      <c r="D377" s="23" t="str" cm="1">
        <f t="array" ref="D377">_xlfn.IFNA(_xlfn.IFS(M377&lt;&gt;0,M377,N377&lt;&gt;0,N377,P377&lt;&gt;0,P377,Q377&lt;&gt;0,Q377),"FALTAN DATOS DE ESCENARIO")</f>
        <v xml:space="preserve">ZPC TE-15 - Anglès - El Pasteral - INT </v>
      </c>
      <c r="E377" s="94">
        <v>45178</v>
      </c>
      <c r="F377" s="219">
        <v>0.33333333333333331</v>
      </c>
      <c r="G377" s="94">
        <v>45178</v>
      </c>
      <c r="H377" s="219">
        <v>0.875</v>
      </c>
      <c r="I377" s="27" t="s">
        <v>1022</v>
      </c>
      <c r="J377" s="27" t="s">
        <v>8</v>
      </c>
      <c r="K377" s="27">
        <v>24</v>
      </c>
      <c r="L377" s="27" t="s">
        <v>1525</v>
      </c>
      <c r="M377" s="27"/>
      <c r="N377" s="27" t="s">
        <v>139</v>
      </c>
      <c r="O377" s="27" t="s">
        <v>542</v>
      </c>
      <c r="P377" s="27"/>
      <c r="Q377" s="27"/>
      <c r="R377" s="12" t="e">
        <f>_xlfn.IFNA(VLOOKUP(S377,#REF!,2,FALSE),"Pendent")</f>
        <v>#REF!</v>
      </c>
      <c r="S377" s="12" t="str" cm="1">
        <f t="array" ref="S377">_xlfn.IFNA(_xlfn.IFS(M377&lt;&gt;0,M377,N377&lt;&gt;0,N377,P377&lt;&gt;0,P377,Q377&lt;&gt;0,Q377),"Pendent")</f>
        <v xml:space="preserve">ZPC TE-15 - Anglès - El Pasteral - INT </v>
      </c>
    </row>
    <row r="378" spans="1:22" ht="15" customHeight="1" x14ac:dyDescent="0.3">
      <c r="A378" s="12">
        <v>367</v>
      </c>
      <c r="B378" s="17" t="s">
        <v>515</v>
      </c>
      <c r="C378" s="16" t="s">
        <v>1348</v>
      </c>
      <c r="D378" s="23" t="str" cm="1">
        <f t="array" ref="D378">_xlfn.IFNA(_xlfn.IFS(M378&lt;&gt;0,M378,N378&lt;&gt;0,N378,P378&lt;&gt;0,P378,Q378&lt;&gt;0,Q378),"FALTAN DATOS DE ESCENARIO")</f>
        <v>ZPC TE-20 - Manlleu - Roda de Ter - CIP, ZPC TE-21 - Torelló - CIP</v>
      </c>
      <c r="E378" s="94">
        <v>45178</v>
      </c>
      <c r="F378" s="219">
        <v>0.625</v>
      </c>
      <c r="G378" s="94">
        <v>45178</v>
      </c>
      <c r="H378" s="219">
        <v>0.79166666666666696</v>
      </c>
      <c r="I378" s="27" t="s">
        <v>12</v>
      </c>
      <c r="J378" s="27" t="s">
        <v>8</v>
      </c>
      <c r="K378" s="27">
        <v>25</v>
      </c>
      <c r="L378" s="27" t="s">
        <v>11</v>
      </c>
      <c r="M378" s="27" t="s">
        <v>142</v>
      </c>
      <c r="R378" s="12" t="str">
        <f>_xlfn.IFNA(VLOOKUP(S378,Municipis!$A$2:$B$118,2,FALSE),"Pendent")</f>
        <v>Masies Voltegrà, Torelló, S. Vicenç Torelló, Oris, S. Quirze Besora</v>
      </c>
      <c r="S378" s="12" t="str" cm="1">
        <f t="array" ref="S378">_xlfn.IFNA(_xlfn.IFS(M378&lt;&gt;0,M378,N378&lt;&gt;0,N378,P378&lt;&gt;0,P378,Q378&lt;&gt;0,Q378),"Pendent")</f>
        <v>ZPC TE-20 - Manlleu - Roda de Ter - CIP, ZPC TE-21 - Torelló - CIP</v>
      </c>
      <c r="T378" s="23" t="str" cm="1">
        <f t="array" ref="T378">_xlfn.IFNA(_xlfn.IFS(M378&lt;&gt;0,M378,N378&lt;&gt;0,N378,P378&lt;&gt;0,P378,Q378&lt;&gt;0,Q378),"FALTAN DATOS DE ESCENARIO")</f>
        <v>ZPC TE-20 - Manlleu - Roda de Ter - CIP, ZPC TE-21 - Torelló - CIP</v>
      </c>
      <c r="U378" s="92" t="str">
        <f>IF(IFERROR(FIND("ZPC",S378)&gt;=1,0),"ZPC","ZLLSM")</f>
        <v>ZPC</v>
      </c>
      <c r="V378" s="92" t="str">
        <f>+IF(OR(P378="Festa Major",P378="Menors d'edat",P378="Federació",U378="ZLLSM"),"Exempt","Taxa")</f>
        <v>Taxa</v>
      </c>
    </row>
    <row r="379" spans="1:22" ht="15" customHeight="1" x14ac:dyDescent="0.3">
      <c r="A379" s="12">
        <v>368</v>
      </c>
      <c r="B379" s="17" t="s">
        <v>432</v>
      </c>
      <c r="C379" s="49" t="s">
        <v>1064</v>
      </c>
      <c r="D379" s="23" t="str" cm="1">
        <f t="array" ref="D379">_xlfn.IFNA(_xlfn.IFS(M379&lt;&gt;0,M379,N379&lt;&gt;0,N379,P379&lt;&gt;0,P379,Q379&lt;&gt;0,Q379),"FALTAN DATOS DE ESCENARIO")</f>
        <v>Privades L1 - Llac de l'Agulla</v>
      </c>
      <c r="E379" s="21">
        <v>45179</v>
      </c>
      <c r="F379" s="104">
        <v>0.33333333333333298</v>
      </c>
      <c r="G379" s="21">
        <v>45179</v>
      </c>
      <c r="H379" s="104">
        <v>0.54166666666666696</v>
      </c>
      <c r="I379" s="17" t="s">
        <v>12</v>
      </c>
      <c r="J379" s="17" t="s">
        <v>16</v>
      </c>
      <c r="K379" s="17">
        <v>50</v>
      </c>
      <c r="L379" s="17" t="s">
        <v>11</v>
      </c>
      <c r="O379" s="17" t="s">
        <v>542</v>
      </c>
      <c r="Q379" s="17" t="s">
        <v>31</v>
      </c>
      <c r="R379" s="12" t="str">
        <f>_xlfn.IFNA(VLOOKUP(S379,Municipis!$A$2:$B$118,2,FALSE),"Pendent")</f>
        <v>Manresa</v>
      </c>
      <c r="S379" s="12" t="str" cm="1">
        <f t="array" ref="S379">_xlfn.IFNA(_xlfn.IFS(M379&lt;&gt;0,M379,N379&lt;&gt;0,N379,P379&lt;&gt;0,P379,Q379&lt;&gt;0,Q379),"Pendent")</f>
        <v>Privades L1 - Llac de l'Agulla</v>
      </c>
      <c r="T379" s="23" t="str" cm="1">
        <f t="array" ref="T379">_xlfn.IFNA(_xlfn.IFS(M379&lt;&gt;0,M379,N379&lt;&gt;0,N379,P379&lt;&gt;0,P379,Q379&lt;&gt;0,Q379),"FALTAN DATOS DE ESCENARIO")</f>
        <v>Privades L1 - Llac de l'Agulla</v>
      </c>
      <c r="U379" s="92" t="str">
        <f>IF(IFERROR(FIND("ZPC",S379)&gt;=1,0),"ZPC","ZLLSM")</f>
        <v>ZLLSM</v>
      </c>
      <c r="V379" s="92" t="str">
        <f>+IF(OR(P379="Festa Major",P379="Menors d'edat",P379="Federació",U379="ZLLSM"),"Exempt","Taxa")</f>
        <v>Exempt</v>
      </c>
    </row>
    <row r="380" spans="1:22" ht="15" customHeight="1" x14ac:dyDescent="0.3">
      <c r="A380" s="12">
        <v>369</v>
      </c>
      <c r="B380" s="17" t="s">
        <v>517</v>
      </c>
      <c r="C380" s="16" t="s">
        <v>1577</v>
      </c>
      <c r="D380" s="23" t="str" cm="1">
        <f t="array" ref="D380">_xlfn.IFNA(_xlfn.IFS(M380&lt;&gt;0,M380,N380&lt;&gt;0,N380,P380&lt;&gt;0,P380,Q380&lt;&gt;0,Q380),"FALTAN DATOS DE ESCENARIO")</f>
        <v xml:space="preserve">ZLLSM-EB-01 - l'Ebre </v>
      </c>
      <c r="E380" s="94">
        <v>45179</v>
      </c>
      <c r="F380" s="95">
        <v>0.33333333333333298</v>
      </c>
      <c r="G380" s="94">
        <v>45179</v>
      </c>
      <c r="H380" s="95">
        <v>0.54166666666666696</v>
      </c>
      <c r="I380" s="27" t="s">
        <v>12</v>
      </c>
      <c r="J380" s="27" t="s">
        <v>16</v>
      </c>
      <c r="K380" s="27">
        <v>35</v>
      </c>
      <c r="L380" s="27" t="s">
        <v>11</v>
      </c>
      <c r="M380" s="27"/>
      <c r="N380" s="27"/>
      <c r="O380" s="27"/>
      <c r="P380" s="27" t="s">
        <v>40</v>
      </c>
      <c r="Q380" s="27"/>
      <c r="R380" s="12" t="str">
        <f>_xlfn.IFNA(VLOOKUP(S380,Municipis!$A$2:$B$118,2,FALSE),"Pendent")</f>
        <v>Flix, Ascó, Móra d'Ebre, Tortosa, Amposta, Deltebre</v>
      </c>
      <c r="S380" s="12" t="str" cm="1">
        <f t="array" ref="S380">_xlfn.IFNA(_xlfn.IFS(M380&lt;&gt;0,M380,N380&lt;&gt;0,N380,P380&lt;&gt;0,P380,Q380&lt;&gt;0,Q380),"Pendent")</f>
        <v xml:space="preserve">ZLLSM-EB-01 - l'Ebre </v>
      </c>
    </row>
    <row r="381" spans="1:22" ht="15" customHeight="1" x14ac:dyDescent="0.3">
      <c r="A381" s="12">
        <v>370</v>
      </c>
      <c r="B381" s="17" t="s">
        <v>481</v>
      </c>
      <c r="C381" s="40" t="s">
        <v>1282</v>
      </c>
      <c r="D381" s="239" t="str" cm="1">
        <f t="array" ref="D381">_xlfn.IFNA(_xlfn.IFS(M381&lt;&gt;0,M381,N381&lt;&gt;0,N381,P381&lt;&gt;0,P381,Q381&lt;&gt;0,Q381),"FALTAN DATOS DE ESCENARIO")</f>
        <v>ZLLSM-FR-02 - Riu d'Anguera</v>
      </c>
      <c r="E381" s="240">
        <v>45179</v>
      </c>
      <c r="F381" s="104">
        <v>0.29166666666666669</v>
      </c>
      <c r="G381" s="240">
        <v>45179</v>
      </c>
      <c r="H381" s="110">
        <v>0.54166666666666696</v>
      </c>
      <c r="I381" s="27" t="s">
        <v>12</v>
      </c>
      <c r="J381" s="17" t="s">
        <v>8</v>
      </c>
      <c r="K381" s="17">
        <v>20</v>
      </c>
      <c r="L381" s="17" t="s">
        <v>11</v>
      </c>
      <c r="P381" s="17" t="s">
        <v>43</v>
      </c>
      <c r="R381" s="12" t="str">
        <f>_xlfn.IFNA(VLOOKUP(S381,Municipis!$A$2:$B$118,2,FALSE),"Pendent")</f>
        <v>Barberà de la Conca</v>
      </c>
      <c r="S381" s="12" t="str" cm="1">
        <f t="array" ref="S381">_xlfn.IFNA(_xlfn.IFS(M381&lt;&gt;0,M381,N381&lt;&gt;0,N381,P381&lt;&gt;0,P381,Q381&lt;&gt;0,Q381),"Pendent")</f>
        <v>ZLLSM-FR-02 - Riu d'Anguera</v>
      </c>
      <c r="T381" s="23" t="str" cm="1">
        <f t="array" ref="T381">_xlfn.IFNA(_xlfn.IFS(M381&lt;&gt;0,M381,N381&lt;&gt;0,N381,P381&lt;&gt;0,P381,Q381&lt;&gt;0,Q381),"FALTAN DATOS DE ESCENARIO")</f>
        <v>ZLLSM-FR-02 - Riu d'Anguera</v>
      </c>
      <c r="U381" s="92" t="str">
        <f>IF(IFERROR(FIND("ZPC",S381)&gt;=1,0),"ZPC","ZLLSM")</f>
        <v>ZLLSM</v>
      </c>
      <c r="V381" s="92" t="str">
        <f>+IF(OR(P381="Festa Major",P381="Menors d'edat",P381="Federació",U381="ZLLSM"),"Exempt","Taxa")</f>
        <v>Exempt</v>
      </c>
    </row>
    <row r="382" spans="1:22" ht="15" customHeight="1" x14ac:dyDescent="0.3">
      <c r="A382" s="12">
        <v>371</v>
      </c>
      <c r="B382" s="17" t="s">
        <v>491</v>
      </c>
      <c r="C382" s="235" t="s">
        <v>1451</v>
      </c>
      <c r="D382" s="23" t="str" cm="1">
        <f t="array" ref="D382">_xlfn.IFNA(_xlfn.IFS(M382&lt;&gt;0,M382,N382&lt;&gt;0,N382,P382&lt;&gt;0,P382,Q382&lt;&gt;0,Q382),"FALTAN DATOS DE ESCENARIO")</f>
        <v xml:space="preserve">ZLLSM-TE-29 - el Ter - Anglès/Girona/Torroella de Montgrí </v>
      </c>
      <c r="E382" s="241">
        <v>45179</v>
      </c>
      <c r="F382" s="237">
        <v>0.25</v>
      </c>
      <c r="G382" s="241">
        <v>45179</v>
      </c>
      <c r="H382" s="237">
        <v>0.54166666666666696</v>
      </c>
      <c r="I382" s="121" t="s">
        <v>12</v>
      </c>
      <c r="J382" s="121" t="s">
        <v>16</v>
      </c>
      <c r="K382" s="121">
        <v>60</v>
      </c>
      <c r="L382" s="121" t="s">
        <v>11</v>
      </c>
      <c r="M382" s="121"/>
      <c r="N382" s="121"/>
      <c r="O382" s="121"/>
      <c r="P382" s="121" t="s">
        <v>69</v>
      </c>
      <c r="Q382" s="121"/>
      <c r="R382" s="12" t="str">
        <f>_xlfn.IFNA(VLOOKUP(S382,Municipis!$A$2:$B$118,2,FALSE),"Pendent")</f>
        <v>Anglès, Girona, Torroella de Montgrí</v>
      </c>
      <c r="S382" s="12" t="str" cm="1">
        <f t="array" ref="S382">_xlfn.IFNA(_xlfn.IFS(M382&lt;&gt;0,M382,N382&lt;&gt;0,N382,P382&lt;&gt;0,P382,Q382&lt;&gt;0,Q382),"Pendent")</f>
        <v xml:space="preserve">ZLLSM-TE-29 - el Ter - Anglès/Girona/Torroella de Montgrí </v>
      </c>
    </row>
    <row r="383" spans="1:22" ht="15" customHeight="1" x14ac:dyDescent="0.3">
      <c r="A383" s="12">
        <v>372</v>
      </c>
      <c r="B383" s="17" t="s">
        <v>426</v>
      </c>
      <c r="C383" s="97" t="s">
        <v>1169</v>
      </c>
      <c r="D383" s="23" t="str" cm="1">
        <f t="array" ref="D383">_xlfn.IFNA(_xlfn.IFS(M383&lt;&gt;0,M383,N383&lt;&gt;0,N383,P383&lt;&gt;0,P383,Q383&lt;&gt;0,Q383),"FALTAN DATOS DE ESCENARIO")</f>
        <v xml:space="preserve">ZPC LL-23 - Súria - CIP </v>
      </c>
      <c r="E383" s="107">
        <v>45179</v>
      </c>
      <c r="F383" s="316">
        <v>0.75</v>
      </c>
      <c r="G383" s="107">
        <v>45179</v>
      </c>
      <c r="H383" s="316">
        <v>0.54166666666666696</v>
      </c>
      <c r="I383" s="100" t="s">
        <v>12</v>
      </c>
      <c r="J383" s="100" t="s">
        <v>8</v>
      </c>
      <c r="K383" s="100">
        <v>25</v>
      </c>
      <c r="L383" s="100" t="s">
        <v>11</v>
      </c>
      <c r="M383" s="100" t="s">
        <v>99</v>
      </c>
      <c r="N383" s="27"/>
      <c r="O383" s="27"/>
      <c r="P383" s="27"/>
      <c r="Q383" s="27"/>
      <c r="R383" s="12" t="str">
        <f>_xlfn.IFNA(VLOOKUP(S383,Municipis!$A$2:$B$118,2,FALSE),"Pendent")</f>
        <v>Olesa de Montserrat, Esparreguera, Collbató</v>
      </c>
      <c r="S383" s="12" t="str" cm="1">
        <f t="array" ref="S383">_xlfn.IFNA(_xlfn.IFS(M383&lt;&gt;0,M383,N383&lt;&gt;0,N383,P383&lt;&gt;0,P383,Q383&lt;&gt;0,Q383),"Pendent")</f>
        <v xml:space="preserve">ZPC LL-23 - Súria - CIP </v>
      </c>
      <c r="T383" s="23" t="str" cm="1">
        <f t="array" ref="T383">_xlfn.IFNA(_xlfn.IFS(M383&lt;&gt;0,M383,N383&lt;&gt;0,N383,P383&lt;&gt;0,P383,Q383&lt;&gt;0,Q383),"FALTAN DATOS DE ESCENARIO")</f>
        <v xml:space="preserve">ZPC LL-23 - Súria - CIP </v>
      </c>
      <c r="U383" s="92" t="str">
        <f>IF(IFERROR(FIND("ZPC",S383)&gt;=1,0),"ZPC","ZLLSM")</f>
        <v>ZPC</v>
      </c>
      <c r="V383" s="92" t="str">
        <f>+IF(OR(P383="Festa Major",P383="Menors d'edat",P383="Federació",U383="ZLLSM"),"Exempt","Taxa")</f>
        <v>Taxa</v>
      </c>
    </row>
    <row r="384" spans="1:22" ht="15" customHeight="1" x14ac:dyDescent="0.3">
      <c r="A384" s="12">
        <v>373</v>
      </c>
      <c r="B384" s="29" t="s">
        <v>464</v>
      </c>
      <c r="C384" s="49" t="s">
        <v>1314</v>
      </c>
      <c r="D384" s="23" t="str" cm="1">
        <f t="array" ref="D384">_xlfn.IFNA(_xlfn.IFS(M384&lt;&gt;0,M384,N384&lt;&gt;0,N384,P384&lt;&gt;0,P384,Q384&lt;&gt;0,Q384),"FALTAN DATOS DE ESCENARIO")</f>
        <v xml:space="preserve">ZPC LL-24 - Olesa i Esparreguera - CIP </v>
      </c>
      <c r="E384" s="32">
        <v>45179</v>
      </c>
      <c r="F384" s="104">
        <v>0.29166666666666669</v>
      </c>
      <c r="G384" s="32">
        <v>45179</v>
      </c>
      <c r="H384" s="104">
        <v>0.58333333333333304</v>
      </c>
      <c r="I384" s="17" t="s">
        <v>12</v>
      </c>
      <c r="J384" s="17" t="s">
        <v>8</v>
      </c>
      <c r="K384" s="17">
        <v>15</v>
      </c>
      <c r="L384" s="17" t="s">
        <v>11</v>
      </c>
      <c r="M384" s="17" t="s">
        <v>100</v>
      </c>
      <c r="R384" s="12" t="str">
        <f>_xlfn.IFNA(VLOOKUP(S384,Municipis!$A$2:$B$118,2,FALSE),"Pendent")</f>
        <v>Navàs. Pinós, Cardona</v>
      </c>
      <c r="S384" s="12" t="str" cm="1">
        <f t="array" ref="S384">_xlfn.IFNA(_xlfn.IFS(M384&lt;&gt;0,M384,N384&lt;&gt;0,N384,P384&lt;&gt;0,P384,Q384&lt;&gt;0,Q384),"Pendent")</f>
        <v xml:space="preserve">ZPC LL-24 - Olesa i Esparreguera - CIP </v>
      </c>
      <c r="T384" s="23" t="str" cm="1">
        <f t="array" ref="T384">_xlfn.IFNA(_xlfn.IFS(M384&lt;&gt;0,M384,N384&lt;&gt;0,N384,P384&lt;&gt;0,P384,Q384&lt;&gt;0,Q384),"FALTAN DATOS DE ESCENARIO")</f>
        <v xml:space="preserve">ZPC LL-24 - Olesa i Esparreguera - CIP </v>
      </c>
      <c r="U384" s="92" t="str">
        <f>IF(IFERROR(FIND("ZPC",S384)&gt;=1,0),"ZPC","ZLLSM")</f>
        <v>ZPC</v>
      </c>
      <c r="V384" s="92" t="str">
        <f>+IF(OR(P384="Festa Major",P384="Menors d'edat",P384="Federació",U384="ZLLSM"),"Exempt","Taxa")</f>
        <v>Taxa</v>
      </c>
    </row>
    <row r="385" spans="1:22" ht="15" customHeight="1" x14ac:dyDescent="0.3">
      <c r="B385" s="17" t="s">
        <v>450</v>
      </c>
      <c r="C385" s="16" t="s">
        <v>1604</v>
      </c>
      <c r="D385" s="23" t="str" cm="1">
        <f t="array" ref="D385">_xlfn.IFNA(_xlfn.IFS(M385&lt;&gt;0,M385,N385&lt;&gt;0,N385,P385&lt;&gt;0,P385,Q385&lt;&gt;0,Q385),"FALTAN DATOS DE ESCENARIO")</f>
        <v>ZPC NP-09 - Embassament de Camarasa - CIP</v>
      </c>
      <c r="E385" s="94">
        <v>45179</v>
      </c>
      <c r="F385" s="95">
        <v>0.33333333333333298</v>
      </c>
      <c r="G385" s="94">
        <v>45179</v>
      </c>
      <c r="H385" s="95">
        <v>0.75</v>
      </c>
      <c r="I385" s="27" t="s">
        <v>1030</v>
      </c>
      <c r="J385" s="27" t="s">
        <v>8</v>
      </c>
      <c r="K385" s="27">
        <v>25</v>
      </c>
      <c r="L385" s="27" t="s">
        <v>11</v>
      </c>
      <c r="M385" s="27" t="s">
        <v>109</v>
      </c>
      <c r="N385" s="27"/>
      <c r="O385" s="27"/>
      <c r="P385" s="27"/>
      <c r="Q385" s="27"/>
      <c r="R385" s="12" t="str">
        <f>_xlfn.IFNA(VLOOKUP(S385,Municipis!$A$2:$B$118,2,FALSE),"Pendent")</f>
        <v>Camarasa, Les Avellanes i Santa Linya, Àger, Vilanova de Meià</v>
      </c>
      <c r="S385" s="12" t="str" cm="1">
        <f t="array" ref="S385">_xlfn.IFNA(_xlfn.IFS(M385&lt;&gt;0,M385,N385&lt;&gt;0,N385,P385&lt;&gt;0,P385,Q385&lt;&gt;0,Q385),"Pendent")</f>
        <v>ZPC NP-09 - Embassament de Camarasa - CIP</v>
      </c>
    </row>
    <row r="386" spans="1:22" ht="15" customHeight="1" x14ac:dyDescent="0.3">
      <c r="A386" s="12">
        <v>375</v>
      </c>
      <c r="B386" s="17" t="s">
        <v>406</v>
      </c>
      <c r="C386" s="235" t="s">
        <v>1407</v>
      </c>
      <c r="D386" s="23" t="str" cm="1">
        <f t="array" ref="D386">_xlfn.IFNA(_xlfn.IFS(M386&lt;&gt;0,M386,N386&lt;&gt;0,N386,P386&lt;&gt;0,P386,Q386&lt;&gt;0,Q386),"FALTAN DATOS DE ESCENARIO")</f>
        <v>ZPC TE-12 - Embassament de Sau - CIP, ZPC TE-20 - Manlleu - Roda de Ter - CIP, ZPC TE-21 - Torelló - CIP</v>
      </c>
      <c r="E386" s="236">
        <v>45179</v>
      </c>
      <c r="F386" s="260">
        <v>0.29166666666666669</v>
      </c>
      <c r="G386" s="236">
        <v>45179</v>
      </c>
      <c r="H386" s="260">
        <v>0.625</v>
      </c>
      <c r="I386" s="121" t="s">
        <v>12</v>
      </c>
      <c r="J386" s="121" t="s">
        <v>16</v>
      </c>
      <c r="K386" s="121">
        <v>42</v>
      </c>
      <c r="L386" s="121" t="s">
        <v>11</v>
      </c>
      <c r="M386" s="121" t="s">
        <v>137</v>
      </c>
      <c r="R386" s="12" t="str">
        <f>_xlfn.IFNA(VLOOKUP(S386,Municipis!$A$2:$B$118,2,FALSE),"Pendent")</f>
        <v>Viladrau</v>
      </c>
      <c r="S386" s="12" t="str" cm="1">
        <f t="array" ref="S386">_xlfn.IFNA(_xlfn.IFS(M386&lt;&gt;0,M386,N386&lt;&gt;0,N386,P386&lt;&gt;0,P386,Q386&lt;&gt;0,Q386),"Pendent")</f>
        <v>ZPC TE-12 - Embassament de Sau - CIP, ZPC TE-20 - Manlleu - Roda de Ter - CIP, ZPC TE-21 - Torelló - CIP</v>
      </c>
    </row>
    <row r="387" spans="1:22" ht="15" customHeight="1" x14ac:dyDescent="0.3">
      <c r="A387" s="12">
        <v>376</v>
      </c>
      <c r="B387" s="36" t="s">
        <v>522</v>
      </c>
      <c r="C387" s="37" t="s">
        <v>1052</v>
      </c>
      <c r="D387" s="23" t="str" cm="1">
        <f t="array" ref="D387">_xlfn.IFNA(_xlfn.IFS(M387&lt;&gt;0,M387,N387&lt;&gt;0,N387,P387&lt;&gt;0,P387,Q387&lt;&gt;0,Q387),"FALTAN DATOS DE ESCENARIO")</f>
        <v xml:space="preserve">ZPC LL-24 - Olesa i Esparreguera - CIP </v>
      </c>
      <c r="E387" s="32">
        <v>45180</v>
      </c>
      <c r="F387" s="104">
        <v>0.29166666666666669</v>
      </c>
      <c r="G387" s="32">
        <v>45180</v>
      </c>
      <c r="H387" s="104">
        <v>0.79166666666666696</v>
      </c>
      <c r="I387" s="17" t="s">
        <v>12</v>
      </c>
      <c r="J387" s="17" t="s">
        <v>8</v>
      </c>
      <c r="K387" s="17">
        <v>50</v>
      </c>
      <c r="L387" s="17" t="s">
        <v>11</v>
      </c>
      <c r="M387" s="17" t="s">
        <v>100</v>
      </c>
      <c r="R387" s="12" t="str">
        <f>_xlfn.IFNA(VLOOKUP(S387,Municipis!$A$2:$B$118,2,FALSE),"Pendent")</f>
        <v>Navàs. Pinós, Cardona</v>
      </c>
      <c r="S387" s="12" t="str" cm="1">
        <f t="array" ref="S387">_xlfn.IFNA(_xlfn.IFS(M387&lt;&gt;0,M387,N387&lt;&gt;0,N387,P387&lt;&gt;0,P387,Q387&lt;&gt;0,Q387),"Pendent")</f>
        <v xml:space="preserve">ZPC LL-24 - Olesa i Esparreguera - CIP </v>
      </c>
      <c r="T387" s="23" t="str" cm="1">
        <f t="array" ref="T387">_xlfn.IFNA(_xlfn.IFS(M387&lt;&gt;0,M387,N387&lt;&gt;0,N387,P387&lt;&gt;0,P387,Q387&lt;&gt;0,Q387),"FALTAN DATOS DE ESCENARIO")</f>
        <v xml:space="preserve">ZPC LL-24 - Olesa i Esparreguera - CIP </v>
      </c>
      <c r="U387" s="92" t="str">
        <f>IF(IFERROR(FIND("ZPC",S387)&gt;=1,0),"ZPC","ZLLSM")</f>
        <v>ZPC</v>
      </c>
      <c r="V387" s="92" t="str">
        <f>+IF(OR(P387="Festa Major",P387="Menors d'edat",P387="Federació",U387="ZLLSM"),"Exempt","Taxa")</f>
        <v>Taxa</v>
      </c>
    </row>
    <row r="388" spans="1:22" ht="15" customHeight="1" x14ac:dyDescent="0.3">
      <c r="A388" s="12">
        <v>377</v>
      </c>
      <c r="B388" s="28" t="s">
        <v>521</v>
      </c>
      <c r="C388" s="43" t="s">
        <v>1287</v>
      </c>
      <c r="D388" s="23" t="str" cm="1">
        <f t="array" ref="D388">_xlfn.IFNA(_xlfn.IFS(M388&lt;&gt;0,M388,N388&lt;&gt;0,N388,P388&lt;&gt;0,P388,Q388&lt;&gt;0,Q388),"FALTAN DATOS DE ESCENARIO")</f>
        <v xml:space="preserve">ZPC EB-02 - Flix Ebre - CIP </v>
      </c>
      <c r="E388" s="246">
        <v>45184</v>
      </c>
      <c r="F388" s="247">
        <v>0.5</v>
      </c>
      <c r="G388" s="246">
        <v>45186</v>
      </c>
      <c r="H388" s="247">
        <v>0.5</v>
      </c>
      <c r="I388" s="31" t="s">
        <v>1083</v>
      </c>
      <c r="J388" s="44" t="s">
        <v>16</v>
      </c>
      <c r="K388" s="44">
        <v>26</v>
      </c>
      <c r="L388" s="44" t="s">
        <v>11</v>
      </c>
      <c r="M388" s="17" t="s">
        <v>1034</v>
      </c>
      <c r="N388" s="27"/>
      <c r="O388" s="27"/>
      <c r="P388" s="27"/>
      <c r="Q388" s="27"/>
      <c r="R388" s="12"/>
      <c r="S388" s="12"/>
      <c r="T388" s="23" t="str" cm="1">
        <f t="array" ref="T388">_xlfn.IFNA(_xlfn.IFS(M388&lt;&gt;0,M388,N388&lt;&gt;0,N388,P388&lt;&gt;0,P388,Q388&lt;&gt;0,Q388),"FALTAN DATOS DE ESCENARIO")</f>
        <v xml:space="preserve">ZPC EB-02 - Flix Ebre - CIP </v>
      </c>
      <c r="U388" s="92" t="str">
        <f>IF(IFERROR(FIND("ZPC",S388)&gt;=1,0),"ZPC","ZLLSM")</f>
        <v>ZLLSM</v>
      </c>
      <c r="V388" s="92" t="str">
        <f>+IF(OR(P388="Festa Major",P388="Menors d'edat",P388="Federació",U388="ZLLSM"),"Exempt","Taxa")</f>
        <v>Exempt</v>
      </c>
    </row>
    <row r="389" spans="1:22" ht="15" customHeight="1" x14ac:dyDescent="0.3">
      <c r="A389" s="12">
        <v>378</v>
      </c>
      <c r="B389" s="49" t="s">
        <v>1077</v>
      </c>
      <c r="C389" s="17" t="s">
        <v>1557</v>
      </c>
      <c r="D389" s="23" t="str" cm="1">
        <f t="array" ref="D389">_xlfn.IFNA(_xlfn.IFS(M389&lt;&gt;0,M389,N389&lt;&gt;0,N389,P389&lt;&gt;0,P389,Q389&lt;&gt;0,Q389),"FALTAN DATOS DE ESCENARIO")</f>
        <v xml:space="preserve">ZPC LL-22 - Monistrol de Montserrat - CIP </v>
      </c>
      <c r="E389" s="21">
        <v>45184</v>
      </c>
      <c r="F389" s="104">
        <v>0.66666666666666663</v>
      </c>
      <c r="G389" s="21">
        <v>45186</v>
      </c>
      <c r="H389" s="104">
        <v>0.54166666666666663</v>
      </c>
      <c r="I389" s="17" t="s">
        <v>1083</v>
      </c>
      <c r="J389" s="17" t="s">
        <v>8</v>
      </c>
      <c r="K389" s="17">
        <v>40</v>
      </c>
      <c r="L389" s="17" t="s">
        <v>1080</v>
      </c>
      <c r="M389" s="17" t="s">
        <v>97</v>
      </c>
      <c r="R389" s="12" t="str">
        <f>_xlfn.IFNA(VLOOKUP(S389,Municipis!$A$2:$B$118,2,FALSE),"Pendent")</f>
        <v>Monistrol del Montserrat, Olesa de Montserrat, Esparreguera</v>
      </c>
      <c r="S389" s="12" t="str" cm="1">
        <f t="array" ref="S389">_xlfn.IFNA(_xlfn.IFS(M389&lt;&gt;0,M389,N389&lt;&gt;0,N389,P389&lt;&gt;0,P389,Q389&lt;&gt;0,Q389),"Pendent")</f>
        <v xml:space="preserve">ZPC LL-22 - Monistrol de Montserrat - CIP </v>
      </c>
      <c r="T389" s="23" t="str" cm="1">
        <f t="array" ref="T389">_xlfn.IFNA(_xlfn.IFS(M389&lt;&gt;0,M389,N389&lt;&gt;0,N389,P389&lt;&gt;0,P389,Q389&lt;&gt;0,Q389),"FALTAN DATOS DE ESCENARIO")</f>
        <v xml:space="preserve">ZPC LL-22 - Monistrol de Montserrat - CIP </v>
      </c>
      <c r="U389" s="92" t="str">
        <f>IF(IFERROR(FIND("ZPC",S389)&gt;=1,0),"ZPC","ZLLSM")</f>
        <v>ZPC</v>
      </c>
      <c r="V389" s="92" t="str">
        <f>+IF(OR(P389="Festa Major",P389="Menors d'edat",P389="Federació",U389="ZLLSM"),"Exempt","Taxa")</f>
        <v>Taxa</v>
      </c>
    </row>
    <row r="390" spans="1:22" ht="15" customHeight="1" x14ac:dyDescent="0.3">
      <c r="A390" s="12">
        <v>379</v>
      </c>
      <c r="B390" s="17" t="s">
        <v>508</v>
      </c>
      <c r="C390" s="16" t="s">
        <v>1554</v>
      </c>
      <c r="D390" s="23" t="str" cm="1">
        <f t="array" ref="D390">_xlfn.IFNA(_xlfn.IFS(M390&lt;&gt;0,M390,N390&lt;&gt;0,N390,P390&lt;&gt;0,P390,Q390&lt;&gt;0,Q390),"FALTAN DATOS DE ESCENARIO")</f>
        <v xml:space="preserve">ZPC LL-24 - Olesa i Esparreguera - CIP </v>
      </c>
      <c r="E390" s="94">
        <v>45184</v>
      </c>
      <c r="F390" s="95">
        <v>0.70833333333333404</v>
      </c>
      <c r="G390" s="94">
        <v>45186</v>
      </c>
      <c r="H390" s="95">
        <v>0.54166666666666696</v>
      </c>
      <c r="I390" s="27" t="s">
        <v>12</v>
      </c>
      <c r="J390" s="27" t="s">
        <v>8</v>
      </c>
      <c r="K390" s="27">
        <v>12</v>
      </c>
      <c r="L390" s="27" t="s">
        <v>11</v>
      </c>
      <c r="M390" s="27" t="s">
        <v>100</v>
      </c>
      <c r="R390" s="12" t="str">
        <f>_xlfn.IFNA(VLOOKUP(S390,Municipis!$A$2:$B$118,2,FALSE),"Pendent")</f>
        <v>Navàs. Pinós, Cardona</v>
      </c>
      <c r="S390" s="12" t="str" cm="1">
        <f t="array" ref="S390">_xlfn.IFNA(_xlfn.IFS(M390&lt;&gt;0,M390,N390&lt;&gt;0,N390,P390&lt;&gt;0,P390,Q390&lt;&gt;0,Q390),"Pendent")</f>
        <v xml:space="preserve">ZPC LL-24 - Olesa i Esparreguera - CIP </v>
      </c>
      <c r="T390" s="23" t="str" cm="1">
        <f t="array" ref="T390">_xlfn.IFNA(_xlfn.IFS(M390&lt;&gt;0,M390,N390&lt;&gt;0,N390,P390&lt;&gt;0,P390,Q390&lt;&gt;0,Q390),"FALTAN DATOS DE ESCENARIO")</f>
        <v xml:space="preserve">ZPC LL-24 - Olesa i Esparreguera - CIP </v>
      </c>
      <c r="U390" s="92" t="str">
        <f>IF(IFERROR(FIND("ZPC",S390)&gt;=1,0),"ZPC","ZLLSM")</f>
        <v>ZPC</v>
      </c>
      <c r="V390" s="92" t="str">
        <f>+IF(OR(P390="Festa Major",P390="Menors d'edat",P390="Federació",U390="ZLLSM"),"Exempt","Taxa")</f>
        <v>Taxa</v>
      </c>
    </row>
    <row r="391" spans="1:22" ht="15" customHeight="1" x14ac:dyDescent="0.3">
      <c r="B391" s="17" t="s">
        <v>444</v>
      </c>
      <c r="C391" s="16" t="s">
        <v>1615</v>
      </c>
      <c r="D391" s="23" t="str" cm="1">
        <f t="array" ref="D391">_xlfn.IFNA(_xlfn.IFS(M391&lt;&gt;0,M391,N391&lt;&gt;0,N391,P391&lt;&gt;0,P391,Q391&lt;&gt;0,Q391),"FALTAN DATOS DE ESCENARIO")</f>
        <v>ZPC SE-19 - Utxesa - Torres de Segre - CIP</v>
      </c>
      <c r="E391" s="94">
        <v>45184</v>
      </c>
      <c r="F391" s="95">
        <v>0.66666666666666663</v>
      </c>
      <c r="G391" s="94">
        <v>45186</v>
      </c>
      <c r="H391" s="95">
        <v>0.54166666666666663</v>
      </c>
      <c r="I391" s="27" t="s">
        <v>12</v>
      </c>
      <c r="J391" s="27"/>
      <c r="K391" s="27">
        <v>40</v>
      </c>
      <c r="L391" s="27" t="s">
        <v>11</v>
      </c>
      <c r="M391" s="27" t="s">
        <v>125</v>
      </c>
      <c r="R391" s="12" t="str">
        <f>_xlfn.IFNA(VLOOKUP(S391,Municipis!$A$2:$B$118,2,FALSE),"Pendent")</f>
        <v>Torres de Segre, Soses, Seròs</v>
      </c>
      <c r="S391" s="12" t="str" cm="1">
        <f t="array" ref="S391">_xlfn.IFNA(_xlfn.IFS(M391&lt;&gt;0,M391,N391&lt;&gt;0,N391,P391&lt;&gt;0,P391,Q391&lt;&gt;0,Q391),"Pendent")</f>
        <v>ZPC SE-19 - Utxesa - Torres de Segre - CIP</v>
      </c>
    </row>
    <row r="392" spans="1:22" ht="15" customHeight="1" x14ac:dyDescent="0.3">
      <c r="A392" s="12">
        <v>380</v>
      </c>
      <c r="B392" s="17" t="s">
        <v>432</v>
      </c>
      <c r="C392" s="49" t="s">
        <v>1064</v>
      </c>
      <c r="D392" s="23" t="str" cm="1">
        <f t="array" ref="D392">_xlfn.IFNA(_xlfn.IFS(M392&lt;&gt;0,M392,N392&lt;&gt;0,N392,P392&lt;&gt;0,P392,Q392&lt;&gt;0,Q392),"FALTAN DATOS DE ESCENARIO")</f>
        <v>Privades L1 - Llac de l'Agulla</v>
      </c>
      <c r="E392" s="32">
        <v>45185</v>
      </c>
      <c r="F392" s="104">
        <v>0.375</v>
      </c>
      <c r="G392" s="32">
        <v>45185</v>
      </c>
      <c r="H392" s="104">
        <v>0.45833333333333298</v>
      </c>
      <c r="I392" s="17" t="s">
        <v>12</v>
      </c>
      <c r="J392" s="17" t="s">
        <v>15</v>
      </c>
      <c r="K392" s="17">
        <v>20</v>
      </c>
      <c r="L392" s="17" t="s">
        <v>11</v>
      </c>
      <c r="O392" s="17" t="s">
        <v>543</v>
      </c>
      <c r="Q392" s="17" t="s">
        <v>31</v>
      </c>
      <c r="R392" s="12" t="str">
        <f>_xlfn.IFNA(VLOOKUP(S392,Municipis!$A$2:$B$118,2,FALSE),"Pendent")</f>
        <v>Manresa</v>
      </c>
      <c r="S392" s="12" t="str" cm="1">
        <f t="array" ref="S392">_xlfn.IFNA(_xlfn.IFS(M392&lt;&gt;0,M392,N392&lt;&gt;0,N392,P392&lt;&gt;0,P392,Q392&lt;&gt;0,Q392),"Pendent")</f>
        <v>Privades L1 - Llac de l'Agulla</v>
      </c>
      <c r="T392" s="23" t="str" cm="1">
        <f t="array" ref="T392">_xlfn.IFNA(_xlfn.IFS(M392&lt;&gt;0,M392,N392&lt;&gt;0,N392,P392&lt;&gt;0,P392,Q392&lt;&gt;0,Q392),"FALTAN DATOS DE ESCENARIO")</f>
        <v>Privades L1 - Llac de l'Agulla</v>
      </c>
      <c r="U392" s="92" t="str">
        <f>IF(IFERROR(FIND("ZPC",S392)&gt;=1,0),"ZPC","ZLLSM")</f>
        <v>ZLLSM</v>
      </c>
      <c r="V392" s="92" t="str">
        <f>+IF(OR(P392="Festa Major",P392="Menors d'edat",P392="Federació",U392="ZLLSM"),"Exempt","Taxa")</f>
        <v>Exempt</v>
      </c>
    </row>
    <row r="393" spans="1:22" ht="15" customHeight="1" x14ac:dyDescent="0.3">
      <c r="A393" s="12">
        <v>381</v>
      </c>
      <c r="B393" s="17" t="s">
        <v>435</v>
      </c>
      <c r="C393" s="244" t="s">
        <v>1376</v>
      </c>
      <c r="D393" s="23" t="str" cm="1">
        <f t="array" ref="D393">_xlfn.IFNA(_xlfn.IFS(M393&lt;&gt;0,M393,N393&lt;&gt;0,N393,P393&lt;&gt;0,P393,Q393&lt;&gt;0,Q393),"FALTAN DATOS DE ESCENARIO")</f>
        <v xml:space="preserve">ZLLSM-LL-12 - el Llobregat - Sallent </v>
      </c>
      <c r="E393" s="94">
        <v>45185</v>
      </c>
      <c r="F393" s="219">
        <v>0.29166666666666669</v>
      </c>
      <c r="G393" s="94">
        <v>45185</v>
      </c>
      <c r="H393" s="219">
        <v>0.58333333333333304</v>
      </c>
      <c r="I393" s="27" t="s">
        <v>12</v>
      </c>
      <c r="J393" s="27" t="s">
        <v>8</v>
      </c>
      <c r="K393" s="27">
        <v>20</v>
      </c>
      <c r="L393" s="27" t="s">
        <v>11</v>
      </c>
      <c r="M393" s="27"/>
      <c r="N393" s="27"/>
      <c r="O393" s="27"/>
      <c r="P393" s="27" t="s">
        <v>48</v>
      </c>
      <c r="Q393" s="27"/>
      <c r="R393" s="12" t="str">
        <f>_xlfn.IFNA(VLOOKUP(S393,Municipis!$A$2:$B$118,2,FALSE),"Pendent")</f>
        <v>Sallent</v>
      </c>
      <c r="S393" s="12" t="str" cm="1">
        <f t="array" ref="S393">_xlfn.IFNA(_xlfn.IFS(M393&lt;&gt;0,M393,N393&lt;&gt;0,N393,P393&lt;&gt;0,P393,Q393&lt;&gt;0,Q393),"Pendent")</f>
        <v xml:space="preserve">ZLLSM-LL-12 - el Llobregat - Sallent </v>
      </c>
      <c r="T393" s="23" t="str" cm="1">
        <f t="array" ref="T393">_xlfn.IFNA(_xlfn.IFS(M393&lt;&gt;0,M393,N393&lt;&gt;0,N393,P393&lt;&gt;0,P393,Q393&lt;&gt;0,Q393),"FALTAN DATOS DE ESCENARIO")</f>
        <v xml:space="preserve">ZLLSM-LL-12 - el Llobregat - Sallent </v>
      </c>
      <c r="U393" s="92" t="str">
        <f>IF(IFERROR(FIND("ZPC",S393)&gt;=1,0),"ZPC","ZLLSM")</f>
        <v>ZLLSM</v>
      </c>
      <c r="V393" s="92" t="str">
        <f>+IF(OR(P393="Festa Major",P393="Menors d'edat",P393="Federació",U393="ZLLSM"),"Exempt","Taxa")</f>
        <v>Exempt</v>
      </c>
    </row>
    <row r="394" spans="1:22" ht="15" customHeight="1" x14ac:dyDescent="0.3">
      <c r="A394" s="12">
        <v>382</v>
      </c>
      <c r="B394" s="17" t="s">
        <v>477</v>
      </c>
      <c r="C394" s="315" t="s">
        <v>1479</v>
      </c>
      <c r="D394" s="23" t="str" cm="1">
        <f t="array" ref="D394">_xlfn.IFNA(_xlfn.IFS(M394&lt;&gt;0,M394,N394&lt;&gt;0,N394,P394&lt;&gt;0,P394,Q394&lt;&gt;0,Q394),"FALTAN DATOS DE ESCENARIO")</f>
        <v xml:space="preserve">ZLLSM-LL-31 - el Llobregat - Abrera </v>
      </c>
      <c r="E394" s="229">
        <v>45185</v>
      </c>
      <c r="F394" s="230">
        <v>0.25</v>
      </c>
      <c r="G394" s="229">
        <v>45185</v>
      </c>
      <c r="H394" s="230">
        <v>0.54166666666666663</v>
      </c>
      <c r="I394" s="231" t="s">
        <v>1421</v>
      </c>
      <c r="J394" s="231" t="s">
        <v>1479</v>
      </c>
      <c r="K394" s="232">
        <v>20</v>
      </c>
      <c r="L394" s="315" t="s">
        <v>1080</v>
      </c>
      <c r="M394" s="27"/>
      <c r="N394" s="27"/>
      <c r="O394" s="27"/>
      <c r="P394" s="27" t="s">
        <v>52</v>
      </c>
      <c r="R394" s="12" t="str">
        <f>_xlfn.IFNA(VLOOKUP(S394,Municipis!$A$2:$B$118,2,FALSE),"Pendent")</f>
        <v>Abrera</v>
      </c>
      <c r="S394" s="12" t="str" cm="1">
        <f t="array" ref="S394">_xlfn.IFNA(_xlfn.IFS(M394&lt;&gt;0,M394,N394&lt;&gt;0,N394,P394&lt;&gt;0,P394,Q394&lt;&gt;0,Q394),"Pendent")</f>
        <v xml:space="preserve">ZLLSM-LL-31 - el Llobregat - Abrera </v>
      </c>
    </row>
    <row r="395" spans="1:22" ht="15" customHeight="1" x14ac:dyDescent="0.3">
      <c r="A395" s="12">
        <v>383</v>
      </c>
      <c r="B395" s="17" t="s">
        <v>482</v>
      </c>
      <c r="C395" s="16" t="s">
        <v>1430</v>
      </c>
      <c r="D395" s="23" t="str" cm="1">
        <f t="array" ref="D395">_xlfn.IFNA(_xlfn.IFS(M395&lt;&gt;0,M395,N395&lt;&gt;0,N395,P395&lt;&gt;0,P395,Q395&lt;&gt;0,Q395),"FALTAN DATOS DE ESCENARIO")</f>
        <v>ZLLSM-TE-29 - el Ter - Anglès/Girona/Torroella de Montgrí, ZLLSM-TE-30 - l'Onyar</v>
      </c>
      <c r="E395" s="94">
        <v>45185</v>
      </c>
      <c r="F395" s="219">
        <v>0.54166666666666696</v>
      </c>
      <c r="G395" s="94">
        <v>45185</v>
      </c>
      <c r="H395" s="219">
        <v>0.875</v>
      </c>
      <c r="I395" s="27" t="s">
        <v>12</v>
      </c>
      <c r="J395" s="27" t="s">
        <v>10</v>
      </c>
      <c r="K395" s="27">
        <v>50</v>
      </c>
      <c r="L395" s="27" t="s">
        <v>11</v>
      </c>
      <c r="M395" s="27"/>
      <c r="N395" s="27"/>
      <c r="O395" s="27"/>
      <c r="P395" s="27" t="s">
        <v>70</v>
      </c>
      <c r="Q395" s="27"/>
      <c r="R395" s="12" t="str">
        <f>_xlfn.IFNA(VLOOKUP(S395,Municipis!$A$2:$B$118,2,FALSE),"Pendent")</f>
        <v>Anglès, Girona, Torroella de Montgrí, Quart, Fornells de la Selva</v>
      </c>
      <c r="S395" s="12" t="str" cm="1">
        <f t="array" ref="S395">_xlfn.IFNA(_xlfn.IFS(M395&lt;&gt;0,M395,N395&lt;&gt;0,N395,P395&lt;&gt;0,P395,Q395&lt;&gt;0,Q395),"Pendent")</f>
        <v>ZLLSM-TE-29 - el Ter - Anglès/Girona/Torroella de Montgrí, ZLLSM-TE-30 - l'Onyar</v>
      </c>
    </row>
    <row r="396" spans="1:22" ht="15" customHeight="1" x14ac:dyDescent="0.3">
      <c r="A396" s="12">
        <v>384</v>
      </c>
      <c r="B396" s="17" t="s">
        <v>1579</v>
      </c>
      <c r="C396" s="17" t="s">
        <v>1586</v>
      </c>
      <c r="D396" s="23" t="str" cm="1">
        <f t="array" ref="D396">_xlfn.IFNA(_xlfn.IFS(M396&lt;&gt;0,M396,N396&lt;&gt;0,N396,P396&lt;&gt;0,P396,Q396&lt;&gt;0,Q396),"FALTAN DATOS DE ESCENARIO")</f>
        <v xml:space="preserve">ZPC EB-01 - Embassaments de Riba-roja i de Flix - CIP </v>
      </c>
      <c r="E396" s="93">
        <v>45185</v>
      </c>
      <c r="F396" s="314">
        <v>0.33333333333333331</v>
      </c>
      <c r="G396" s="93">
        <v>45186</v>
      </c>
      <c r="H396" s="314">
        <v>0.79166666666666663</v>
      </c>
      <c r="I396" s="17" t="s">
        <v>1539</v>
      </c>
      <c r="J396" s="17" t="s">
        <v>1579</v>
      </c>
      <c r="K396" s="17">
        <v>35</v>
      </c>
      <c r="L396" s="17" t="s">
        <v>11</v>
      </c>
      <c r="M396" s="17" t="s">
        <v>72</v>
      </c>
      <c r="R396" s="12" t="str">
        <f>_xlfn.IFNA(VLOOKUP(S396,Municipis!$A$2:$B$118,2,FALSE),"Pendent")</f>
        <v>La Granja d'Escarp, La Pobla de Massaluca, Flix, Riba-roja d'Ebre</v>
      </c>
      <c r="S396" s="12" t="str" cm="1">
        <f t="array" ref="S396">_xlfn.IFNA(_xlfn.IFS(M396&lt;&gt;0,M396,N396&lt;&gt;0,N396,P396&lt;&gt;0,P396,Q396&lt;&gt;0,Q396),"Pendent")</f>
        <v xml:space="preserve">ZPC EB-01 - Embassaments de Riba-roja i de Flix - CIP </v>
      </c>
    </row>
    <row r="397" spans="1:22" ht="15" customHeight="1" x14ac:dyDescent="0.3">
      <c r="B397" s="17" t="s">
        <v>501</v>
      </c>
      <c r="C397" s="49" t="s">
        <v>1413</v>
      </c>
      <c r="D397" s="23" t="str" cm="1">
        <f t="array" ref="D397">_xlfn.IFNA(_xlfn.IFS(M397&lt;&gt;0,M397,N397&lt;&gt;0,N397,P397&lt;&gt;0,P397,Q397&lt;&gt;0,Q397),"FALTAN DATOS DE ESCENARIO")</f>
        <v xml:space="preserve">ZPC EB-01 - Embassaments de Riba-roja i de Flix - CIP </v>
      </c>
      <c r="E397" s="93">
        <v>45185</v>
      </c>
      <c r="F397" s="101">
        <v>0.33333333333333298</v>
      </c>
      <c r="G397" s="93">
        <v>45185</v>
      </c>
      <c r="H397" s="101">
        <v>0.5</v>
      </c>
      <c r="I397" s="17" t="s">
        <v>12</v>
      </c>
      <c r="J397" s="17" t="s">
        <v>8</v>
      </c>
      <c r="K397" s="17">
        <v>20</v>
      </c>
      <c r="L397" s="17" t="s">
        <v>11</v>
      </c>
      <c r="M397" s="17" t="s">
        <v>72</v>
      </c>
      <c r="R397" s="12" t="str">
        <f>_xlfn.IFNA(VLOOKUP(S397,Municipis!$A$2:$B$118,2,FALSE),"Pendent")</f>
        <v>La Granja d'Escarp, La Pobla de Massaluca, Flix, Riba-roja d'Ebre</v>
      </c>
      <c r="S397" s="12" t="str" cm="1">
        <f t="array" ref="S397">_xlfn.IFNA(_xlfn.IFS(M397&lt;&gt;0,M397,N397&lt;&gt;0,N397,P397&lt;&gt;0,P397,Q397&lt;&gt;0,Q397),"Pendent")</f>
        <v xml:space="preserve">ZPC EB-01 - Embassaments de Riba-roja i de Flix - CIP </v>
      </c>
    </row>
    <row r="398" spans="1:22" ht="15" customHeight="1" x14ac:dyDescent="0.3">
      <c r="A398" s="12">
        <v>385</v>
      </c>
      <c r="B398" s="17" t="s">
        <v>425</v>
      </c>
      <c r="C398" s="17" t="s">
        <v>1526</v>
      </c>
      <c r="D398" s="23" t="str" cm="1">
        <f t="array" ref="D398">_xlfn.IFNA(_xlfn.IFS(M398&lt;&gt;0,M398,N398&lt;&gt;0,N398,P398&lt;&gt;0,P398,Q398&lt;&gt;0,Q398),"FALTAN DATOS DE ESCENARIO")</f>
        <v xml:space="preserve">ZPC FU-03 - Serinyà - Vilert - CIP </v>
      </c>
      <c r="E398" s="93">
        <v>45185</v>
      </c>
      <c r="F398" s="118">
        <v>7.25</v>
      </c>
      <c r="G398" s="93">
        <v>45185</v>
      </c>
      <c r="H398" s="118">
        <v>0.66666666666666696</v>
      </c>
      <c r="I398" s="17" t="s">
        <v>12</v>
      </c>
      <c r="J398" s="17" t="s">
        <v>8</v>
      </c>
      <c r="K398" s="17">
        <v>20</v>
      </c>
      <c r="L398" s="17" t="s">
        <v>11</v>
      </c>
      <c r="M398" s="17" t="s">
        <v>76</v>
      </c>
      <c r="R398" s="12" t="str">
        <f>_xlfn.IFNA(VLOOKUP(S398,Municipis!$A$2:$B$118,2,FALSE),"Pendent")</f>
        <v>Olot</v>
      </c>
      <c r="S398" s="12" t="str" cm="1">
        <f t="array" ref="S398">_xlfn.IFNA(_xlfn.IFS(M398&lt;&gt;0,M398,N398&lt;&gt;0,N398,P398&lt;&gt;0,P398,Q398&lt;&gt;0,Q398),"Pendent")</f>
        <v xml:space="preserve">ZPC FU-03 - Serinyà - Vilert - CIP </v>
      </c>
    </row>
    <row r="399" spans="1:22" ht="15" customHeight="1" x14ac:dyDescent="0.3">
      <c r="A399" s="12">
        <v>386</v>
      </c>
      <c r="B399" s="17" t="s">
        <v>426</v>
      </c>
      <c r="C399" s="97" t="s">
        <v>1169</v>
      </c>
      <c r="D399" s="23" t="str" cm="1">
        <f t="array" ref="D399">_xlfn.IFNA(_xlfn.IFS(M399&lt;&gt;0,M399,N399&lt;&gt;0,N399,P399&lt;&gt;0,P399,Q399&lt;&gt;0,Q399),"FALTAN DATOS DE ESCENARIO")</f>
        <v xml:space="preserve">ZPC LL-18 - Sant Joan de Vilatorrada - Callús - CIP </v>
      </c>
      <c r="E399" s="107">
        <v>45185</v>
      </c>
      <c r="F399" s="316">
        <v>0.29166666666666669</v>
      </c>
      <c r="G399" s="107">
        <v>45186</v>
      </c>
      <c r="H399" s="316">
        <v>0.875</v>
      </c>
      <c r="I399" s="100" t="s">
        <v>12</v>
      </c>
      <c r="J399" s="100" t="s">
        <v>8</v>
      </c>
      <c r="K399" s="100">
        <v>25</v>
      </c>
      <c r="L399" s="100" t="s">
        <v>11</v>
      </c>
      <c r="M399" s="100" t="s">
        <v>90</v>
      </c>
      <c r="N399" s="27"/>
      <c r="O399" s="27"/>
      <c r="P399" s="27"/>
      <c r="Q399" s="27"/>
      <c r="R399" s="12" t="str">
        <f>_xlfn.IFNA(VLOOKUP(S399,Municipis!$A$2:$B$118,2,FALSE),"Pendent")</f>
        <v>Callús, Sant Joan de Vilatorrada, Manresa, Castellgalí</v>
      </c>
      <c r="S399" s="12" t="str" cm="1">
        <f t="array" ref="S399">_xlfn.IFNA(_xlfn.IFS(M399&lt;&gt;0,M399,N399&lt;&gt;0,N399,P399&lt;&gt;0,P399,Q399&lt;&gt;0,Q399),"Pendent")</f>
        <v xml:space="preserve">ZPC LL-18 - Sant Joan de Vilatorrada - Callús - CIP </v>
      </c>
      <c r="T399" s="23" t="str" cm="1">
        <f t="array" ref="T399">_xlfn.IFNA(_xlfn.IFS(M399&lt;&gt;0,M399,N399&lt;&gt;0,N399,P399&lt;&gt;0,P399,Q399&lt;&gt;0,Q399),"FALTAN DATOS DE ESCENARIO")</f>
        <v xml:space="preserve">ZPC LL-18 - Sant Joan de Vilatorrada - Callús - CIP </v>
      </c>
      <c r="U399" s="92" t="str">
        <f>IF(IFERROR(FIND("ZPC",S399)&gt;=1,0),"ZPC","ZLLSM")</f>
        <v>ZPC</v>
      </c>
      <c r="V399" s="92" t="str">
        <f>+IF(OR(P399="Festa Major",P399="Menors d'edat",P399="Federació",U399="ZLLSM"),"Exempt","Taxa")</f>
        <v>Taxa</v>
      </c>
    </row>
    <row r="400" spans="1:22" ht="15" customHeight="1" x14ac:dyDescent="0.3">
      <c r="B400" s="17" t="s">
        <v>450</v>
      </c>
      <c r="C400" s="16" t="s">
        <v>1603</v>
      </c>
      <c r="D400" s="23" t="str" cm="1">
        <f t="array" ref="D400">_xlfn.IFNA(_xlfn.IFS(M400&lt;&gt;0,M400,N400&lt;&gt;0,N400,P400&lt;&gt;0,P400,Q400&lt;&gt;0,Q400),"FALTAN DATOS DE ESCENARIO")</f>
        <v>ZPC NP-09 - Embassament de Camarasa - CIP</v>
      </c>
      <c r="E400" s="94">
        <v>45185</v>
      </c>
      <c r="F400" s="95">
        <v>0.33333333333333298</v>
      </c>
      <c r="G400" s="94">
        <v>45185</v>
      </c>
      <c r="H400" s="95">
        <v>0.75</v>
      </c>
      <c r="I400" s="27" t="s">
        <v>1028</v>
      </c>
      <c r="J400" s="27" t="s">
        <v>8</v>
      </c>
      <c r="K400" s="27">
        <v>50</v>
      </c>
      <c r="L400" s="27" t="s">
        <v>11</v>
      </c>
      <c r="M400" s="27" t="s">
        <v>109</v>
      </c>
      <c r="N400" s="27"/>
      <c r="O400" s="27"/>
      <c r="P400" s="27"/>
      <c r="Q400" s="27"/>
      <c r="R400" s="12" t="str">
        <f>_xlfn.IFNA(VLOOKUP(S400,Municipis!$A$2:$B$118,2,FALSE),"Pendent")</f>
        <v>Camarasa, Les Avellanes i Santa Linya, Àger, Vilanova de Meià</v>
      </c>
      <c r="S400" s="12" t="str" cm="1">
        <f t="array" ref="S400">_xlfn.IFNA(_xlfn.IFS(M400&lt;&gt;0,M400,N400&lt;&gt;0,N400,P400&lt;&gt;0,P400,Q400&lt;&gt;0,Q400),"Pendent")</f>
        <v>ZPC NP-09 - Embassament de Camarasa - CIP</v>
      </c>
    </row>
    <row r="401" spans="1:22" ht="15" customHeight="1" x14ac:dyDescent="0.3">
      <c r="A401" s="12">
        <v>388</v>
      </c>
      <c r="B401" s="17" t="s">
        <v>512</v>
      </c>
      <c r="C401" s="16" t="s">
        <v>1511</v>
      </c>
      <c r="D401" s="23" t="str" cm="1">
        <f t="array" ref="D401">_xlfn.IFNA(_xlfn.IFS(M401&lt;&gt;0,M401,N401&lt;&gt;0,N401,P401&lt;&gt;0,P401,Q401&lt;&gt;0,Q401),"FALTAN DATOS DE ESCENARIO")</f>
        <v xml:space="preserve">ZPC NR-12 - Alfarràs - INT </v>
      </c>
      <c r="E401" s="94">
        <v>45185</v>
      </c>
      <c r="F401" s="219">
        <v>0.33333333333333298</v>
      </c>
      <c r="G401" s="94">
        <v>45185</v>
      </c>
      <c r="H401" s="219">
        <v>0.83333333333333404</v>
      </c>
      <c r="I401" s="27" t="s">
        <v>1022</v>
      </c>
      <c r="J401" s="27" t="s">
        <v>10</v>
      </c>
      <c r="K401" s="27">
        <v>24</v>
      </c>
      <c r="L401" s="27" t="s">
        <v>11</v>
      </c>
      <c r="M401" s="27"/>
      <c r="N401" s="27" t="s">
        <v>114</v>
      </c>
      <c r="O401" s="27" t="s">
        <v>542</v>
      </c>
      <c r="P401" s="27"/>
      <c r="Q401" s="27"/>
      <c r="R401" s="12" t="str">
        <f>_xlfn.IFNA(VLOOKUP(S401,[2]Municipis!$A$2:$B$118,2,FALSE),"Pendent")</f>
        <v>Alfarràs, Almenar, Ivars de Noguera, Algerri, Albesa, Alguaire, La Portella</v>
      </c>
      <c r="S401" s="12" t="str">
        <f t="array" ref="S401">_xlfn.IFNA(_xlfn.IFS(M401&lt;&gt;0,M401,N401&lt;&gt;0,N401,P401&lt;&gt;0,P401,Q401&lt;&gt;0,Q401),"Pendent")</f>
        <v xml:space="preserve">ZPC NR-12 - Alfarràs - INT </v>
      </c>
    </row>
    <row r="402" spans="1:22" ht="15" customHeight="1" x14ac:dyDescent="0.3">
      <c r="A402" s="12">
        <v>389</v>
      </c>
      <c r="B402" s="17" t="s">
        <v>437</v>
      </c>
      <c r="C402" s="16" t="s">
        <v>1303</v>
      </c>
      <c r="D402" s="23" t="str" cm="1">
        <f t="array" ref="D402">_xlfn.IFNA(_xlfn.IFS(M402&lt;&gt;0,M402,N402&lt;&gt;0,N402,P402&lt;&gt;0,P402,Q402&lt;&gt;0,Q402),"FALTAN DATOS DE ESCENARIO")</f>
        <v>ZPC SE-01 - Domini Segre - SALM, ZLLSM-SE-19 - Segre - Noves de Segre</v>
      </c>
      <c r="E402" s="94">
        <v>45185</v>
      </c>
      <c r="F402" s="219">
        <v>0.29166666666666669</v>
      </c>
      <c r="G402" s="94">
        <v>45186</v>
      </c>
      <c r="H402" s="219">
        <v>0.875</v>
      </c>
      <c r="I402" s="27" t="s">
        <v>1555</v>
      </c>
      <c r="J402" s="27" t="s">
        <v>1398</v>
      </c>
      <c r="K402" s="27">
        <v>16</v>
      </c>
      <c r="L402" s="27" t="s">
        <v>11</v>
      </c>
      <c r="M402" s="27"/>
      <c r="N402" s="27" t="s">
        <v>116</v>
      </c>
      <c r="O402" s="27" t="s">
        <v>543</v>
      </c>
      <c r="P402" s="27"/>
      <c r="Q402" s="27"/>
      <c r="R402" s="12" t="str">
        <f>_xlfn.IFNA(VLOOKUP(S402,Municipis!$A$2:$B$118,2,FALSE),"Pendent")</f>
        <v>Coll de Nargó, Peramola, Oliana</v>
      </c>
      <c r="S402" s="12" t="str" cm="1">
        <f t="array" ref="S402">_xlfn.IFNA(_xlfn.IFS(M402&lt;&gt;0,M402,N402&lt;&gt;0,N402,P402&lt;&gt;0,P402,Q402&lt;&gt;0,Q402),"Pendent")</f>
        <v>ZPC SE-01 - Domini Segre - SALM, ZLLSM-SE-19 - Segre - Noves de Segre</v>
      </c>
      <c r="T402" s="23" t="str" cm="1">
        <f t="array" ref="T402">_xlfn.IFNA(_xlfn.IFS(M402&lt;&gt;0,M402,N402&lt;&gt;0,N402,P402&lt;&gt;0,P402,Q402&lt;&gt;0,Q402),"FALTAN DATOS DE ESCENARIO")</f>
        <v>ZPC SE-01 - Domini Segre - SALM, ZLLSM-SE-19 - Segre - Noves de Segre</v>
      </c>
      <c r="U402" s="92" t="str">
        <f>IF(IFERROR(FIND("ZPC",S402)&gt;=1,0),"ZPC","ZLLSM")</f>
        <v>ZPC</v>
      </c>
      <c r="V402" s="92" t="str">
        <f>+IF(OR(P402="Festa Major",P402="Menors d'edat",P402="Federació",U402="ZLLSM"),"Exempt","Taxa")</f>
        <v>Taxa</v>
      </c>
    </row>
    <row r="403" spans="1:22" ht="14.25" customHeight="1" x14ac:dyDescent="0.3">
      <c r="A403" s="12">
        <v>390</v>
      </c>
      <c r="B403" s="17" t="s">
        <v>406</v>
      </c>
      <c r="C403" s="235" t="s">
        <v>1410</v>
      </c>
      <c r="D403" s="23" t="str" cm="1">
        <f t="array" ref="D403">_xlfn.IFNA(_xlfn.IFS(M403&lt;&gt;0,M403,N403&lt;&gt;0,N403,P403&lt;&gt;0,P403,Q403&lt;&gt;0,Q403),"FALTAN DATOS DE ESCENARIO")</f>
        <v>ZPC TE-12 - Embassament de Sau - CIP, ZPC TE-20 - Manlleu - Roda de Ter - CIP, ZPC TE-21 - Torelló - CIP</v>
      </c>
      <c r="E403" s="236">
        <v>45185</v>
      </c>
      <c r="F403" s="260">
        <v>0.29166666666666669</v>
      </c>
      <c r="G403" s="236">
        <v>45185</v>
      </c>
      <c r="H403" s="260">
        <v>0.875</v>
      </c>
      <c r="I403" s="121" t="s">
        <v>12</v>
      </c>
      <c r="J403" s="121" t="s">
        <v>15</v>
      </c>
      <c r="K403" s="121">
        <v>20</v>
      </c>
      <c r="L403" s="121" t="s">
        <v>11</v>
      </c>
      <c r="M403" s="121" t="s">
        <v>137</v>
      </c>
      <c r="R403" s="12" t="str">
        <f>_xlfn.IFNA(VLOOKUP(S403,Municipis!$A$2:$B$118,2,FALSE),"Pendent")</f>
        <v>Viladrau</v>
      </c>
      <c r="S403" s="12" t="str" cm="1">
        <f t="array" ref="S403">_xlfn.IFNA(_xlfn.IFS(M403&lt;&gt;0,M403,N403&lt;&gt;0,N403,P403&lt;&gt;0,P403,Q403&lt;&gt;0,Q403),"Pendent")</f>
        <v>ZPC TE-12 - Embassament de Sau - CIP, ZPC TE-20 - Manlleu - Roda de Ter - CIP, ZPC TE-21 - Torelló - CIP</v>
      </c>
    </row>
    <row r="404" spans="1:22" ht="15" customHeight="1" x14ac:dyDescent="0.3">
      <c r="A404" s="12">
        <v>391</v>
      </c>
      <c r="B404" s="17" t="s">
        <v>428</v>
      </c>
      <c r="C404" s="17" t="s">
        <v>1438</v>
      </c>
      <c r="D404" s="23" t="str" cm="1">
        <f t="array" ref="D404">_xlfn.IFNA(_xlfn.IFS(M404&lt;&gt;0,M404,N404&lt;&gt;0,N404,P404&lt;&gt;0,P404,Q404&lt;&gt;0,Q404),"FALTAN DATOS DE ESCENARIO")</f>
        <v>ZPC TE-20 - Manlleu - Roda de Ter - CIP, ZPC TE-21 - Torelló - CIP</v>
      </c>
      <c r="E404" s="93">
        <v>45185</v>
      </c>
      <c r="F404" s="118">
        <v>0.58333333333333337</v>
      </c>
      <c r="G404" s="93">
        <v>45185</v>
      </c>
      <c r="H404" s="118">
        <v>0.83333333333333337</v>
      </c>
      <c r="I404" s="28" t="s">
        <v>1441</v>
      </c>
      <c r="J404" s="28" t="s">
        <v>8</v>
      </c>
      <c r="K404" s="22">
        <v>30</v>
      </c>
      <c r="L404" s="12" t="s">
        <v>1442</v>
      </c>
      <c r="M404" s="17" t="s">
        <v>142</v>
      </c>
      <c r="R404" s="12" t="str">
        <f>_xlfn.IFNA(VLOOKUP(S404,Municipis!$A$2:$B$118,2,FALSE),"Pendent")</f>
        <v>Masies Voltegrà, Torelló, S. Vicenç Torelló, Oris, S. Quirze Besora</v>
      </c>
      <c r="S404" s="12" t="str" cm="1">
        <f t="array" ref="S404">_xlfn.IFNA(_xlfn.IFS(M404&lt;&gt;0,M404,N404&lt;&gt;0,N404,P404&lt;&gt;0,P404,Q404&lt;&gt;0,Q404),"Pendent")</f>
        <v>ZPC TE-20 - Manlleu - Roda de Ter - CIP, ZPC TE-21 - Torelló - CIP</v>
      </c>
    </row>
    <row r="405" spans="1:22" ht="15" customHeight="1" x14ac:dyDescent="0.3">
      <c r="A405" s="12">
        <v>392</v>
      </c>
      <c r="B405" s="17" t="s">
        <v>491</v>
      </c>
      <c r="C405" s="235" t="s">
        <v>1443</v>
      </c>
      <c r="D405" s="23" t="str" cm="1">
        <f t="array" ref="D405">_xlfn.IFNA(_xlfn.IFS(M405&lt;&gt;0,M405,N405&lt;&gt;0,N405,P405&lt;&gt;0,P405,Q405&lt;&gt;0,Q405),"FALTAN DATOS DE ESCENARIO")</f>
        <v xml:space="preserve">Privades T1 - Basses del Golf de Girona </v>
      </c>
      <c r="E405" s="241">
        <v>45186</v>
      </c>
      <c r="F405" s="237">
        <v>0.25</v>
      </c>
      <c r="G405" s="241">
        <v>45186</v>
      </c>
      <c r="H405" s="237">
        <v>0.54166666666666696</v>
      </c>
      <c r="I405" s="121" t="s">
        <v>12</v>
      </c>
      <c r="J405" s="121" t="s">
        <v>10</v>
      </c>
      <c r="K405" s="121">
        <v>50</v>
      </c>
      <c r="L405" s="121" t="s">
        <v>11</v>
      </c>
      <c r="M405" s="121"/>
      <c r="N405" s="121"/>
      <c r="O405" s="121"/>
      <c r="P405" s="121"/>
      <c r="Q405" s="121" t="s">
        <v>39</v>
      </c>
      <c r="R405" s="12" t="str">
        <f>_xlfn.IFNA(VLOOKUP(S405,Municipis!$A$2:$B$118,2,FALSE),"Pendent")</f>
        <v>Sant Julià de Ramis</v>
      </c>
      <c r="S405" s="12" t="str" cm="1">
        <f t="array" ref="S405">_xlfn.IFNA(_xlfn.IFS(M405&lt;&gt;0,M405,N405&lt;&gt;0,N405,P405&lt;&gt;0,P405,Q405&lt;&gt;0,Q405),"Pendent")</f>
        <v xml:space="preserve">Privades T1 - Basses del Golf de Girona </v>
      </c>
    </row>
    <row r="406" spans="1:22" ht="15" customHeight="1" x14ac:dyDescent="0.3">
      <c r="A406" s="12">
        <v>394</v>
      </c>
      <c r="B406" s="28" t="s">
        <v>466</v>
      </c>
      <c r="C406" s="16" t="s">
        <v>1265</v>
      </c>
      <c r="D406" s="23" t="str" cm="1">
        <f t="array" ref="D406">_xlfn.IFNA(_xlfn.IFS(M406&lt;&gt;0,M406,N406&lt;&gt;0,N406,P406&lt;&gt;0,P406,Q406&lt;&gt;0,Q406),"FALTAN DATOS DE ESCENARIO")</f>
        <v xml:space="preserve">ZPC LL-20 - Can Serra - CIP </v>
      </c>
      <c r="E406" s="94">
        <v>45186</v>
      </c>
      <c r="F406" s="95">
        <v>0.33333333333333298</v>
      </c>
      <c r="G406" s="94">
        <v>45186</v>
      </c>
      <c r="H406" s="95">
        <v>0.54166666666666696</v>
      </c>
      <c r="I406" s="27" t="s">
        <v>12</v>
      </c>
      <c r="J406" s="27" t="s">
        <v>8</v>
      </c>
      <c r="K406" s="27">
        <v>25</v>
      </c>
      <c r="L406" s="27" t="s">
        <v>11</v>
      </c>
      <c r="M406" s="27" t="s">
        <v>94</v>
      </c>
      <c r="N406" s="27"/>
      <c r="O406" s="27"/>
      <c r="P406" s="27"/>
      <c r="Q406" s="27"/>
      <c r="R406" s="12" t="str">
        <f>_xlfn.IFNA(VLOOKUP(S406,Municipis!$A$2:$B$118,2,FALSE),"Pendent")</f>
        <v>Castellbell i el Vilar</v>
      </c>
      <c r="S406" s="12" t="str" cm="1">
        <f t="array" ref="S406">_xlfn.IFNA(_xlfn.IFS(M406&lt;&gt;0,M406,N406&lt;&gt;0,N406,P406&lt;&gt;0,P406,Q406&lt;&gt;0,Q406),"Pendent")</f>
        <v xml:space="preserve">ZPC LL-20 - Can Serra - CIP </v>
      </c>
      <c r="T406" s="23" t="str" cm="1">
        <f t="array" ref="T406">_xlfn.IFNA(_xlfn.IFS(M406&lt;&gt;0,M406,N406&lt;&gt;0,N406,P406&lt;&gt;0,P406,Q406&lt;&gt;0,Q406),"FALTAN DATOS DE ESCENARIO")</f>
        <v xml:space="preserve">ZPC LL-20 - Can Serra - CIP </v>
      </c>
      <c r="U406" s="92" t="str">
        <f>IF(IFERROR(FIND("ZPC",S406)&gt;=1,0),"ZPC","ZLLSM")</f>
        <v>ZPC</v>
      </c>
      <c r="V406" s="92" t="str">
        <f>+IF(OR(P406="Festa Major",P406="Menors d'edat",P406="Federació",U406="ZLLSM"),"Exempt","Taxa")</f>
        <v>Taxa</v>
      </c>
    </row>
    <row r="407" spans="1:22" ht="15" customHeight="1" x14ac:dyDescent="0.3">
      <c r="A407" s="12">
        <v>395</v>
      </c>
      <c r="B407" s="17" t="s">
        <v>496</v>
      </c>
      <c r="C407" s="16" t="s">
        <v>1092</v>
      </c>
      <c r="D407" s="23" t="str" cm="1">
        <f t="array" ref="D407">_xlfn.IFNA(_xlfn.IFS(M407&lt;&gt;0,M407,N407&lt;&gt;0,N407,P407&lt;&gt;0,P407,Q407&lt;&gt;0,Q407),"FALTAN DATOS DE ESCENARIO")</f>
        <v xml:space="preserve">ZPC LL-21 - Castellbell i el Vilar - CIP </v>
      </c>
      <c r="E407" s="94">
        <v>45186</v>
      </c>
      <c r="F407" s="219">
        <v>0.33333333333333298</v>
      </c>
      <c r="G407" s="94">
        <v>45186</v>
      </c>
      <c r="H407" s="219">
        <v>0.58333333333333304</v>
      </c>
      <c r="I407" s="27" t="s">
        <v>12</v>
      </c>
      <c r="J407" s="27" t="s">
        <v>8</v>
      </c>
      <c r="K407" s="27">
        <v>20</v>
      </c>
      <c r="L407" s="27" t="s">
        <v>11</v>
      </c>
      <c r="M407" s="27" t="s">
        <v>95</v>
      </c>
      <c r="N407" s="27"/>
      <c r="O407" s="27"/>
      <c r="P407" s="27"/>
      <c r="Q407" s="27"/>
      <c r="R407" s="12" t="str">
        <f>_xlfn.IFNA(VLOOKUP(S407,Municipis!$A$2:$B$118,2,FALSE),"Pendent")</f>
        <v>Castellbell i el Vilar, Monistrol del Montserrat, Olesa de Montserrat, Esparreguera</v>
      </c>
      <c r="S407" s="12" t="str" cm="1">
        <f t="array" ref="S407">_xlfn.IFNA(_xlfn.IFS(M407&lt;&gt;0,M407,N407&lt;&gt;0,N407,P407&lt;&gt;0,P407,Q407&lt;&gt;0,Q407),"Pendent")</f>
        <v xml:space="preserve">ZPC LL-21 - Castellbell i el Vilar - CIP </v>
      </c>
      <c r="T407" s="23" t="str" cm="1">
        <f t="array" ref="T407">_xlfn.IFNA(_xlfn.IFS(M407&lt;&gt;0,M407,N407&lt;&gt;0,N407,P407&lt;&gt;0,P407,Q407&lt;&gt;0,Q407),"FALTAN DATOS DE ESCENARIO")</f>
        <v xml:space="preserve">ZPC LL-21 - Castellbell i el Vilar - CIP </v>
      </c>
      <c r="U407" s="92" t="str">
        <f>IF(IFERROR(FIND("ZPC",S407)&gt;=1,0),"ZPC","ZLLSM")</f>
        <v>ZPC</v>
      </c>
      <c r="V407" s="92" t="str">
        <f>+IF(OR(P407="Festa Major",P407="Menors d'edat",P407="Federació",U407="ZLLSM"),"Exempt","Taxa")</f>
        <v>Taxa</v>
      </c>
    </row>
    <row r="408" spans="1:22" ht="15" customHeight="1" x14ac:dyDescent="0.3">
      <c r="A408" s="12">
        <v>396</v>
      </c>
      <c r="B408" s="17" t="s">
        <v>409</v>
      </c>
      <c r="C408" s="242" t="s">
        <v>1280</v>
      </c>
      <c r="D408" s="23" t="str" cm="1">
        <f t="array" ref="D408">_xlfn.IFNA(_xlfn.IFS(M408&lt;&gt;0,M408,N408&lt;&gt;0,N408,P408&lt;&gt;0,P408,Q408&lt;&gt;0,Q408),"FALTAN DATOS DE ESCENARIO")</f>
        <v>ZPC LL-23 - Súria - CIP</v>
      </c>
      <c r="E408" s="243">
        <v>45186</v>
      </c>
      <c r="F408" s="118">
        <v>0.33333333333333331</v>
      </c>
      <c r="G408" s="243">
        <v>45186</v>
      </c>
      <c r="H408" s="118">
        <v>0.58333333333333337</v>
      </c>
      <c r="I408" s="17" t="s">
        <v>12</v>
      </c>
      <c r="J408" s="17" t="s">
        <v>10</v>
      </c>
      <c r="K408" s="17">
        <v>20</v>
      </c>
      <c r="L408" s="17" t="s">
        <v>11</v>
      </c>
      <c r="M408" s="17" t="s">
        <v>1493</v>
      </c>
      <c r="R408" s="12" t="s">
        <v>620</v>
      </c>
      <c r="S408" s="12" t="s">
        <v>1493</v>
      </c>
    </row>
    <row r="409" spans="1:22" ht="15" customHeight="1" x14ac:dyDescent="0.3">
      <c r="A409" s="12">
        <v>397</v>
      </c>
      <c r="B409" s="36" t="s">
        <v>522</v>
      </c>
      <c r="C409" s="37" t="s">
        <v>8</v>
      </c>
      <c r="D409" s="23" t="str" cm="1">
        <f t="array" ref="D409">_xlfn.IFNA(_xlfn.IFS(M409&lt;&gt;0,M409,N409&lt;&gt;0,N409,P409&lt;&gt;0,P409,Q409&lt;&gt;0,Q409),"FALTAN DATOS DE ESCENARIO")</f>
        <v xml:space="preserve">ZPC LL-24 - Olesa i Esparreguera - CIP </v>
      </c>
      <c r="E409" s="32">
        <v>45186</v>
      </c>
      <c r="F409" s="104">
        <v>0.29166666666666669</v>
      </c>
      <c r="G409" s="32">
        <v>44821</v>
      </c>
      <c r="H409" s="104">
        <v>0.54166666666666696</v>
      </c>
      <c r="I409" s="17" t="s">
        <v>12</v>
      </c>
      <c r="J409" s="17" t="s">
        <v>8</v>
      </c>
      <c r="K409" s="17">
        <v>40</v>
      </c>
      <c r="L409" s="17" t="s">
        <v>11</v>
      </c>
      <c r="M409" s="17" t="s">
        <v>100</v>
      </c>
      <c r="R409" s="12" t="str">
        <f>_xlfn.IFNA(VLOOKUP(S409,Municipis!$A$2:$B$118,2,FALSE),"Pendent")</f>
        <v>Navàs. Pinós, Cardona</v>
      </c>
      <c r="S409" s="12" t="str" cm="1">
        <f t="array" ref="S409">_xlfn.IFNA(_xlfn.IFS(M409&lt;&gt;0,M409,N409&lt;&gt;0,N409,P409&lt;&gt;0,P409,Q409&lt;&gt;0,Q409),"Pendent")</f>
        <v xml:space="preserve">ZPC LL-24 - Olesa i Esparreguera - CIP </v>
      </c>
      <c r="T409" s="23" t="str" cm="1">
        <f t="array" ref="T409">_xlfn.IFNA(_xlfn.IFS(M409&lt;&gt;0,M409,N409&lt;&gt;0,N409,P409&lt;&gt;0,P409,Q409&lt;&gt;0,Q409),"FALTAN DATOS DE ESCENARIO")</f>
        <v xml:space="preserve">ZPC LL-24 - Olesa i Esparreguera - CIP </v>
      </c>
      <c r="U409" s="92" t="str">
        <f>IF(IFERROR(FIND("ZPC",S409)&gt;=1,0),"ZPC","ZLLSM")</f>
        <v>ZPC</v>
      </c>
      <c r="V409" s="92" t="str">
        <f>+IF(OR(P409="Festa Major",P409="Menors d'edat",P409="Federació",U409="ZLLSM"),"Exempt","Taxa")</f>
        <v>Taxa</v>
      </c>
    </row>
    <row r="410" spans="1:22" ht="15" customHeight="1" x14ac:dyDescent="0.3">
      <c r="B410" s="17" t="s">
        <v>450</v>
      </c>
      <c r="C410" s="16" t="s">
        <v>1603</v>
      </c>
      <c r="D410" s="23" t="str" cm="1">
        <f t="array" ref="D410">_xlfn.IFNA(_xlfn.IFS(M410&lt;&gt;0,M410,N410&lt;&gt;0,N410,P410&lt;&gt;0,P410,Q410&lt;&gt;0,Q410),"FALTAN DATOS DE ESCENARIO")</f>
        <v>ZPC NP-09 - Embassament de Camarasa - CIP</v>
      </c>
      <c r="E410" s="94">
        <v>45186</v>
      </c>
      <c r="F410" s="95">
        <v>0.33333333333333298</v>
      </c>
      <c r="G410" s="94">
        <v>45186</v>
      </c>
      <c r="H410" s="95">
        <v>0.75</v>
      </c>
      <c r="I410" s="27" t="s">
        <v>1028</v>
      </c>
      <c r="J410" s="27" t="s">
        <v>8</v>
      </c>
      <c r="K410" s="27">
        <v>50</v>
      </c>
      <c r="L410" s="27" t="s">
        <v>11</v>
      </c>
      <c r="M410" s="27" t="s">
        <v>109</v>
      </c>
      <c r="N410" s="27"/>
      <c r="O410" s="27"/>
      <c r="P410" s="27"/>
      <c r="Q410" s="27"/>
      <c r="R410" s="12" t="str">
        <f>_xlfn.IFNA(VLOOKUP(S410,Municipis!$A$2:$B$118,2,FALSE),"Pendent")</f>
        <v>Camarasa, Les Avellanes i Santa Linya, Àger, Vilanova de Meià</v>
      </c>
      <c r="S410" s="12" t="str" cm="1">
        <f t="array" ref="S410">_xlfn.IFNA(_xlfn.IFS(M410&lt;&gt;0,M410,N410&lt;&gt;0,N410,P410&lt;&gt;0,P410,Q410&lt;&gt;0,Q410),"Pendent")</f>
        <v>ZPC NP-09 - Embassament de Camarasa - CIP</v>
      </c>
    </row>
    <row r="411" spans="1:22" ht="15" customHeight="1" x14ac:dyDescent="0.3">
      <c r="A411" s="12">
        <v>399</v>
      </c>
      <c r="B411" s="28" t="s">
        <v>419</v>
      </c>
      <c r="C411" s="30" t="s">
        <v>1141</v>
      </c>
      <c r="D411" s="23" t="str" cm="1">
        <f t="array" ref="D411">_xlfn.IFNA(_xlfn.IFS(M411&lt;&gt;0,M411,N411&lt;&gt;0,N411,P411&lt;&gt;0,P411,Q411&lt;&gt;0,Q411),"FALTAN DATOS DE ESCENARIO")</f>
        <v>ZPC TE-11 - Ter - Sant Quirze de Besora - CIP, ZPC TE-12 - Embassament de Sau - CIP, ZPC TE-20 - Manlleu - Roda de Ter - CIP</v>
      </c>
      <c r="E411" s="98">
        <v>45186</v>
      </c>
      <c r="F411" s="248">
        <v>0.25</v>
      </c>
      <c r="G411" s="98">
        <v>45186</v>
      </c>
      <c r="H411" s="248">
        <v>0.58333333333333337</v>
      </c>
      <c r="I411" s="31" t="s">
        <v>12</v>
      </c>
      <c r="J411" s="31" t="s">
        <v>10</v>
      </c>
      <c r="K411" s="31">
        <v>25</v>
      </c>
      <c r="L411" s="31" t="s">
        <v>9</v>
      </c>
      <c r="M411" s="31" t="s">
        <v>133</v>
      </c>
      <c r="N411" s="27"/>
      <c r="O411" s="27"/>
      <c r="P411" s="27"/>
      <c r="Q411" s="27"/>
      <c r="R411" s="12" t="str">
        <f>_xlfn.IFNA(VLOOKUP(S411,Municipis!$A$2:$B$118,2,FALSE),"Pendent")</f>
        <v>Sant Quirze de Besora, Roda de Ter, Manlleu, Torelló</v>
      </c>
      <c r="S411" s="12" t="str" cm="1">
        <f t="array" ref="S411">_xlfn.IFNA(_xlfn.IFS(M411&lt;&gt;0,M411,N411&lt;&gt;0,N411,P411&lt;&gt;0,P411,Q411&lt;&gt;0,Q411),"Pendent")</f>
        <v>ZPC TE-11 - Ter - Sant Quirze de Besora - CIP, ZPC TE-12 - Embassament de Sau - CIP, ZPC TE-20 - Manlleu - Roda de Ter - CIP</v>
      </c>
      <c r="T411" s="23" t="str" cm="1">
        <f t="array" ref="T411">_xlfn.IFNA(_xlfn.IFS(M411&lt;&gt;0,M411,N411&lt;&gt;0,N411,P411&lt;&gt;0,P411,Q411&lt;&gt;0,Q411),"FALTAN DATOS DE ESCENARIO")</f>
        <v>ZPC TE-11 - Ter - Sant Quirze de Besora - CIP, ZPC TE-12 - Embassament de Sau - CIP, ZPC TE-20 - Manlleu - Roda de Ter - CIP</v>
      </c>
      <c r="U411" s="92" t="str">
        <f>IF(IFERROR(FIND("ZPC",S411)&gt;=1,0),"ZPC","ZLLSM")</f>
        <v>ZPC</v>
      </c>
      <c r="V411" s="92" t="str">
        <f>+IF(OR(P411="Festa Major",P411="Menors d'edat",P411="Federació",U411="ZLLSM"),"Exempt","Taxa")</f>
        <v>Taxa</v>
      </c>
    </row>
    <row r="412" spans="1:22" ht="15" customHeight="1" x14ac:dyDescent="0.3">
      <c r="A412" s="12">
        <v>400</v>
      </c>
      <c r="B412" s="17" t="s">
        <v>1518</v>
      </c>
      <c r="C412" s="16" t="s">
        <v>1524</v>
      </c>
      <c r="D412" s="23" t="str" cm="1">
        <f t="array" ref="D412">_xlfn.IFNA(_xlfn.IFS(M412&lt;&gt;0,M412,N412&lt;&gt;0,N412,P412&lt;&gt;0,P412,Q412&lt;&gt;0,Q412),"FALTAN DATOS DE ESCENARIO")</f>
        <v xml:space="preserve">ZPC TE-15 - Anglès - El Pasteral - INT </v>
      </c>
      <c r="E412" s="94">
        <v>45186</v>
      </c>
      <c r="F412" s="219">
        <v>0.33333333333333331</v>
      </c>
      <c r="G412" s="94">
        <v>45186</v>
      </c>
      <c r="H412" s="219">
        <v>0.875</v>
      </c>
      <c r="I412" s="27" t="s">
        <v>1022</v>
      </c>
      <c r="J412" s="27" t="s">
        <v>10</v>
      </c>
      <c r="K412" s="27">
        <v>24</v>
      </c>
      <c r="L412" s="27" t="s">
        <v>1525</v>
      </c>
      <c r="M412" s="27"/>
      <c r="N412" s="27" t="s">
        <v>139</v>
      </c>
      <c r="O412" s="27" t="s">
        <v>542</v>
      </c>
      <c r="P412" s="27"/>
      <c r="Q412" s="27"/>
      <c r="R412" s="12" t="e">
        <f>_xlfn.IFNA(VLOOKUP(S412,#REF!,2,FALSE),"Pendent")</f>
        <v>#REF!</v>
      </c>
      <c r="S412" s="12" t="str" cm="1">
        <f t="array" ref="S412">_xlfn.IFNA(_xlfn.IFS(M412&lt;&gt;0,M412,N412&lt;&gt;0,N412,P412&lt;&gt;0,P412,Q412&lt;&gt;0,Q412),"Pendent")</f>
        <v xml:space="preserve">ZPC TE-15 - Anglès - El Pasteral - INT </v>
      </c>
    </row>
    <row r="413" spans="1:22" ht="15" customHeight="1" x14ac:dyDescent="0.3">
      <c r="A413" s="12">
        <v>401</v>
      </c>
      <c r="B413" s="17" t="s">
        <v>536</v>
      </c>
      <c r="C413" s="49" t="s">
        <v>1068</v>
      </c>
      <c r="D413" s="23" t="str" cm="1">
        <f t="array" ref="D413">_xlfn.IFNA(_xlfn.IFS(M413&lt;&gt;0,M413,N413&lt;&gt;0,N413,P413&lt;&gt;0,P413,Q413&lt;&gt;0,Q413),"FALTAN DATOS DE ESCENARIO")</f>
        <v xml:space="preserve">ZPC TE-15 - Anglès - El Pasteral - INT </v>
      </c>
      <c r="E413" s="21">
        <v>45186</v>
      </c>
      <c r="F413" s="104">
        <v>0.375</v>
      </c>
      <c r="G413" s="21">
        <v>45186</v>
      </c>
      <c r="H413" s="104">
        <v>0.83333333333333404</v>
      </c>
      <c r="I413" s="17" t="s">
        <v>1082</v>
      </c>
      <c r="J413" s="17" t="s">
        <v>10</v>
      </c>
      <c r="K413" s="17">
        <v>48</v>
      </c>
      <c r="L413" s="17" t="s">
        <v>11</v>
      </c>
      <c r="N413" s="17" t="s">
        <v>139</v>
      </c>
      <c r="R413" s="12" t="str">
        <f>_xlfn.IFNA(VLOOKUP(S413,Municipis!$A$2:$B$119,2,FALSE),"Pendent")</f>
        <v>Banyoles</v>
      </c>
      <c r="S413" s="12" t="str" cm="1">
        <f t="array" ref="S413">_xlfn.IFNA(_xlfn.IFS(M413&lt;&gt;0,M413,N413&lt;&gt;0,N413,P413&lt;&gt;0,P413,Q413&lt;&gt;0,Q413),"Pendent")</f>
        <v xml:space="preserve">ZPC TE-15 - Anglès - El Pasteral - INT </v>
      </c>
      <c r="T413" s="23" t="str" cm="1">
        <f t="array" ref="T413">_xlfn.IFNA(_xlfn.IFS(M413&lt;&gt;0,M413,N413&lt;&gt;0,N413,P413&lt;&gt;0,P413,Q413&lt;&gt;0,Q413),"FALTAN DATOS DE ESCENARIO")</f>
        <v xml:space="preserve">ZPC TE-15 - Anglès - El Pasteral - INT </v>
      </c>
      <c r="U413" s="92" t="str">
        <f>IF(IFERROR(FIND("ZPC",S413)&gt;=1,0),"ZPC","ZLLSM")</f>
        <v>ZPC</v>
      </c>
      <c r="V413" s="92" t="str">
        <f>+IF(OR(P413="Festa Major",P413="Menors d'edat",P413="Federació",U413="ZLLSM"),"Exempt","Taxa")</f>
        <v>Taxa</v>
      </c>
    </row>
    <row r="414" spans="1:22" ht="15" customHeight="1" x14ac:dyDescent="0.3">
      <c r="A414" s="12">
        <v>402</v>
      </c>
      <c r="B414" s="17" t="s">
        <v>513</v>
      </c>
      <c r="C414" s="17" t="s">
        <v>1458</v>
      </c>
      <c r="D414" s="23" t="str" cm="1">
        <f t="array" ref="D414">_xlfn.IFNA(_xlfn.IFS(M414&lt;&gt;0,M414,N414&lt;&gt;0,N414,P414&lt;&gt;0,P414,Q414&lt;&gt;0,Q414),"FALTAN DATOS DE ESCENARIO")</f>
        <v>ZPC TE-20 - Manlleu - Roda de Ter - CIP</v>
      </c>
      <c r="E414" s="93">
        <v>45186</v>
      </c>
      <c r="F414" s="245">
        <v>0.29166666666666669</v>
      </c>
      <c r="G414" s="93">
        <v>45186</v>
      </c>
      <c r="H414" s="245">
        <v>0.5</v>
      </c>
      <c r="I414" s="17" t="s">
        <v>12</v>
      </c>
      <c r="J414" s="17" t="s">
        <v>16</v>
      </c>
      <c r="K414" s="17">
        <v>80</v>
      </c>
      <c r="L414" s="17" t="s">
        <v>1442</v>
      </c>
      <c r="M414" s="17" t="s">
        <v>141</v>
      </c>
      <c r="R414" s="12" t="str">
        <f>_xlfn.IFNA(VLOOKUP(S414,Municipis!$A$2:$B$118,2,FALSE),"Pendent")</f>
        <v>Manlleu, Roda Ter, Gurb, Masies Roda, Masies Voltegrà, Torelló, S. V. Torelló, Oris, S.Q. Besora</v>
      </c>
      <c r="S414" s="12" t="str" cm="1">
        <f t="array" ref="S414">_xlfn.IFNA(_xlfn.IFS(M414&lt;&gt;0,M414,N414&lt;&gt;0,N414,P414&lt;&gt;0,P414,Q414&lt;&gt;0,Q414),"Pendent")</f>
        <v>ZPC TE-20 - Manlleu - Roda de Ter - CIP</v>
      </c>
    </row>
    <row r="415" spans="1:22" ht="15" customHeight="1" x14ac:dyDescent="0.3">
      <c r="A415" s="12">
        <v>403</v>
      </c>
      <c r="B415" s="28" t="s">
        <v>500</v>
      </c>
      <c r="C415" s="16" t="s">
        <v>1184</v>
      </c>
      <c r="D415" s="23" t="str" cm="1">
        <f t="array" ref="D415">_xlfn.IFNA(_xlfn.IFS(M415&lt;&gt;0,M415,N415&lt;&gt;0,N415,P415&lt;&gt;0,P415,Q415&lt;&gt;0,Q415),"FALTAN DATOS DE ESCENARIO")</f>
        <v>ZPC TE-20 - Manlleu - Roda de Ter - CIP</v>
      </c>
      <c r="E415" s="96">
        <v>45189</v>
      </c>
      <c r="F415" s="110">
        <v>0.33333333333333298</v>
      </c>
      <c r="G415" s="96">
        <v>45189</v>
      </c>
      <c r="H415" s="110">
        <v>0.5</v>
      </c>
      <c r="I415" s="27" t="s">
        <v>12</v>
      </c>
      <c r="J415" s="27" t="s">
        <v>10</v>
      </c>
      <c r="K415" s="27">
        <v>20</v>
      </c>
      <c r="L415" s="27" t="s">
        <v>11</v>
      </c>
      <c r="M415" s="27" t="s">
        <v>141</v>
      </c>
      <c r="N415" s="27"/>
      <c r="O415" s="27"/>
      <c r="P415" s="27"/>
      <c r="Q415" s="27"/>
      <c r="R415" s="12" t="str">
        <f>_xlfn.IFNA(VLOOKUP(S415,Municipis!$A$2:$B$118,2,FALSE),"Pendent")</f>
        <v>Manlleu, Roda Ter, Gurb, Masies Roda, Masies Voltegrà, Torelló, S. V. Torelló, Oris, S.Q. Besora</v>
      </c>
      <c r="S415" s="12" t="str" cm="1">
        <f t="array" ref="S415">_xlfn.IFNA(_xlfn.IFS(M415&lt;&gt;0,M415,N415&lt;&gt;0,N415,P415&lt;&gt;0,P415,Q415&lt;&gt;0,Q415),"Pendent")</f>
        <v>ZPC TE-20 - Manlleu - Roda de Ter - CIP</v>
      </c>
      <c r="T415" s="23" t="str" cm="1">
        <f t="array" ref="T415">_xlfn.IFNA(_xlfn.IFS(M415&lt;&gt;0,M415,N415&lt;&gt;0,N415,P415&lt;&gt;0,P415,Q415&lt;&gt;0,Q415),"FALTAN DATOS DE ESCENARIO")</f>
        <v>ZPC TE-20 - Manlleu - Roda de Ter - CIP</v>
      </c>
      <c r="U415" s="92" t="str">
        <f>IF(IFERROR(FIND("ZPC",S415)&gt;=1,0),"ZPC","ZLLSM")</f>
        <v>ZPC</v>
      </c>
      <c r="V415" s="92" t="str">
        <f>+IF(OR(P415="Festa Major",P415="Menors d'edat",P415="Federació",U415="ZLLSM"),"Exempt","Taxa")</f>
        <v>Taxa</v>
      </c>
    </row>
    <row r="416" spans="1:22" ht="15" customHeight="1" x14ac:dyDescent="0.3">
      <c r="A416" s="12">
        <v>404</v>
      </c>
      <c r="B416" s="49" t="s">
        <v>481</v>
      </c>
      <c r="C416" s="49" t="s">
        <v>1038</v>
      </c>
      <c r="D416" s="23" t="str" cm="1">
        <f t="array" ref="D416">_xlfn.IFNA(_xlfn.IFS(M416&lt;&gt;0,M416,N416&lt;&gt;0,N416,P416&lt;&gt;0,P416,Q416&lt;&gt;0,Q416),"FALTAN DATOS DE ESCENARIO")</f>
        <v>Escenari de Foix</v>
      </c>
      <c r="E416" s="32">
        <v>45190</v>
      </c>
      <c r="F416" s="104">
        <v>0.33333333333333298</v>
      </c>
      <c r="G416" s="32">
        <v>45190</v>
      </c>
      <c r="H416" s="104">
        <v>0.58333333333333304</v>
      </c>
      <c r="I416" s="17" t="s">
        <v>12</v>
      </c>
      <c r="J416" s="17" t="s">
        <v>10</v>
      </c>
      <c r="K416" s="17">
        <v>20</v>
      </c>
      <c r="L416" s="17" t="s">
        <v>11</v>
      </c>
      <c r="Q416" s="17" t="s">
        <v>29</v>
      </c>
      <c r="R416" s="12" t="str">
        <f>_xlfn.IFNA(VLOOKUP(S416,Municipis!$A$2:$B$118,2,FALSE),"Pendent")</f>
        <v>Castellet i la Gornal</v>
      </c>
      <c r="S416" s="12" t="str" cm="1">
        <f t="array" ref="S416">_xlfn.IFNA(_xlfn.IFS(M416&lt;&gt;0,M416,N416&lt;&gt;0,N416,P416&lt;&gt;0,P416,Q416&lt;&gt;0,Q416),"Pendent")</f>
        <v>Escenari de Foix</v>
      </c>
      <c r="T416" s="23" t="str" cm="1">
        <f t="array" ref="T416">_xlfn.IFNA(_xlfn.IFS(M416&lt;&gt;0,M416,N416&lt;&gt;0,N416,P416&lt;&gt;0,P416,Q416&lt;&gt;0,Q416),"FALTAN DATOS DE ESCENARIO")</f>
        <v>Escenari de Foix</v>
      </c>
      <c r="U416" s="92" t="str">
        <f>IF(IFERROR(FIND("ZPC",S416)&gt;=1,0),"ZPC","ZLLSM")</f>
        <v>ZLLSM</v>
      </c>
      <c r="V416" s="92" t="str">
        <f>+IF(OR(P416="Festa Major",P416="Menors d'edat",P416="Federació",U416="ZLLSM"),"Exempt","Taxa")</f>
        <v>Exempt</v>
      </c>
    </row>
    <row r="417" spans="1:22" ht="15" customHeight="1" x14ac:dyDescent="0.3">
      <c r="A417" s="12">
        <v>405</v>
      </c>
      <c r="B417" s="49" t="s">
        <v>480</v>
      </c>
      <c r="C417" s="49" t="s">
        <v>1550</v>
      </c>
      <c r="D417" s="23" t="str" cm="1">
        <f t="array" ref="D417">_xlfn.IFNA(_xlfn.IFS(M417&lt;&gt;0,M417,N417&lt;&gt;0,N417,P417&lt;&gt;0,P417,Q417&lt;&gt;0,Q417),"FALTAN DATOS DE ESCENARIO")</f>
        <v xml:space="preserve">ZPC SE-09 - Embassament de Rialb - CIP </v>
      </c>
      <c r="E417" s="21">
        <v>45191</v>
      </c>
      <c r="F417" s="104">
        <v>0.70833333333333304</v>
      </c>
      <c r="G417" s="21">
        <v>45193</v>
      </c>
      <c r="H417" s="104">
        <v>0.5</v>
      </c>
      <c r="I417" s="17" t="s">
        <v>1083</v>
      </c>
      <c r="J417" s="27" t="s">
        <v>8</v>
      </c>
      <c r="K417" s="17">
        <v>30</v>
      </c>
      <c r="L417" s="17" t="s">
        <v>11</v>
      </c>
      <c r="M417" s="17" t="s">
        <v>120</v>
      </c>
      <c r="R417" s="12" t="str">
        <f>_xlfn.IFNA(VLOOKUP(S417,Municipis!$A$2:$B$118,2,FALSE),"Pendent")</f>
        <v>Ponts, La Baronia de Rialb</v>
      </c>
      <c r="S417" s="12" t="str" cm="1">
        <f t="array" ref="S417">_xlfn.IFNA(_xlfn.IFS(M417&lt;&gt;0,M417,N417&lt;&gt;0,N417,P417&lt;&gt;0,P417,Q417&lt;&gt;0,Q417),"Pendent")</f>
        <v xml:space="preserve">ZPC SE-09 - Embassament de Rialb - CIP </v>
      </c>
      <c r="T417" s="23" t="str" cm="1">
        <f t="array" ref="T417">_xlfn.IFNA(_xlfn.IFS(M417&lt;&gt;0,M417,N417&lt;&gt;0,N417,P417&lt;&gt;0,P417,Q417&lt;&gt;0,Q417),"FALTAN DATOS DE ESCENARIO")</f>
        <v xml:space="preserve">ZPC SE-09 - Embassament de Rialb - CIP </v>
      </c>
      <c r="U417" s="92" t="str">
        <f>IF(IFERROR(FIND("ZPC",S417)&gt;=1,0),"ZPC","ZLLSM")</f>
        <v>ZPC</v>
      </c>
      <c r="V417" s="92" t="str">
        <f>+IF(OR(P417="Festa Major",P417="Menors d'edat",P417="Federació",U417="ZLLSM"),"Exempt","Taxa")</f>
        <v>Taxa</v>
      </c>
    </row>
    <row r="418" spans="1:22" ht="15" customHeight="1" x14ac:dyDescent="0.3">
      <c r="A418" s="12">
        <v>406</v>
      </c>
      <c r="B418" s="17" t="s">
        <v>496</v>
      </c>
      <c r="C418" s="16" t="s">
        <v>1297</v>
      </c>
      <c r="D418" s="23" t="str" cm="1">
        <f t="array" ref="D418">_xlfn.IFNA(_xlfn.IFS(M418&lt;&gt;0,M418,N418&lt;&gt;0,N418,P418&lt;&gt;0,P418,Q418&lt;&gt;0,Q418),"FALTAN DATOS DE ESCENARIO")</f>
        <v>Escenari de Foix</v>
      </c>
      <c r="E418" s="94">
        <v>45192</v>
      </c>
      <c r="F418" s="219">
        <v>0.33333333333333298</v>
      </c>
      <c r="G418" s="94">
        <v>45192</v>
      </c>
      <c r="H418" s="219">
        <v>0.58333333333333304</v>
      </c>
      <c r="I418" s="27" t="s">
        <v>12</v>
      </c>
      <c r="J418" s="27" t="s">
        <v>10</v>
      </c>
      <c r="K418" s="27">
        <v>30</v>
      </c>
      <c r="L418" s="27" t="s">
        <v>11</v>
      </c>
      <c r="M418" s="27"/>
      <c r="N418" s="27"/>
      <c r="O418" s="27"/>
      <c r="P418" s="27"/>
      <c r="Q418" s="27" t="s">
        <v>29</v>
      </c>
      <c r="R418" s="12" t="str">
        <f>_xlfn.IFNA(VLOOKUP(S418,Municipis!$A$2:$B$118,2,FALSE),"Pendent")</f>
        <v>Castellet i la Gornal</v>
      </c>
      <c r="S418" s="12" t="str" cm="1">
        <f t="array" ref="S418">_xlfn.IFNA(_xlfn.IFS(M418&lt;&gt;0,M418,N418&lt;&gt;0,N418,P418&lt;&gt;0,P418,Q418&lt;&gt;0,Q418),"Pendent")</f>
        <v>Escenari de Foix</v>
      </c>
      <c r="T418" s="23" t="str" cm="1">
        <f t="array" ref="T418">_xlfn.IFNA(_xlfn.IFS(M418&lt;&gt;0,M418,N418&lt;&gt;0,N418,P418&lt;&gt;0,P418,Q418&lt;&gt;0,Q418),"FALTAN DATOS DE ESCENARIO")</f>
        <v>Escenari de Foix</v>
      </c>
      <c r="U418" s="92" t="str">
        <f>IF(IFERROR(FIND("ZPC",S418)&gt;=1,0),"ZPC","ZLLSM")</f>
        <v>ZLLSM</v>
      </c>
      <c r="V418" s="92" t="str">
        <f>+IF(OR(P418="Festa Major",P418="Menors d'edat",P418="Federació",U418="ZLLSM"),"Exempt","Taxa")</f>
        <v>Exempt</v>
      </c>
    </row>
    <row r="419" spans="1:22" ht="15" customHeight="1" x14ac:dyDescent="0.3">
      <c r="A419" s="12">
        <v>407</v>
      </c>
      <c r="B419" s="17" t="s">
        <v>488</v>
      </c>
      <c r="C419" s="16" t="s">
        <v>1466</v>
      </c>
      <c r="D419" s="23" t="str" cm="1">
        <f t="array" ref="D419">_xlfn.IFNA(_xlfn.IFS(M419&lt;&gt;0,M419,N419&lt;&gt;0,N419,P419&lt;&gt;0,P419,Q419&lt;&gt;0,Q419),"FALTAN DATOS DE ESCENARIO")</f>
        <v xml:space="preserve">ZLLSM-TE-26 - el Brugent - Amer / Les Planes d'Hostoles </v>
      </c>
      <c r="E419" s="94">
        <v>45192</v>
      </c>
      <c r="F419" s="219">
        <v>0.25</v>
      </c>
      <c r="G419" s="94">
        <v>45192</v>
      </c>
      <c r="H419" s="219">
        <v>0.91666666666666696</v>
      </c>
      <c r="I419" s="27" t="s">
        <v>12</v>
      </c>
      <c r="J419" s="27" t="s">
        <v>16</v>
      </c>
      <c r="K419" s="27">
        <v>31</v>
      </c>
      <c r="L419" s="27" t="s">
        <v>11</v>
      </c>
      <c r="M419" s="27"/>
      <c r="N419" s="27"/>
      <c r="O419" s="27"/>
      <c r="P419" s="27" t="s">
        <v>68</v>
      </c>
      <c r="Q419" s="27"/>
      <c r="R419" s="12" t="str">
        <f>_xlfn.IFNA(VLOOKUP(S419,Municipis!$A$2:$B$118,2,FALSE),"Pendent")</f>
        <v>Amer, Les Planes d'Hostoles</v>
      </c>
      <c r="S419" s="12" t="str" cm="1">
        <f t="array" ref="S419">_xlfn.IFNA(_xlfn.IFS(M419&lt;&gt;0,M419,N419&lt;&gt;0,N419,P419&lt;&gt;0,P419,Q419&lt;&gt;0,Q419),"Pendent")</f>
        <v xml:space="preserve">ZLLSM-TE-26 - el Brugent - Amer / Les Planes d'Hostoles </v>
      </c>
    </row>
    <row r="420" spans="1:22" ht="15" customHeight="1" x14ac:dyDescent="0.3">
      <c r="A420" s="12">
        <v>408</v>
      </c>
      <c r="B420" s="17" t="s">
        <v>435</v>
      </c>
      <c r="C420" s="244" t="s">
        <v>1377</v>
      </c>
      <c r="D420" s="23" t="str" cm="1">
        <f t="array" ref="D420">_xlfn.IFNA(_xlfn.IFS(M420&lt;&gt;0,M420,N420&lt;&gt;0,N420,P420&lt;&gt;0,P420,Q420&lt;&gt;0,Q420),"FALTAN DATOS DE ESCENARIO")</f>
        <v xml:space="preserve">ZPC LL-08 - Navarcles - CIP </v>
      </c>
      <c r="E420" s="94">
        <v>45192</v>
      </c>
      <c r="F420" s="219">
        <v>0.29166666666666669</v>
      </c>
      <c r="G420" s="94">
        <v>45192</v>
      </c>
      <c r="H420" s="219">
        <v>0.58333333333333304</v>
      </c>
      <c r="I420" s="27" t="s">
        <v>12</v>
      </c>
      <c r="J420" s="27" t="s">
        <v>8</v>
      </c>
      <c r="K420" s="27">
        <v>20</v>
      </c>
      <c r="L420" s="27" t="s">
        <v>11</v>
      </c>
      <c r="M420" s="27" t="s">
        <v>84</v>
      </c>
      <c r="N420" s="27"/>
      <c r="O420" s="27"/>
      <c r="P420" s="27"/>
      <c r="Q420" s="27"/>
      <c r="R420" s="12" t="str">
        <f>_xlfn.IFNA(VLOOKUP(S420,Municipis!$A$2:$B$118,2,FALSE),"Pendent")</f>
        <v>El Pont de Vilomara i Rocafort</v>
      </c>
      <c r="S420" s="12" t="str" cm="1">
        <f t="array" ref="S420">_xlfn.IFNA(_xlfn.IFS(M420&lt;&gt;0,M420,N420&lt;&gt;0,N420,P420&lt;&gt;0,P420,Q420&lt;&gt;0,Q420),"Pendent")</f>
        <v xml:space="preserve">ZPC LL-08 - Navarcles - CIP </v>
      </c>
      <c r="T420" s="23" t="str" cm="1">
        <f t="array" ref="T420">_xlfn.IFNA(_xlfn.IFS(M420&lt;&gt;0,M420,N420&lt;&gt;0,N420,P420&lt;&gt;0,P420,Q420&lt;&gt;0,Q420),"FALTAN DATOS DE ESCENARIO")</f>
        <v xml:space="preserve">ZPC LL-08 - Navarcles - CIP </v>
      </c>
      <c r="U420" s="92" t="str">
        <f>IF(IFERROR(FIND("ZPC",S420)&gt;=1,0),"ZPC","ZLLSM")</f>
        <v>ZPC</v>
      </c>
      <c r="V420" s="92" t="str">
        <f>+IF(OR(P420="Festa Major",P420="Menors d'edat",P420="Federació",U420="ZLLSM"),"Exempt","Taxa")</f>
        <v>Taxa</v>
      </c>
    </row>
    <row r="421" spans="1:22" ht="15" customHeight="1" x14ac:dyDescent="0.3">
      <c r="A421" s="12">
        <v>409</v>
      </c>
      <c r="B421" s="17" t="s">
        <v>462</v>
      </c>
      <c r="C421" s="256" t="s">
        <v>1471</v>
      </c>
      <c r="D421" s="23" t="str" cm="1">
        <f t="array" ref="D421">_xlfn.IFNA(_xlfn.IFS(M421&lt;&gt;0,M421,N421&lt;&gt;0,N421,P421&lt;&gt;0,P421,Q421&lt;&gt;0,Q421),"FALTAN DATOS DE ESCENARIO")</f>
        <v xml:space="preserve">ZPC LL-14 - Ratavilla - SALM </v>
      </c>
      <c r="E421" s="21">
        <v>45192</v>
      </c>
      <c r="F421" s="104">
        <v>0.29166666666666669</v>
      </c>
      <c r="G421" s="32">
        <v>45192</v>
      </c>
      <c r="H421" s="104">
        <v>0.875</v>
      </c>
      <c r="I421" s="17" t="s">
        <v>1024</v>
      </c>
      <c r="J421" s="17" t="s">
        <v>16</v>
      </c>
      <c r="K421" s="17">
        <v>20</v>
      </c>
      <c r="L421" s="17" t="s">
        <v>11</v>
      </c>
      <c r="N421" s="17" t="s">
        <v>88</v>
      </c>
      <c r="O421" s="17" t="s">
        <v>542</v>
      </c>
      <c r="R421" s="12" t="str">
        <f>_xlfn.IFNA(VLOOKUP(S421,Municipis!$A$2:$B$118,2,FALSE),"Pendent")</f>
        <v>Olius, Clariana de Cardener</v>
      </c>
      <c r="S421" s="12" t="str" cm="1">
        <f t="array" ref="S421">_xlfn.IFNA(_xlfn.IFS(M421&lt;&gt;0,M421,N421&lt;&gt;0,N421,P421&lt;&gt;0,P421,Q421&lt;&gt;0,Q421),"Pendent")</f>
        <v xml:space="preserve">ZPC LL-14 - Ratavilla - SALM </v>
      </c>
    </row>
    <row r="422" spans="1:22" ht="15" customHeight="1" x14ac:dyDescent="0.3">
      <c r="A422" s="12">
        <v>410</v>
      </c>
      <c r="B422" s="17" t="s">
        <v>508</v>
      </c>
      <c r="C422" s="16" t="s">
        <v>1554</v>
      </c>
      <c r="D422" s="23" t="str" cm="1">
        <f t="array" ref="D422">_xlfn.IFNA(_xlfn.IFS(M422&lt;&gt;0,M422,N422&lt;&gt;0,N422,P422&lt;&gt;0,P422,Q422&lt;&gt;0,Q422),"FALTAN DATOS DE ESCENARIO")</f>
        <v xml:space="preserve">ZPC LL-24 - Olesa i Esparreguera - CIP </v>
      </c>
      <c r="E422" s="94">
        <v>45192</v>
      </c>
      <c r="F422" s="95">
        <v>0.625</v>
      </c>
      <c r="G422" s="94">
        <v>45192</v>
      </c>
      <c r="H422" s="95">
        <v>0.83333333333333404</v>
      </c>
      <c r="I422" s="27" t="s">
        <v>12</v>
      </c>
      <c r="J422" s="27" t="s">
        <v>8</v>
      </c>
      <c r="K422" s="27">
        <v>12</v>
      </c>
      <c r="L422" s="27" t="s">
        <v>11</v>
      </c>
      <c r="M422" s="27" t="s">
        <v>100</v>
      </c>
      <c r="R422" s="12" t="str">
        <f>_xlfn.IFNA(VLOOKUP(S422,Municipis!$A$2:$B$118,2,FALSE),"Pendent")</f>
        <v>Navàs. Pinós, Cardona</v>
      </c>
      <c r="S422" s="12" t="str" cm="1">
        <f t="array" ref="S422">_xlfn.IFNA(_xlfn.IFS(M422&lt;&gt;0,M422,N422&lt;&gt;0,N422,P422&lt;&gt;0,P422,Q422&lt;&gt;0,Q422),"Pendent")</f>
        <v xml:space="preserve">ZPC LL-24 - Olesa i Esparreguera - CIP </v>
      </c>
      <c r="T422" s="23" t="str" cm="1">
        <f t="array" ref="T422">_xlfn.IFNA(_xlfn.IFS(M422&lt;&gt;0,M422,N422&lt;&gt;0,N422,P422&lt;&gt;0,P422,Q422&lt;&gt;0,Q422),"FALTAN DATOS DE ESCENARIO")</f>
        <v xml:space="preserve">ZPC LL-24 - Olesa i Esparreguera - CIP </v>
      </c>
      <c r="U422" s="92" t="str">
        <f>IF(IFERROR(FIND("ZPC",S422)&gt;=1,0),"ZPC","ZLLSM")</f>
        <v>ZPC</v>
      </c>
      <c r="V422" s="92" t="str">
        <f>+IF(OR(P422="Festa Major",P422="Menors d'edat",P422="Federació",U422="ZLLSM"),"Exempt","Taxa")</f>
        <v>Taxa</v>
      </c>
    </row>
    <row r="423" spans="1:22" ht="15" customHeight="1" x14ac:dyDescent="0.3">
      <c r="A423" s="12">
        <v>411</v>
      </c>
      <c r="B423" s="17" t="s">
        <v>406</v>
      </c>
      <c r="C423" s="235" t="s">
        <v>1409</v>
      </c>
      <c r="D423" s="23" t="str" cm="1">
        <f t="array" ref="D423">_xlfn.IFNA(_xlfn.IFS(M423&lt;&gt;0,M423,N423&lt;&gt;0,N423,P423&lt;&gt;0,P423,Q423&lt;&gt;0,Q423),"FALTAN DATOS DE ESCENARIO")</f>
        <v>ZPC TE-12 - Embassament de Sau - CIP, ZPC TE-20 - Manlleu - Roda de Ter - CIP, ZPC TE-21 - Torelló - CIP</v>
      </c>
      <c r="E423" s="236">
        <v>45192</v>
      </c>
      <c r="F423" s="260">
        <v>0.5</v>
      </c>
      <c r="G423" s="236">
        <v>45192</v>
      </c>
      <c r="H423" s="260">
        <v>0.875</v>
      </c>
      <c r="I423" s="121" t="s">
        <v>12</v>
      </c>
      <c r="J423" s="121" t="s">
        <v>8</v>
      </c>
      <c r="K423" s="121">
        <v>36</v>
      </c>
      <c r="L423" s="121" t="s">
        <v>11</v>
      </c>
      <c r="M423" s="121" t="s">
        <v>137</v>
      </c>
      <c r="R423" s="12" t="str">
        <f>_xlfn.IFNA(VLOOKUP(S423,Municipis!$A$2:$B$118,2,FALSE),"Pendent")</f>
        <v>Viladrau</v>
      </c>
      <c r="S423" s="12" t="str" cm="1">
        <f t="array" ref="S423">_xlfn.IFNA(_xlfn.IFS(M423&lt;&gt;0,M423,N423&lt;&gt;0,N423,P423&lt;&gt;0,P423,Q423&lt;&gt;0,Q423),"Pendent")</f>
        <v>ZPC TE-12 - Embassament de Sau - CIP, ZPC TE-20 - Manlleu - Roda de Ter - CIP, ZPC TE-21 - Torelló - CIP</v>
      </c>
    </row>
    <row r="424" spans="1:22" ht="15" customHeight="1" x14ac:dyDescent="0.3">
      <c r="A424" s="12">
        <v>412</v>
      </c>
      <c r="B424" s="17" t="s">
        <v>488</v>
      </c>
      <c r="C424" s="16" t="s">
        <v>1467</v>
      </c>
      <c r="D424" s="23" t="str" cm="1">
        <f t="array" ref="D424">_xlfn.IFNA(_xlfn.IFS(M424&lt;&gt;0,M424,N424&lt;&gt;0,N424,P424&lt;&gt;0,P424,Q424&lt;&gt;0,Q424),"FALTAN DATOS DE ESCENARIO")</f>
        <v xml:space="preserve">ZLLSM-TE-26 - el Brugent - Amer / Les Planes d'Hostoles </v>
      </c>
      <c r="E424" s="94">
        <v>45193</v>
      </c>
      <c r="F424" s="219">
        <v>0.25</v>
      </c>
      <c r="G424" s="94">
        <v>45193</v>
      </c>
      <c r="H424" s="219">
        <v>0.66666666666666696</v>
      </c>
      <c r="I424" s="27" t="s">
        <v>12</v>
      </c>
      <c r="J424" s="27" t="s">
        <v>16</v>
      </c>
      <c r="K424" s="27">
        <v>45</v>
      </c>
      <c r="L424" s="27" t="s">
        <v>11</v>
      </c>
      <c r="M424" s="27"/>
      <c r="N424" s="27"/>
      <c r="O424" s="27"/>
      <c r="P424" s="27" t="s">
        <v>68</v>
      </c>
      <c r="Q424" s="27"/>
      <c r="R424" s="12" t="str">
        <f>_xlfn.IFNA(VLOOKUP(S424,Municipis!$A$2:$B$118,2,FALSE),"Pendent")</f>
        <v>Amer, Les Planes d'Hostoles</v>
      </c>
      <c r="S424" s="12" t="str" cm="1">
        <f t="array" ref="S424">_xlfn.IFNA(_xlfn.IFS(M424&lt;&gt;0,M424,N424&lt;&gt;0,N424,P424&lt;&gt;0,P424,Q424&lt;&gt;0,Q424),"Pendent")</f>
        <v xml:space="preserve">ZLLSM-TE-26 - el Brugent - Amer / Les Planes d'Hostoles </v>
      </c>
    </row>
    <row r="425" spans="1:22" ht="15" customHeight="1" x14ac:dyDescent="0.3">
      <c r="A425" s="12">
        <v>413</v>
      </c>
      <c r="B425" s="49" t="s">
        <v>479</v>
      </c>
      <c r="C425" s="49" t="s">
        <v>1036</v>
      </c>
      <c r="D425" s="23" t="str" cm="1">
        <f t="array" ref="D425">_xlfn.IFNA(_xlfn.IFS(M425&lt;&gt;0,M425,N425&lt;&gt;0,N425,P425&lt;&gt;0,P425,Q425&lt;&gt;0,Q425),"FALTAN DATOS DE ESCENARIO")</f>
        <v xml:space="preserve">ZPC EB-01 - Embassaments de Riba-roja i de Flix - CIP, ZLLSM-EB-01 - l'Ebre </v>
      </c>
      <c r="E425" s="234">
        <v>45193</v>
      </c>
      <c r="F425" s="104">
        <v>0.375</v>
      </c>
      <c r="G425" s="234">
        <v>45193</v>
      </c>
      <c r="H425" s="104">
        <v>0.75</v>
      </c>
      <c r="I425" s="17" t="s">
        <v>12</v>
      </c>
      <c r="J425" s="17" t="s">
        <v>8</v>
      </c>
      <c r="K425" s="17">
        <v>20</v>
      </c>
      <c r="L425" s="17" t="s">
        <v>11</v>
      </c>
      <c r="M425" s="17" t="s">
        <v>73</v>
      </c>
      <c r="R425" s="12" t="str">
        <f>_xlfn.IFNA(VLOOKUP(S425,Municipis!$A$2:$B$118,2,FALSE),"Pendent")</f>
        <v>Granja E., Pobla Massaluca, Riba-roja, Flix, Ascó, Móra d'Ebre, Tortosa, Amposta, Deltebre</v>
      </c>
      <c r="S425" s="12" t="str" cm="1">
        <f t="array" ref="S425">_xlfn.IFNA(_xlfn.IFS(M425&lt;&gt;0,M425,N425&lt;&gt;0,N425,P425&lt;&gt;0,P425,Q425&lt;&gt;0,Q425),"Pendent")</f>
        <v xml:space="preserve">ZPC EB-01 - Embassaments de Riba-roja i de Flix - CIP, ZLLSM-EB-01 - l'Ebre </v>
      </c>
      <c r="T425" s="23" t="str" cm="1">
        <f t="array" ref="T425">_xlfn.IFNA(_xlfn.IFS(M425&lt;&gt;0,M425,N425&lt;&gt;0,N425,P425&lt;&gt;0,P425,Q425&lt;&gt;0,Q425),"FALTAN DATOS DE ESCENARIO")</f>
        <v xml:space="preserve">ZPC EB-01 - Embassaments de Riba-roja i de Flix - CIP, ZLLSM-EB-01 - l'Ebre </v>
      </c>
      <c r="U425" s="92" t="str">
        <f>IF(IFERROR(FIND("ZPC",S425)&gt;=1,0),"ZPC","ZLLSM")</f>
        <v>ZPC</v>
      </c>
      <c r="V425" s="92" t="str">
        <f>+IF(OR(P425="Festa Major",P425="Menors d'edat",P425="Federació",U425="ZLLSM"),"Exempt","Taxa")</f>
        <v>Taxa</v>
      </c>
    </row>
    <row r="426" spans="1:22" ht="15" customHeight="1" x14ac:dyDescent="0.3">
      <c r="A426" s="12">
        <v>414</v>
      </c>
      <c r="B426" s="17" t="s">
        <v>426</v>
      </c>
      <c r="C426" s="97" t="s">
        <v>1169</v>
      </c>
      <c r="D426" s="23" t="str" cm="1">
        <f t="array" ref="D426">_xlfn.IFNA(_xlfn.IFS(M426&lt;&gt;0,M426,N426&lt;&gt;0,N426,P426&lt;&gt;0,P426,Q426&lt;&gt;0,Q426),"FALTAN DATOS DE ESCENARIO")</f>
        <v xml:space="preserve">ZPC LL-23 - Súria - CIP </v>
      </c>
      <c r="E426" s="107">
        <v>45193</v>
      </c>
      <c r="F426" s="316">
        <v>0.75</v>
      </c>
      <c r="G426" s="107">
        <v>45193</v>
      </c>
      <c r="H426" s="316">
        <v>0.54166666666666696</v>
      </c>
      <c r="I426" s="100" t="s">
        <v>12</v>
      </c>
      <c r="J426" s="100" t="s">
        <v>8</v>
      </c>
      <c r="K426" s="100">
        <v>25</v>
      </c>
      <c r="L426" s="100" t="s">
        <v>11</v>
      </c>
      <c r="M426" s="100" t="s">
        <v>99</v>
      </c>
      <c r="N426" s="27"/>
      <c r="O426" s="27"/>
      <c r="P426" s="27"/>
      <c r="Q426" s="27"/>
      <c r="R426" s="12" t="str">
        <f>_xlfn.IFNA(VLOOKUP(S426,Municipis!$A$2:$B$118,2,FALSE),"Pendent")</f>
        <v>Olesa de Montserrat, Esparreguera, Collbató</v>
      </c>
      <c r="S426" s="12" t="str" cm="1">
        <f t="array" ref="S426">_xlfn.IFNA(_xlfn.IFS(M426&lt;&gt;0,M426,N426&lt;&gt;0,N426,P426&lt;&gt;0,P426,Q426&lt;&gt;0,Q426),"Pendent")</f>
        <v xml:space="preserve">ZPC LL-23 - Súria - CIP </v>
      </c>
      <c r="T426" s="23" t="str" cm="1">
        <f t="array" ref="T426">_xlfn.IFNA(_xlfn.IFS(M426&lt;&gt;0,M426,N426&lt;&gt;0,N426,P426&lt;&gt;0,P426,Q426&lt;&gt;0,Q426),"FALTAN DATOS DE ESCENARIO")</f>
        <v xml:space="preserve">ZPC LL-23 - Súria - CIP </v>
      </c>
      <c r="U426" s="92" t="str">
        <f>IF(IFERROR(FIND("ZPC",S426)&gt;=1,0),"ZPC","ZLLSM")</f>
        <v>ZPC</v>
      </c>
      <c r="V426" s="92" t="str">
        <f>+IF(OR(P426="Festa Major",P426="Menors d'edat",P426="Federació",U426="ZLLSM"),"Exempt","Taxa")</f>
        <v>Taxa</v>
      </c>
    </row>
    <row r="427" spans="1:22" ht="15" customHeight="1" x14ac:dyDescent="0.3">
      <c r="A427" s="12">
        <v>415</v>
      </c>
      <c r="B427" s="29" t="s">
        <v>464</v>
      </c>
      <c r="C427" s="49" t="s">
        <v>1046</v>
      </c>
      <c r="D427" s="23" t="str" cm="1">
        <f t="array" ref="D427">_xlfn.IFNA(_xlfn.IFS(M427&lt;&gt;0,M427,N427&lt;&gt;0,N427,P427&lt;&gt;0,P427,Q427&lt;&gt;0,Q427),"FALTAN DATOS DE ESCENARIO")</f>
        <v xml:space="preserve">ZPC LL-24 - Olesa i Esparreguera - CIP </v>
      </c>
      <c r="E427" s="32">
        <v>45193</v>
      </c>
      <c r="F427" s="104">
        <v>0.29166666666666669</v>
      </c>
      <c r="G427" s="32">
        <v>45193</v>
      </c>
      <c r="H427" s="104">
        <v>0.58333333333333304</v>
      </c>
      <c r="I427" s="17" t="s">
        <v>12</v>
      </c>
      <c r="J427" s="17" t="s">
        <v>8</v>
      </c>
      <c r="K427" s="17">
        <v>15</v>
      </c>
      <c r="L427" s="17" t="s">
        <v>11</v>
      </c>
      <c r="M427" s="17" t="s">
        <v>100</v>
      </c>
      <c r="R427" s="12" t="str">
        <f>_xlfn.IFNA(VLOOKUP(S427,Municipis!$A$2:$B$118,2,FALSE),"Pendent")</f>
        <v>Navàs. Pinós, Cardona</v>
      </c>
      <c r="S427" s="12" t="str" cm="1">
        <f t="array" ref="S427">_xlfn.IFNA(_xlfn.IFS(M427&lt;&gt;0,M427,N427&lt;&gt;0,N427,P427&lt;&gt;0,P427,Q427&lt;&gt;0,Q427),"Pendent")</f>
        <v xml:space="preserve">ZPC LL-24 - Olesa i Esparreguera - CIP </v>
      </c>
      <c r="T427" s="23" t="str" cm="1">
        <f t="array" ref="T427">_xlfn.IFNA(_xlfn.IFS(M427&lt;&gt;0,M427,N427&lt;&gt;0,N427,P427&lt;&gt;0,P427,Q427&lt;&gt;0,Q427),"FALTAN DATOS DE ESCENARIO")</f>
        <v xml:space="preserve">ZPC LL-24 - Olesa i Esparreguera - CIP </v>
      </c>
      <c r="U427" s="92" t="str">
        <f>IF(IFERROR(FIND("ZPC",S427)&gt;=1,0),"ZPC","ZLLSM")</f>
        <v>ZPC</v>
      </c>
      <c r="V427" s="92" t="str">
        <f>+IF(OR(P427="Festa Major",P427="Menors d'edat",P427="Federació",U427="ZLLSM"),"Exempt","Taxa")</f>
        <v>Taxa</v>
      </c>
    </row>
    <row r="428" spans="1:22" ht="15" customHeight="1" x14ac:dyDescent="0.3">
      <c r="B428" s="17" t="s">
        <v>450</v>
      </c>
      <c r="C428" s="16" t="s">
        <v>1605</v>
      </c>
      <c r="D428" s="23" t="str" cm="1">
        <f t="array" ref="D428">_xlfn.IFNA(_xlfn.IFS(M428&lt;&gt;0,M428,N428&lt;&gt;0,N428,P428&lt;&gt;0,P428,Q428&lt;&gt;0,Q428),"FALTAN DATOS DE ESCENARIO")</f>
        <v xml:space="preserve">ZPC NR-10 - Embassament de Santa Anna - CIP </v>
      </c>
      <c r="E428" s="94">
        <v>45193</v>
      </c>
      <c r="F428" s="95">
        <v>0.33333333333333298</v>
      </c>
      <c r="G428" s="94">
        <v>45193</v>
      </c>
      <c r="H428" s="95">
        <v>0.75</v>
      </c>
      <c r="I428" s="27" t="s">
        <v>1029</v>
      </c>
      <c r="J428" s="27" t="s">
        <v>8</v>
      </c>
      <c r="K428" s="27">
        <v>25</v>
      </c>
      <c r="L428" s="27" t="s">
        <v>11</v>
      </c>
      <c r="M428" s="27" t="s">
        <v>113</v>
      </c>
      <c r="N428" s="27"/>
      <c r="O428" s="27"/>
      <c r="P428" s="27"/>
      <c r="Q428" s="27"/>
      <c r="R428" s="12" t="str">
        <f>_xlfn.IFNA(VLOOKUP(S428,Municipis!$A$2:$B$118,2,FALSE),"Pendent")</f>
        <v>Alfarràs, Almenar, Ivars de Noguera, Algerri, Albesa, Alguaire, La Portella</v>
      </c>
      <c r="S428" s="12" t="str" cm="1">
        <f t="array" ref="S428">_xlfn.IFNA(_xlfn.IFS(M428&lt;&gt;0,M428,N428&lt;&gt;0,N428,P428&lt;&gt;0,P428,Q428&lt;&gt;0,Q428),"Pendent")</f>
        <v xml:space="preserve">ZPC NR-10 - Embassament de Santa Anna - CIP </v>
      </c>
    </row>
    <row r="429" spans="1:22" ht="15" customHeight="1" x14ac:dyDescent="0.3">
      <c r="A429" s="12">
        <v>417</v>
      </c>
      <c r="B429" s="17" t="s">
        <v>432</v>
      </c>
      <c r="C429" s="49" t="s">
        <v>1064</v>
      </c>
      <c r="D429" s="23" t="str" cm="1">
        <f t="array" ref="D429">_xlfn.IFNA(_xlfn.IFS(M429&lt;&gt;0,M429,N429&lt;&gt;0,N429,P429&lt;&gt;0,P429,Q429&lt;&gt;0,Q429),"FALTAN DATOS DE ESCENARIO")</f>
        <v>ZPC SE-07 - Embassament d'Oliana - CIP</v>
      </c>
      <c r="E429" s="21">
        <v>45193</v>
      </c>
      <c r="F429" s="104">
        <v>0.33333333333333298</v>
      </c>
      <c r="G429" s="21">
        <v>45193</v>
      </c>
      <c r="H429" s="104">
        <v>0.54166666666666696</v>
      </c>
      <c r="I429" s="17" t="s">
        <v>12</v>
      </c>
      <c r="J429" s="17" t="s">
        <v>8</v>
      </c>
      <c r="K429" s="17">
        <v>20</v>
      </c>
      <c r="L429" s="17" t="s">
        <v>11</v>
      </c>
      <c r="M429" s="17" t="s">
        <v>117</v>
      </c>
      <c r="O429" s="17" t="s">
        <v>543</v>
      </c>
      <c r="R429" s="12" t="str">
        <f>_xlfn.IFNA(VLOOKUP(S429,Municipis!$A$2:$B$118,2,FALSE),"Pendent")</f>
        <v>Coll de Nargó, Peramola, Oliana, Tiurana, Bassella, La Baronia de Rialb</v>
      </c>
      <c r="S429" s="12" t="str" cm="1">
        <f t="array" ref="S429">_xlfn.IFNA(_xlfn.IFS(M429&lt;&gt;0,M429,N429&lt;&gt;0,N429,P429&lt;&gt;0,P429,Q429&lt;&gt;0,Q429),"Pendent")</f>
        <v>ZPC SE-07 - Embassament d'Oliana - CIP</v>
      </c>
      <c r="T429" s="23" t="str" cm="1">
        <f t="array" ref="T429">_xlfn.IFNA(_xlfn.IFS(M429&lt;&gt;0,M429,N429&lt;&gt;0,N429,P429&lt;&gt;0,P429,Q429&lt;&gt;0,Q429),"FALTAN DATOS DE ESCENARIO")</f>
        <v>ZPC SE-07 - Embassament d'Oliana - CIP</v>
      </c>
      <c r="U429" s="92" t="str">
        <f>IF(IFERROR(FIND("ZPC",S429)&gt;=1,0),"ZPC","ZLLSM")</f>
        <v>ZPC</v>
      </c>
      <c r="V429" s="92" t="str">
        <f>+IF(OR(P429="Festa Major",P429="Menors d'edat",P429="Federació",U429="ZLLSM"),"Exempt","Taxa")</f>
        <v>Taxa</v>
      </c>
    </row>
    <row r="430" spans="1:22" ht="15" customHeight="1" x14ac:dyDescent="0.3">
      <c r="A430" s="12">
        <v>418</v>
      </c>
      <c r="B430" s="17" t="s">
        <v>481</v>
      </c>
      <c r="C430" s="40" t="s">
        <v>1285</v>
      </c>
      <c r="D430" s="239" t="str" cm="1">
        <f t="array" ref="D430">_xlfn.IFNA(_xlfn.IFS(M430&lt;&gt;0,M430,N430&lt;&gt;0,N430,P430&lt;&gt;0,P430,Q430&lt;&gt;0,Q430),"FALTAN DATOS DE ESCENARIO")</f>
        <v>ZPC SE-19 - Utxesa - Torres de Segre - CIP</v>
      </c>
      <c r="E430" s="240">
        <v>45193</v>
      </c>
      <c r="F430" s="104">
        <v>0.29166666666666669</v>
      </c>
      <c r="G430" s="240">
        <v>45193</v>
      </c>
      <c r="H430" s="110">
        <v>0.54166666666666696</v>
      </c>
      <c r="I430" s="27" t="s">
        <v>12</v>
      </c>
      <c r="J430" s="17" t="s">
        <v>8</v>
      </c>
      <c r="K430" s="17">
        <v>20</v>
      </c>
      <c r="L430" s="17" t="s">
        <v>11</v>
      </c>
      <c r="M430" s="17" t="s">
        <v>125</v>
      </c>
      <c r="R430" s="12" t="str">
        <f>_xlfn.IFNA(VLOOKUP(S430,Municipis!$A$2:$B$118,2,FALSE),"Pendent")</f>
        <v>Torres de Segre, Soses, Seròs</v>
      </c>
      <c r="S430" s="12" t="str" cm="1">
        <f t="array" ref="S430">_xlfn.IFNA(_xlfn.IFS(M430&lt;&gt;0,M430,N430&lt;&gt;0,N430,P430&lt;&gt;0,P430,Q430&lt;&gt;0,Q430),"Pendent")</f>
        <v>ZPC SE-19 - Utxesa - Torres de Segre - CIP</v>
      </c>
      <c r="T430" s="23" t="str" cm="1">
        <f t="array" ref="T430">_xlfn.IFNA(_xlfn.IFS(M430&lt;&gt;0,M430,N430&lt;&gt;0,N430,P430&lt;&gt;0,P430,Q430&lt;&gt;0,Q430),"FALTAN DATOS DE ESCENARIO")</f>
        <v>ZPC SE-19 - Utxesa - Torres de Segre - CIP</v>
      </c>
      <c r="U430" s="92" t="str">
        <f>IF(IFERROR(FIND("ZPC",S430)&gt;=1,0),"ZPC","ZLLSM")</f>
        <v>ZPC</v>
      </c>
      <c r="V430" s="92" t="str">
        <f>+IF(OR(P430="Festa Major",P430="Menors d'edat",P430="Federació",U430="ZLLSM"),"Exempt","Taxa")</f>
        <v>Taxa</v>
      </c>
    </row>
    <row r="431" spans="1:22" ht="15" customHeight="1" x14ac:dyDescent="0.3">
      <c r="A431" s="12">
        <v>419</v>
      </c>
      <c r="B431" s="17" t="s">
        <v>436</v>
      </c>
      <c r="C431" s="41" t="s">
        <v>1311</v>
      </c>
      <c r="D431" s="23" t="str" cm="1">
        <f t="array" ref="D431">_xlfn.IFNA(_xlfn.IFS(M431&lt;&gt;0,M431,N431&lt;&gt;0,N431,P431&lt;&gt;0,P431,Q431&lt;&gt;0,Q431),"FALTAN DATOS DE ESCENARIO")</f>
        <v xml:space="preserve">ZPC TE-11 - Ter - Sant Quirze de Besora - CIP </v>
      </c>
      <c r="E431" s="304">
        <v>45193</v>
      </c>
      <c r="F431" s="305">
        <v>0.33333333333333298</v>
      </c>
      <c r="G431" s="304">
        <v>45193</v>
      </c>
      <c r="H431" s="305">
        <v>0.54166666666666696</v>
      </c>
      <c r="I431" s="307" t="s">
        <v>12</v>
      </c>
      <c r="J431" s="307" t="s">
        <v>10</v>
      </c>
      <c r="K431" s="307">
        <v>20</v>
      </c>
      <c r="L431" s="307" t="s">
        <v>11</v>
      </c>
      <c r="M431" s="307" t="s">
        <v>132</v>
      </c>
      <c r="N431" s="307"/>
      <c r="O431" s="307"/>
      <c r="P431" s="307"/>
      <c r="Q431" s="42"/>
      <c r="R431" s="12" t="str">
        <f>_xlfn.IFNA(VLOOKUP(S431,Municipis!$A$2:$B$118,2,FALSE),"Pendent")</f>
        <v>Sant Quirze de Besora, Vilanova de Sau, Roda de Ter, Manlleu, Torelló</v>
      </c>
      <c r="S431" s="12" t="str" cm="1">
        <f t="array" ref="S431">_xlfn.IFNA(_xlfn.IFS(M431&lt;&gt;0,M431,N431&lt;&gt;0,N431,P431&lt;&gt;0,P431,Q431&lt;&gt;0,Q431),"Pendent")</f>
        <v xml:space="preserve">ZPC TE-11 - Ter - Sant Quirze de Besora - CIP </v>
      </c>
      <c r="T431" s="23" t="str" cm="1">
        <f t="array" ref="T431">_xlfn.IFNA(_xlfn.IFS(M431&lt;&gt;0,M431,N431&lt;&gt;0,N431,P431&lt;&gt;0,P431,Q431&lt;&gt;0,Q431),"FALTAN DATOS DE ESCENARIO")</f>
        <v xml:space="preserve">ZPC TE-11 - Ter - Sant Quirze de Besora - CIP </v>
      </c>
      <c r="U431" s="92" t="str">
        <f>IF(IFERROR(FIND("ZPC",S431)&gt;=1,0),"ZPC","ZLLSM")</f>
        <v>ZPC</v>
      </c>
      <c r="V431" s="92" t="str">
        <f>+IF(OR(P431="Festa Major",P431="Menors d'edat",P431="Federació",U431="ZLLSM"),"Exempt","Taxa")</f>
        <v>Taxa</v>
      </c>
    </row>
    <row r="432" spans="1:22" ht="15" customHeight="1" x14ac:dyDescent="0.3">
      <c r="A432" s="12">
        <v>420</v>
      </c>
      <c r="B432" s="17" t="s">
        <v>505</v>
      </c>
      <c r="C432" s="17" t="s">
        <v>1416</v>
      </c>
      <c r="D432" s="23" t="str" cm="1">
        <f t="array" ref="D432">_xlfn.IFNA(_xlfn.IFS(M432&lt;&gt;0,M432,N432&lt;&gt;0,N432,P432&lt;&gt;0,P432,Q432&lt;&gt;0,Q432),"FALTAN DATOS DE ESCENARIO")</f>
        <v>ZPC TE-20 - Manlleu - Roda de Ter - CIP</v>
      </c>
      <c r="E432" s="93">
        <v>45193</v>
      </c>
      <c r="F432" s="118">
        <v>0.27083333333333331</v>
      </c>
      <c r="G432" s="93">
        <v>45193</v>
      </c>
      <c r="H432" s="104" t="s">
        <v>1420</v>
      </c>
      <c r="I432" s="28" t="s">
        <v>1421</v>
      </c>
      <c r="J432" s="17" t="s">
        <v>1422</v>
      </c>
      <c r="K432" s="17">
        <v>35</v>
      </c>
      <c r="L432" s="17" t="s">
        <v>1080</v>
      </c>
      <c r="M432" s="17" t="s">
        <v>141</v>
      </c>
      <c r="R432" s="12" t="str">
        <f>_xlfn.IFNA(VLOOKUP(S432,Municipis!$A$2:$B$118,2,FALSE),"Pendent")</f>
        <v>Manlleu, Roda Ter, Gurb, Masies Roda, Masies Voltegrà, Torelló, S. V. Torelló, Oris, S.Q. Besora</v>
      </c>
      <c r="S432" s="12" t="str" cm="1">
        <f t="array" ref="S432">_xlfn.IFNA(_xlfn.IFS(M432&lt;&gt;0,M432,N432&lt;&gt;0,N432,P432&lt;&gt;0,P432,Q432&lt;&gt;0,Q432),"Pendent")</f>
        <v>ZPC TE-20 - Manlleu - Roda de Ter - CIP</v>
      </c>
    </row>
    <row r="433" spans="1:22" ht="15" customHeight="1" x14ac:dyDescent="0.3">
      <c r="A433" s="12">
        <v>421</v>
      </c>
      <c r="B433" s="17" t="s">
        <v>512</v>
      </c>
      <c r="C433" s="16" t="s">
        <v>1512</v>
      </c>
      <c r="D433" s="23" t="str" cm="1">
        <f t="array" ref="D433">_xlfn.IFNA(_xlfn.IFS(M433&lt;&gt;0,M433,N433&lt;&gt;0,N433,P433&lt;&gt;0,P433,Q433&lt;&gt;0,Q433),"FALTAN DATOS DE ESCENARIO")</f>
        <v xml:space="preserve">ZPC NR-12 - Alfarràs - INT </v>
      </c>
      <c r="E433" s="94">
        <v>45196</v>
      </c>
      <c r="F433" s="219">
        <v>0.33333333333333298</v>
      </c>
      <c r="G433" s="94">
        <v>45196</v>
      </c>
      <c r="H433" s="219">
        <v>0.83333333333333404</v>
      </c>
      <c r="I433" s="27" t="s">
        <v>1022</v>
      </c>
      <c r="J433" s="27" t="s">
        <v>10</v>
      </c>
      <c r="K433" s="27">
        <v>20</v>
      </c>
      <c r="L433" s="27" t="s">
        <v>11</v>
      </c>
      <c r="M433" s="27"/>
      <c r="N433" s="27" t="s">
        <v>114</v>
      </c>
      <c r="O433" s="27" t="s">
        <v>542</v>
      </c>
      <c r="P433" s="27"/>
      <c r="Q433" s="27"/>
      <c r="R433" s="12" t="str">
        <f>_xlfn.IFNA(VLOOKUP(S433,[2]Municipis!$A$2:$B$118,2,FALSE),"Pendent")</f>
        <v>Alfarràs, Almenar, Ivars de Noguera, Algerri, Albesa, Alguaire, La Portella</v>
      </c>
      <c r="S433" s="12" t="str">
        <f t="array" ref="S433">_xlfn.IFNA(_xlfn.IFS(M433&lt;&gt;0,M433,N433&lt;&gt;0,N433,P433&lt;&gt;0,P433,Q433&lt;&gt;0,Q433),"Pendent")</f>
        <v xml:space="preserve">ZPC NR-12 - Alfarràs - INT </v>
      </c>
    </row>
    <row r="434" spans="1:22" ht="15" customHeight="1" x14ac:dyDescent="0.3">
      <c r="A434" s="12">
        <v>422</v>
      </c>
      <c r="B434" s="17" t="s">
        <v>502</v>
      </c>
      <c r="C434" s="16" t="s">
        <v>1276</v>
      </c>
      <c r="D434" s="23" t="str" cm="1">
        <f t="array" ref="D434">_xlfn.IFNA(_xlfn.IFS(M434&lt;&gt;0,M434,N434&lt;&gt;0,N434,P434&lt;&gt;0,P434,Q434&lt;&gt;0,Q434),"FALTAN DATOS DE ESCENARIO")</f>
        <v>ZPC SE-22 - Lleida - CIP</v>
      </c>
      <c r="E434" s="94">
        <v>45198</v>
      </c>
      <c r="F434" s="219">
        <v>0.75</v>
      </c>
      <c r="G434" s="94">
        <v>45200</v>
      </c>
      <c r="H434" s="219">
        <v>0.5</v>
      </c>
      <c r="I434" s="27" t="s">
        <v>1169</v>
      </c>
      <c r="J434" s="27" t="s">
        <v>10</v>
      </c>
      <c r="K434" s="27">
        <v>40</v>
      </c>
      <c r="L434" s="27" t="s">
        <v>11</v>
      </c>
      <c r="M434" s="27" t="s">
        <v>130</v>
      </c>
      <c r="R434" s="12" t="str">
        <f>_xlfn.IFNA(VLOOKUP(S434,Municipis!$A$2:$B$118,2,FALSE),"Pendent")</f>
        <v>Ripoll, Campdevànol, Les Llosses, Santa Maria de Besora</v>
      </c>
      <c r="S434" s="12" t="str" cm="1">
        <f t="array" ref="S434">_xlfn.IFNA(_xlfn.IFS(M434&lt;&gt;0,M434,N434&lt;&gt;0,N434,P434&lt;&gt;0,P434,Q434&lt;&gt;0,Q434),"Pendent")</f>
        <v>ZPC SE-22 - Lleida - CIP</v>
      </c>
      <c r="T434" s="23" t="str" cm="1">
        <f t="array" ref="T434">_xlfn.IFNA(_xlfn.IFS(M434&lt;&gt;0,M434,N434&lt;&gt;0,N434,P434&lt;&gt;0,P434,Q434&lt;&gt;0,Q434),"FALTAN DATOS DE ESCENARIO")</f>
        <v>ZPC SE-22 - Lleida - CIP</v>
      </c>
      <c r="U434" s="92" t="str">
        <f>IF(IFERROR(FIND("ZPC",S434)&gt;=1,0),"ZPC","ZLLSM")</f>
        <v>ZPC</v>
      </c>
      <c r="V434" s="92" t="str">
        <f>+IF(OR(P434="Festa Major",P434="Menors d'edat",P434="Federació",U434="ZLLSM"),"Exempt","Taxa")</f>
        <v>Taxa</v>
      </c>
    </row>
    <row r="435" spans="1:22" ht="15" customHeight="1" x14ac:dyDescent="0.3">
      <c r="A435" s="12">
        <v>423</v>
      </c>
      <c r="B435" s="28" t="s">
        <v>500</v>
      </c>
      <c r="C435" s="16" t="s">
        <v>1185</v>
      </c>
      <c r="D435" s="23" t="str" cm="1">
        <f t="array" ref="D435">_xlfn.IFNA(_xlfn.IFS(M435&lt;&gt;0,M435,N435&lt;&gt;0,N435,P435&lt;&gt;0,P435,Q435&lt;&gt;0,Q435),"FALTAN DATOS DE ESCENARIO")</f>
        <v>Pantá d'Olvan</v>
      </c>
      <c r="E435" s="96">
        <v>45199</v>
      </c>
      <c r="F435" s="110">
        <v>0.33333333333333298</v>
      </c>
      <c r="G435" s="96">
        <v>45199</v>
      </c>
      <c r="H435" s="110">
        <v>0.5</v>
      </c>
      <c r="I435" s="27" t="s">
        <v>12</v>
      </c>
      <c r="J435" s="27" t="s">
        <v>8</v>
      </c>
      <c r="K435" s="27">
        <v>20</v>
      </c>
      <c r="L435" s="27" t="s">
        <v>11</v>
      </c>
      <c r="M435" s="27"/>
      <c r="N435" s="27"/>
      <c r="O435" s="27"/>
      <c r="P435" s="27"/>
      <c r="Q435" s="17" t="s">
        <v>1188</v>
      </c>
      <c r="R435" s="12"/>
      <c r="S435" s="12" t="str" cm="1">
        <f t="array" ref="S435">_xlfn.IFNA(_xlfn.IFS(M435&lt;&gt;0,M435,N435&lt;&gt;0,N435,P435&lt;&gt;0,P435,Q435&lt;&gt;0,Q435),"Pendent")</f>
        <v>Pantá d'Olvan</v>
      </c>
      <c r="T435" s="23" t="str" cm="1">
        <f t="array" ref="T435">_xlfn.IFNA(_xlfn.IFS(M435&lt;&gt;0,M435,N435&lt;&gt;0,N435,P435&lt;&gt;0,P435,Q435&lt;&gt;0,Q435),"FALTAN DATOS DE ESCENARIO")</f>
        <v>Pantá d'Olvan</v>
      </c>
      <c r="U435" s="92" t="str">
        <f>IF(IFERROR(FIND("ZPC",S435)&gt;=1,0),"ZPC","ZLLSM")</f>
        <v>ZLLSM</v>
      </c>
      <c r="V435" s="92" t="str">
        <f>+IF(OR(P435="Festa Major",P435="Menors d'edat",P435="Federació",U435="ZLLSM"),"Exempt","Taxa")</f>
        <v>Exempt</v>
      </c>
    </row>
    <row r="436" spans="1:22" ht="15" customHeight="1" x14ac:dyDescent="0.3">
      <c r="A436" s="12">
        <v>424</v>
      </c>
      <c r="B436" s="17" t="s">
        <v>432</v>
      </c>
      <c r="C436" s="49" t="s">
        <v>1064</v>
      </c>
      <c r="D436" s="23" t="str" cm="1">
        <f t="array" ref="D436">_xlfn.IFNA(_xlfn.IFS(M436&lt;&gt;0,M436,N436&lt;&gt;0,N436,P436&lt;&gt;0,P436,Q436&lt;&gt;0,Q436),"FALTAN DATOS DE ESCENARIO")</f>
        <v>Privades L1 - Llac de l'Agulla</v>
      </c>
      <c r="E436" s="32">
        <v>45199</v>
      </c>
      <c r="F436" s="104">
        <v>0.83333333333333404</v>
      </c>
      <c r="G436" s="32" t="s">
        <v>1081</v>
      </c>
      <c r="H436" s="104">
        <v>0.33333333333333298</v>
      </c>
      <c r="I436" s="17" t="s">
        <v>12</v>
      </c>
      <c r="J436" s="17" t="s">
        <v>10</v>
      </c>
      <c r="K436" s="17">
        <v>40</v>
      </c>
      <c r="L436" s="17" t="s">
        <v>11</v>
      </c>
      <c r="Q436" s="17" t="s">
        <v>31</v>
      </c>
      <c r="R436" s="12" t="str">
        <f>_xlfn.IFNA(VLOOKUP(S436,Municipis!$A$2:$B$118,2,FALSE),"Pendent")</f>
        <v>Manresa</v>
      </c>
      <c r="S436" s="12" t="str" cm="1">
        <f t="array" ref="S436">_xlfn.IFNA(_xlfn.IFS(M436&lt;&gt;0,M436,N436&lt;&gt;0,N436,P436&lt;&gt;0,P436,Q436&lt;&gt;0,Q436),"Pendent")</f>
        <v>Privades L1 - Llac de l'Agulla</v>
      </c>
      <c r="T436" s="23" t="str" cm="1">
        <f t="array" ref="T436">_xlfn.IFNA(_xlfn.IFS(M436&lt;&gt;0,M436,N436&lt;&gt;0,N436,P436&lt;&gt;0,P436,Q436&lt;&gt;0,Q436),"FALTAN DATOS DE ESCENARIO")</f>
        <v>Privades L1 - Llac de l'Agulla</v>
      </c>
      <c r="U436" s="92" t="str">
        <f>IF(IFERROR(FIND("ZPC",S436)&gt;=1,0),"ZPC","ZLLSM")</f>
        <v>ZLLSM</v>
      </c>
      <c r="V436" s="92" t="str">
        <f>+IF(OR(P436="Festa Major",P436="Menors d'edat",P436="Federació",U436="ZLLSM"),"Exempt","Taxa")</f>
        <v>Exempt</v>
      </c>
    </row>
    <row r="437" spans="1:22" ht="15" customHeight="1" x14ac:dyDescent="0.3">
      <c r="B437" s="17" t="s">
        <v>501</v>
      </c>
      <c r="C437" s="49" t="s">
        <v>1619</v>
      </c>
      <c r="D437" s="23" t="str" cm="1">
        <f t="array" ref="D437">_xlfn.IFNA(_xlfn.IFS(M437&lt;&gt;0,M437,N437&lt;&gt;0,N437,P437&lt;&gt;0,P437,Q437&lt;&gt;0,Q437),"FALTAN DATOS DE ESCENARIO")</f>
        <v xml:space="preserve">ZLLSM-EB-01 - l'Ebre </v>
      </c>
      <c r="E437" s="93">
        <v>45199</v>
      </c>
      <c r="F437" s="101">
        <v>0.66666666666666696</v>
      </c>
      <c r="G437" s="93">
        <v>45199</v>
      </c>
      <c r="H437" s="101">
        <v>0.83333333333333404</v>
      </c>
      <c r="I437" s="17" t="s">
        <v>12</v>
      </c>
      <c r="J437" s="17" t="s">
        <v>15</v>
      </c>
      <c r="K437" s="17">
        <v>10</v>
      </c>
      <c r="L437" s="17" t="s">
        <v>11</v>
      </c>
      <c r="P437" s="17" t="s">
        <v>40</v>
      </c>
      <c r="R437" s="12" t="str">
        <f>_xlfn.IFNA(VLOOKUP(S437,Municipis!$A$2:$B$118,2,FALSE),"Pendent")</f>
        <v>Flix, Ascó, Móra d'Ebre, Tortosa, Amposta, Deltebre</v>
      </c>
      <c r="S437" s="12" t="str" cm="1">
        <f t="array" ref="S437">_xlfn.IFNA(_xlfn.IFS(M437&lt;&gt;0,M437,N437&lt;&gt;0,N437,P437&lt;&gt;0,P437,Q437&lt;&gt;0,Q437),"Pendent")</f>
        <v xml:space="preserve">ZLLSM-EB-01 - l'Ebre </v>
      </c>
    </row>
    <row r="438" spans="1:22" ht="15" customHeight="1" x14ac:dyDescent="0.3">
      <c r="A438" s="12">
        <v>426</v>
      </c>
      <c r="B438" s="17" t="s">
        <v>425</v>
      </c>
      <c r="C438" s="17" t="s">
        <v>1526</v>
      </c>
      <c r="D438" s="23" t="str" cm="1">
        <f t="array" ref="D438">_xlfn.IFNA(_xlfn.IFS(M438&lt;&gt;0,M438,N438&lt;&gt;0,N438,P438&lt;&gt;0,P438,Q438&lt;&gt;0,Q438),"FALTAN DATOS DE ESCENARIO")</f>
        <v xml:space="preserve">ZPC FU-03 - Serinyà - Vilert - CIP </v>
      </c>
      <c r="E438" s="93">
        <v>45199</v>
      </c>
      <c r="F438" s="118">
        <v>8.25</v>
      </c>
      <c r="G438" s="93">
        <v>45199</v>
      </c>
      <c r="H438" s="118">
        <v>9.875</v>
      </c>
      <c r="I438" s="17" t="s">
        <v>12</v>
      </c>
      <c r="J438" s="17" t="s">
        <v>8</v>
      </c>
      <c r="K438" s="17">
        <v>20</v>
      </c>
      <c r="L438" s="17" t="s">
        <v>11</v>
      </c>
      <c r="M438" s="17" t="s">
        <v>76</v>
      </c>
      <c r="R438" s="12" t="str">
        <f>_xlfn.IFNA(VLOOKUP(S438,Municipis!$A$2:$B$118,2,FALSE),"Pendent")</f>
        <v>Olot</v>
      </c>
      <c r="S438" s="12" t="str" cm="1">
        <f t="array" ref="S438">_xlfn.IFNA(_xlfn.IFS(M438&lt;&gt;0,M438,N438&lt;&gt;0,N438,P438&lt;&gt;0,P438,Q438&lt;&gt;0,Q438),"Pendent")</f>
        <v xml:space="preserve">ZPC FU-03 - Serinyà - Vilert - CIP </v>
      </c>
    </row>
    <row r="439" spans="1:22" ht="15" customHeight="1" x14ac:dyDescent="0.3">
      <c r="A439" s="12">
        <v>427</v>
      </c>
      <c r="B439" s="17" t="s">
        <v>415</v>
      </c>
      <c r="C439" s="16" t="s">
        <v>1538</v>
      </c>
      <c r="D439" s="23" t="str" cm="1">
        <f t="array" ref="D439">_xlfn.IFNA(_xlfn.IFS(M439&lt;&gt;0,M439,N439&lt;&gt;0,N439,P439&lt;&gt;0,P439,Q439&lt;&gt;0,Q439),"FALTAN DATOS DE ESCENARIO")</f>
        <v xml:space="preserve">ZPC LL-24 - Olesa i Esparreguera - CIP </v>
      </c>
      <c r="E439" s="94">
        <v>45199</v>
      </c>
      <c r="F439" s="95">
        <v>0.33333333333333298</v>
      </c>
      <c r="G439" s="94">
        <v>45199</v>
      </c>
      <c r="H439" s="95">
        <v>0.54166666666666696</v>
      </c>
      <c r="I439" s="27" t="s">
        <v>1539</v>
      </c>
      <c r="J439" s="27" t="s">
        <v>10</v>
      </c>
      <c r="K439" s="27">
        <v>20</v>
      </c>
      <c r="L439" s="27" t="s">
        <v>1525</v>
      </c>
      <c r="M439" s="27" t="s">
        <v>100</v>
      </c>
      <c r="N439" s="27"/>
      <c r="O439" s="27"/>
      <c r="P439" s="27"/>
      <c r="Q439" s="27"/>
      <c r="R439" s="12" t="str">
        <f>_xlfn.IFNA(VLOOKUP(S439,Municipis!$A$2:$B$118,2,FALSE),"Pendent")</f>
        <v>Navàs. Pinós, Cardona</v>
      </c>
      <c r="S439" s="12" t="str" cm="1">
        <f t="array" ref="S439">_xlfn.IFNA(_xlfn.IFS(M439&lt;&gt;0,M439,N439&lt;&gt;0,N439,P439&lt;&gt;0,P439,Q439&lt;&gt;0,Q439),"Pendent")</f>
        <v xml:space="preserve">ZPC LL-24 - Olesa i Esparreguera - CIP </v>
      </c>
    </row>
    <row r="440" spans="1:22" ht="15" customHeight="1" x14ac:dyDescent="0.3">
      <c r="A440" s="12">
        <v>428</v>
      </c>
      <c r="B440" s="17" t="s">
        <v>1579</v>
      </c>
      <c r="C440" s="17" t="s">
        <v>1587</v>
      </c>
      <c r="D440" s="23" t="str" cm="1">
        <f t="array" ref="D440">_xlfn.IFNA(_xlfn.IFS(M440&lt;&gt;0,M440,N440&lt;&gt;0,N440,P440&lt;&gt;0,P440,Q440&lt;&gt;0,Q440),"FALTAN DATOS DE ESCENARIO")</f>
        <v>ZPC SE-19 - Utxesa - Torres de Segre - CIP</v>
      </c>
      <c r="E440" s="93">
        <v>45199</v>
      </c>
      <c r="F440" s="314">
        <v>0.33333333333333331</v>
      </c>
      <c r="G440" s="17" t="s">
        <v>1592</v>
      </c>
      <c r="H440" s="314">
        <v>0.79166666666666663</v>
      </c>
      <c r="I440" s="17" t="s">
        <v>1539</v>
      </c>
      <c r="J440" s="17" t="s">
        <v>1579</v>
      </c>
      <c r="K440" s="17">
        <v>25</v>
      </c>
      <c r="L440" s="17" t="s">
        <v>11</v>
      </c>
      <c r="M440" s="17" t="s">
        <v>125</v>
      </c>
      <c r="R440" s="12" t="str">
        <f>_xlfn.IFNA(VLOOKUP(S440,Municipis!$A$2:$B$118,2,FALSE),"Pendent")</f>
        <v>Torres de Segre, Soses, Seròs</v>
      </c>
      <c r="S440" s="12" t="str" cm="1">
        <f t="array" ref="S440">_xlfn.IFNA(_xlfn.IFS(M440&lt;&gt;0,M440,N440&lt;&gt;0,N440,P440&lt;&gt;0,P440,Q440&lt;&gt;0,Q440),"Pendent")</f>
        <v>ZPC SE-19 - Utxesa - Torres de Segre - CIP</v>
      </c>
    </row>
    <row r="441" spans="1:22" ht="15" customHeight="1" x14ac:dyDescent="0.3">
      <c r="A441" s="12">
        <v>429</v>
      </c>
      <c r="B441" s="17" t="s">
        <v>431</v>
      </c>
      <c r="C441" s="16" t="s">
        <v>1462</v>
      </c>
      <c r="D441" s="23" t="str" cm="1">
        <f t="array" ref="D441">_xlfn.IFNA(_xlfn.IFS(M441&lt;&gt;0,M441,N441&lt;&gt;0,N441,P441&lt;&gt;0,P441,Q441&lt;&gt;0,Q441),"FALTAN DATOS DE ESCENARIO")</f>
        <v xml:space="preserve">ZPC TE-09 - Ripoll - Campdevànol - SALM </v>
      </c>
      <c r="E441" s="94">
        <v>45199</v>
      </c>
      <c r="F441" s="219">
        <v>0.29166666666666669</v>
      </c>
      <c r="G441" s="94">
        <v>45200</v>
      </c>
      <c r="H441" s="219">
        <v>0.66666666666666696</v>
      </c>
      <c r="I441" s="27" t="s">
        <v>1022</v>
      </c>
      <c r="J441" s="27" t="s">
        <v>21</v>
      </c>
      <c r="K441" s="27">
        <v>14</v>
      </c>
      <c r="L441" s="27" t="s">
        <v>11</v>
      </c>
      <c r="M441" s="27"/>
      <c r="N441" s="27" t="s">
        <v>131</v>
      </c>
      <c r="O441" s="27" t="s">
        <v>542</v>
      </c>
      <c r="R441" s="12" t="str">
        <f>_xlfn.IFNA(VLOOKUP(S441,Municipis!$A$2:$B$118,2,FALSE),"Pendent")</f>
        <v>Sant Quirze de Besora, Oris, Sant Vicenç de Torelló</v>
      </c>
      <c r="S441" s="12" t="str" cm="1">
        <f t="array" ref="S441">_xlfn.IFNA(_xlfn.IFS(M441&lt;&gt;0,M441,N441&lt;&gt;0,N441,P441&lt;&gt;0,P441,Q441&lt;&gt;0,Q441),"Pendent")</f>
        <v xml:space="preserve">ZPC TE-09 - Ripoll - Campdevànol - SALM </v>
      </c>
    </row>
    <row r="442" spans="1:22" ht="15" customHeight="1" x14ac:dyDescent="0.3">
      <c r="A442" s="12">
        <v>430</v>
      </c>
      <c r="B442" s="17" t="s">
        <v>438</v>
      </c>
      <c r="C442" s="235" t="s">
        <v>1599</v>
      </c>
      <c r="D442" s="23" t="str" cm="1">
        <f t="array" ref="D442">_xlfn.IFNA(_xlfn.IFS(M442&lt;&gt;0,M442,N442&lt;&gt;0,N442,P442&lt;&gt;0,P442,Q442&lt;&gt;0,Q442),"FALTAN DATOS DE ESCENARIO")</f>
        <v>Privades S5 - Llacs d'Almacelles (Pantans de la Llengua Eixuta)</v>
      </c>
      <c r="E442" s="236">
        <v>45200</v>
      </c>
      <c r="F442" s="260">
        <v>0.33333333333333331</v>
      </c>
      <c r="G442" s="236">
        <v>45200</v>
      </c>
      <c r="H442" s="260">
        <v>0.79166666666666663</v>
      </c>
      <c r="I442" s="17" t="s">
        <v>1554</v>
      </c>
      <c r="J442" s="121" t="s">
        <v>16</v>
      </c>
      <c r="K442" s="121">
        <v>25</v>
      </c>
      <c r="L442" s="121" t="s">
        <v>11</v>
      </c>
      <c r="M442" s="121"/>
      <c r="N442" s="121"/>
      <c r="O442" s="121"/>
      <c r="P442" s="121"/>
      <c r="Q442" s="121" t="s">
        <v>36</v>
      </c>
      <c r="R442" s="12" t="str">
        <f>_xlfn.IFNA(VLOOKUP(S442,Municipis!$A$2:$B$118,2,FALSE),"Pendent")</f>
        <v>Almacelles</v>
      </c>
      <c r="S442" s="12" t="str" cm="1">
        <f t="array" ref="S442">_xlfn.IFNA(_xlfn.IFS(M442&lt;&gt;0,M442,N442&lt;&gt;0,N442,P442&lt;&gt;0,P442,Q442&lt;&gt;0,Q442),"Pendent")</f>
        <v>Privades S5 - Llacs d'Almacelles (Pantans de la Llengua Eixuta)</v>
      </c>
    </row>
    <row r="443" spans="1:22" ht="14.25" customHeight="1" x14ac:dyDescent="0.3">
      <c r="A443" s="12">
        <v>431</v>
      </c>
      <c r="B443" s="17" t="s">
        <v>477</v>
      </c>
      <c r="C443" s="315" t="s">
        <v>1479</v>
      </c>
      <c r="D443" s="23" t="str" cm="1">
        <f t="array" ref="D443">_xlfn.IFNA(_xlfn.IFS(M443&lt;&gt;0,M443,N443&lt;&gt;0,N443,P443&lt;&gt;0,P443,Q443&lt;&gt;0,Q443),"FALTAN DATOS DE ESCENARIO")</f>
        <v xml:space="preserve">ZLLSM-LL-31 - el Llobregat - Abrera </v>
      </c>
      <c r="E443" s="229">
        <v>45200</v>
      </c>
      <c r="F443" s="230">
        <v>0.25</v>
      </c>
      <c r="G443" s="229">
        <v>45200</v>
      </c>
      <c r="H443" s="230">
        <v>0.54166666666666663</v>
      </c>
      <c r="I443" s="231" t="s">
        <v>1421</v>
      </c>
      <c r="J443" s="231" t="s">
        <v>1479</v>
      </c>
      <c r="K443" s="232">
        <v>20</v>
      </c>
      <c r="L443" s="315" t="s">
        <v>1080</v>
      </c>
      <c r="M443" s="27"/>
      <c r="N443" s="27"/>
      <c r="O443" s="27"/>
      <c r="P443" s="27" t="s">
        <v>52</v>
      </c>
      <c r="R443" s="12" t="str">
        <f>_xlfn.IFNA(VLOOKUP(S443,Municipis!$A$2:$B$118,2,FALSE),"Pendent")</f>
        <v>Abrera</v>
      </c>
      <c r="S443" s="12" t="str" cm="1">
        <f t="array" ref="S443">_xlfn.IFNA(_xlfn.IFS(M443&lt;&gt;0,M443,N443&lt;&gt;0,N443,P443&lt;&gt;0,P443,Q443&lt;&gt;0,Q443),"Pendent")</f>
        <v xml:space="preserve">ZLLSM-LL-31 - el Llobregat - Abrera </v>
      </c>
    </row>
    <row r="444" spans="1:22" ht="15" customHeight="1" x14ac:dyDescent="0.3">
      <c r="A444" s="12">
        <v>432</v>
      </c>
      <c r="B444" s="17" t="s">
        <v>491</v>
      </c>
      <c r="C444" s="235" t="s">
        <v>1443</v>
      </c>
      <c r="D444" s="23" t="str" cm="1">
        <f t="array" ref="D444">_xlfn.IFNA(_xlfn.IFS(M444&lt;&gt;0,M444,N444&lt;&gt;0,N444,P444&lt;&gt;0,P444,Q444&lt;&gt;0,Q444),"FALTAN DATOS DE ESCENARIO")</f>
        <v xml:space="preserve">ZLLSM-TE-29 - el Ter - Anglès/Girona/Torroella de Montgrí </v>
      </c>
      <c r="E444" s="241">
        <v>45200</v>
      </c>
      <c r="F444" s="237">
        <v>0.25</v>
      </c>
      <c r="G444" s="241">
        <v>45200</v>
      </c>
      <c r="H444" s="237">
        <v>0.54166666666666696</v>
      </c>
      <c r="I444" s="121" t="s">
        <v>12</v>
      </c>
      <c r="J444" s="121" t="s">
        <v>10</v>
      </c>
      <c r="K444" s="121">
        <v>50</v>
      </c>
      <c r="L444" s="121" t="s">
        <v>11</v>
      </c>
      <c r="M444" s="121"/>
      <c r="N444" s="121"/>
      <c r="O444" s="121"/>
      <c r="P444" s="121" t="s">
        <v>69</v>
      </c>
      <c r="Q444" s="121"/>
      <c r="R444" s="12" t="str">
        <f>_xlfn.IFNA(VLOOKUP(S444,Municipis!$A$2:$B$118,2,FALSE),"Pendent")</f>
        <v>Anglès, Girona, Torroella de Montgrí</v>
      </c>
      <c r="S444" s="12" t="str" cm="1">
        <f t="array" ref="S444">_xlfn.IFNA(_xlfn.IFS(M444&lt;&gt;0,M444,N444&lt;&gt;0,N444,P444&lt;&gt;0,P444,Q444&lt;&gt;0,Q444),"Pendent")</f>
        <v xml:space="preserve">ZLLSM-TE-29 - el Ter - Anglès/Girona/Torroella de Montgrí </v>
      </c>
    </row>
    <row r="445" spans="1:22" ht="15" customHeight="1" x14ac:dyDescent="0.3">
      <c r="B445" s="17" t="s">
        <v>501</v>
      </c>
      <c r="C445" s="49" t="s">
        <v>1413</v>
      </c>
      <c r="D445" s="23" t="str" cm="1">
        <f t="array" ref="D445">_xlfn.IFNA(_xlfn.IFS(M445&lt;&gt;0,M445,N445&lt;&gt;0,N445,P445&lt;&gt;0,P445,Q445&lt;&gt;0,Q445),"FALTAN DATOS DE ESCENARIO")</f>
        <v xml:space="preserve">ZPC EB-01 - Embassaments de Riba-roja i de Flix - CIP </v>
      </c>
      <c r="E445" s="93">
        <v>45200</v>
      </c>
      <c r="F445" s="101">
        <v>0.33333333333333298</v>
      </c>
      <c r="G445" s="93">
        <v>45200</v>
      </c>
      <c r="H445" s="101">
        <v>0.5</v>
      </c>
      <c r="I445" s="17" t="s">
        <v>12</v>
      </c>
      <c r="J445" s="17" t="s">
        <v>8</v>
      </c>
      <c r="K445" s="17">
        <v>20</v>
      </c>
      <c r="L445" s="17" t="s">
        <v>11</v>
      </c>
      <c r="M445" s="17" t="s">
        <v>72</v>
      </c>
      <c r="R445" s="12" t="str">
        <f>_xlfn.IFNA(VLOOKUP(S445,Municipis!$A$2:$B$118,2,FALSE),"Pendent")</f>
        <v>La Granja d'Escarp, La Pobla de Massaluca, Flix, Riba-roja d'Ebre</v>
      </c>
      <c r="S445" s="12" t="str" cm="1">
        <f t="array" ref="S445">_xlfn.IFNA(_xlfn.IFS(M445&lt;&gt;0,M445,N445&lt;&gt;0,N445,P445&lt;&gt;0,P445,Q445&lt;&gt;0,Q445),"Pendent")</f>
        <v xml:space="preserve">ZPC EB-01 - Embassaments de Riba-roja i de Flix - CIP </v>
      </c>
    </row>
    <row r="446" spans="1:22" ht="15" customHeight="1" x14ac:dyDescent="0.3">
      <c r="A446" s="12">
        <v>433</v>
      </c>
      <c r="B446" s="49" t="s">
        <v>479</v>
      </c>
      <c r="C446" s="49" t="s">
        <v>1036</v>
      </c>
      <c r="D446" s="23" t="str" cm="1">
        <f t="array" ref="D446">_xlfn.IFNA(_xlfn.IFS(M446&lt;&gt;0,M446,N446&lt;&gt;0,N446,P446&lt;&gt;0,P446,Q446&lt;&gt;0,Q446),"FALTAN DATOS DE ESCENARIO")</f>
        <v xml:space="preserve">ZPC EB-01 - Embassaments de Riba-roja i de Flix - CIP, ZLLSM-EB-01 - l'Ebre </v>
      </c>
      <c r="E446" s="234">
        <v>45200</v>
      </c>
      <c r="F446" s="104">
        <v>0.375</v>
      </c>
      <c r="G446" s="234">
        <v>45200</v>
      </c>
      <c r="H446" s="104">
        <v>0.75</v>
      </c>
      <c r="I446" s="17" t="s">
        <v>12</v>
      </c>
      <c r="J446" s="17" t="s">
        <v>8</v>
      </c>
      <c r="K446" s="17">
        <v>20</v>
      </c>
      <c r="L446" s="17" t="s">
        <v>11</v>
      </c>
      <c r="M446" s="17" t="s">
        <v>73</v>
      </c>
      <c r="R446" s="12" t="str">
        <f>_xlfn.IFNA(VLOOKUP(S446,Municipis!$A$2:$B$118,2,FALSE),"Pendent")</f>
        <v>Granja E., Pobla Massaluca, Riba-roja, Flix, Ascó, Móra d'Ebre, Tortosa, Amposta, Deltebre</v>
      </c>
      <c r="S446" s="12" t="str" cm="1">
        <f t="array" ref="S446">_xlfn.IFNA(_xlfn.IFS(M446&lt;&gt;0,M446,N446&lt;&gt;0,N446,P446&lt;&gt;0,P446,Q446&lt;&gt;0,Q446),"Pendent")</f>
        <v xml:space="preserve">ZPC EB-01 - Embassaments de Riba-roja i de Flix - CIP, ZLLSM-EB-01 - l'Ebre </v>
      </c>
      <c r="T446" s="23" t="str" cm="1">
        <f t="array" ref="T446">_xlfn.IFNA(_xlfn.IFS(M446&lt;&gt;0,M446,N446&lt;&gt;0,N446,P446&lt;&gt;0,P446,Q446&lt;&gt;0,Q446),"FALTAN DATOS DE ESCENARIO")</f>
        <v xml:space="preserve">ZPC EB-01 - Embassaments de Riba-roja i de Flix - CIP, ZLLSM-EB-01 - l'Ebre </v>
      </c>
      <c r="U446" s="92" t="str">
        <f>IF(IFERROR(FIND("ZPC",S446)&gt;=1,0),"ZPC","ZLLSM")</f>
        <v>ZPC</v>
      </c>
      <c r="V446" s="92" t="str">
        <f>+IF(OR(P446="Festa Major",P446="Menors d'edat",P446="Federació",U446="ZLLSM"),"Exempt","Taxa")</f>
        <v>Taxa</v>
      </c>
    </row>
    <row r="447" spans="1:22" ht="15" customHeight="1" x14ac:dyDescent="0.3">
      <c r="A447" s="12">
        <v>434</v>
      </c>
      <c r="B447" s="17" t="s">
        <v>496</v>
      </c>
      <c r="C447" s="16" t="s">
        <v>1262</v>
      </c>
      <c r="D447" s="23" t="str" cm="1">
        <f t="array" ref="D447">_xlfn.IFNA(_xlfn.IFS(M447&lt;&gt;0,M447,N447&lt;&gt;0,N447,P447&lt;&gt;0,P447,Q447&lt;&gt;0,Q447),"FALTAN DATOS DE ESCENARIO")</f>
        <v xml:space="preserve">ZPC LL-21 - Castellbell i el Vilar - CIP </v>
      </c>
      <c r="E447" s="94">
        <v>45200</v>
      </c>
      <c r="F447" s="219">
        <v>0.33333333333333298</v>
      </c>
      <c r="G447" s="94">
        <v>45200</v>
      </c>
      <c r="H447" s="219">
        <v>0.58333333333333304</v>
      </c>
      <c r="I447" s="27" t="s">
        <v>12</v>
      </c>
      <c r="J447" s="27" t="s">
        <v>8</v>
      </c>
      <c r="K447" s="27">
        <v>20</v>
      </c>
      <c r="L447" s="27" t="s">
        <v>11</v>
      </c>
      <c r="M447" s="27" t="s">
        <v>95</v>
      </c>
      <c r="N447" s="27"/>
      <c r="O447" s="27"/>
      <c r="P447" s="27"/>
      <c r="Q447" s="27"/>
      <c r="R447" s="12" t="str">
        <f>_xlfn.IFNA(VLOOKUP(S447,Municipis!$A$2:$B$118,2,FALSE),"Pendent")</f>
        <v>Castellbell i el Vilar, Monistrol del Montserrat, Olesa de Montserrat, Esparreguera</v>
      </c>
      <c r="S447" s="12" t="str" cm="1">
        <f t="array" ref="S447">_xlfn.IFNA(_xlfn.IFS(M447&lt;&gt;0,M447,N447&lt;&gt;0,N447,P447&lt;&gt;0,P447,Q447&lt;&gt;0,Q447),"Pendent")</f>
        <v xml:space="preserve">ZPC LL-21 - Castellbell i el Vilar - CIP </v>
      </c>
      <c r="T447" s="23" t="str" cm="1">
        <f t="array" ref="T447">_xlfn.IFNA(_xlfn.IFS(M447&lt;&gt;0,M447,N447&lt;&gt;0,N447,P447&lt;&gt;0,P447,Q447&lt;&gt;0,Q447),"FALTAN DATOS DE ESCENARIO")</f>
        <v xml:space="preserve">ZPC LL-21 - Castellbell i el Vilar - CIP </v>
      </c>
      <c r="U447" s="92" t="str">
        <f>IF(IFERROR(FIND("ZPC",S447)&gt;=1,0),"ZPC","ZLLSM")</f>
        <v>ZPC</v>
      </c>
      <c r="V447" s="92" t="str">
        <f>+IF(OR(P447="Festa Major",P447="Menors d'edat",P447="Federació",U447="ZLLSM"),"Exempt","Taxa")</f>
        <v>Taxa</v>
      </c>
    </row>
    <row r="448" spans="1:22" ht="15" customHeight="1" x14ac:dyDescent="0.3">
      <c r="A448" s="12">
        <v>435</v>
      </c>
      <c r="B448" s="28" t="s">
        <v>466</v>
      </c>
      <c r="C448" s="16" t="s">
        <v>1266</v>
      </c>
      <c r="D448" s="23" t="str" cm="1">
        <f t="array" ref="D448">_xlfn.IFNA(_xlfn.IFS(M448&lt;&gt;0,M448,N448&lt;&gt;0,N448,P448&lt;&gt;0,P448,Q448&lt;&gt;0,Q448),"FALTAN DATOS DE ESCENARIO")</f>
        <v xml:space="preserve">ZPC LL-23 - Súria - CIP </v>
      </c>
      <c r="E448" s="94">
        <v>45200</v>
      </c>
      <c r="F448" s="95">
        <v>0.33333333333333298</v>
      </c>
      <c r="G448" s="94">
        <v>45200</v>
      </c>
      <c r="H448" s="95">
        <v>0.54166666666666696</v>
      </c>
      <c r="I448" s="27" t="s">
        <v>12</v>
      </c>
      <c r="J448" s="27" t="s">
        <v>8</v>
      </c>
      <c r="K448" s="27">
        <v>25</v>
      </c>
      <c r="L448" s="27" t="s">
        <v>11</v>
      </c>
      <c r="M448" s="27" t="s">
        <v>99</v>
      </c>
      <c r="N448" s="27"/>
      <c r="O448" s="27"/>
      <c r="P448" s="27"/>
      <c r="Q448" s="27"/>
      <c r="R448" s="12" t="str">
        <f>_xlfn.IFNA(VLOOKUP(S448,Municipis!$A$2:$B$118,2,FALSE),"Pendent")</f>
        <v>Olesa de Montserrat, Esparreguera, Collbató</v>
      </c>
      <c r="S448" s="12" t="str" cm="1">
        <f t="array" ref="S448">_xlfn.IFNA(_xlfn.IFS(M448&lt;&gt;0,M448,N448&lt;&gt;0,N448,P448&lt;&gt;0,P448,Q448&lt;&gt;0,Q448),"Pendent")</f>
        <v xml:space="preserve">ZPC LL-23 - Súria - CIP </v>
      </c>
      <c r="T448" s="23" t="str" cm="1">
        <f t="array" ref="T448">_xlfn.IFNA(_xlfn.IFS(M448&lt;&gt;0,M448,N448&lt;&gt;0,N448,P448&lt;&gt;0,P448,Q448&lt;&gt;0,Q448),"FALTAN DATOS DE ESCENARIO")</f>
        <v xml:space="preserve">ZPC LL-23 - Súria - CIP </v>
      </c>
      <c r="U448" s="92" t="str">
        <f>IF(IFERROR(FIND("ZPC",S448)&gt;=1,0),"ZPC","ZLLSM")</f>
        <v>ZPC</v>
      </c>
      <c r="V448" s="92" t="str">
        <f>+IF(OR(P448="Festa Major",P448="Menors d'edat",P448="Federació",U448="ZLLSM"),"Exempt","Taxa")</f>
        <v>Taxa</v>
      </c>
    </row>
    <row r="449" spans="1:22" ht="15" customHeight="1" x14ac:dyDescent="0.3">
      <c r="A449" s="12">
        <v>436</v>
      </c>
      <c r="B449" s="36" t="s">
        <v>522</v>
      </c>
      <c r="C449" s="37" t="s">
        <v>8</v>
      </c>
      <c r="D449" s="23" t="str" cm="1">
        <f t="array" ref="D449">_xlfn.IFNA(_xlfn.IFS(M449&lt;&gt;0,M449,N449&lt;&gt;0,N449,P449&lt;&gt;0,P449,Q449&lt;&gt;0,Q449),"FALTAN DATOS DE ESCENARIO")</f>
        <v xml:space="preserve">ZPC LL-24 - Olesa i Esparreguera - CIP </v>
      </c>
      <c r="E449" s="32">
        <v>45200</v>
      </c>
      <c r="F449" s="104">
        <v>0.29166666666666669</v>
      </c>
      <c r="G449" s="32">
        <v>45200</v>
      </c>
      <c r="H449" s="104">
        <v>0.54166666666666696</v>
      </c>
      <c r="I449" s="17" t="s">
        <v>12</v>
      </c>
      <c r="J449" s="17" t="s">
        <v>8</v>
      </c>
      <c r="K449" s="17">
        <v>40</v>
      </c>
      <c r="L449" s="17" t="s">
        <v>11</v>
      </c>
      <c r="M449" s="17" t="s">
        <v>100</v>
      </c>
      <c r="R449" s="12" t="str">
        <f>_xlfn.IFNA(VLOOKUP(S449,Municipis!$A$2:$B$118,2,FALSE),"Pendent")</f>
        <v>Navàs. Pinós, Cardona</v>
      </c>
      <c r="S449" s="12" t="str" cm="1">
        <f t="array" ref="S449">_xlfn.IFNA(_xlfn.IFS(M449&lt;&gt;0,M449,N449&lt;&gt;0,N449,P449&lt;&gt;0,P449,Q449&lt;&gt;0,Q449),"Pendent")</f>
        <v xml:space="preserve">ZPC LL-24 - Olesa i Esparreguera - CIP </v>
      </c>
      <c r="T449" s="23" t="str" cm="1">
        <f t="array" ref="T449">_xlfn.IFNA(_xlfn.IFS(M449&lt;&gt;0,M449,N449&lt;&gt;0,N449,P449&lt;&gt;0,P449,Q449&lt;&gt;0,Q449),"FALTAN DATOS DE ESCENARIO")</f>
        <v xml:space="preserve">ZPC LL-24 - Olesa i Esparreguera - CIP </v>
      </c>
      <c r="U449" s="92" t="str">
        <f>IF(IFERROR(FIND("ZPC",S449)&gt;=1,0),"ZPC","ZLLSM")</f>
        <v>ZPC</v>
      </c>
      <c r="V449" s="92" t="str">
        <f>+IF(OR(P449="Festa Major",P449="Menors d'edat",P449="Federació",U449="ZLLSM"),"Exempt","Taxa")</f>
        <v>Taxa</v>
      </c>
    </row>
    <row r="450" spans="1:22" ht="15" customHeight="1" x14ac:dyDescent="0.3">
      <c r="B450" s="17" t="s">
        <v>444</v>
      </c>
      <c r="C450" s="16" t="s">
        <v>1616</v>
      </c>
      <c r="D450" s="23" t="str" cm="1">
        <f t="array" ref="D450">_xlfn.IFNA(_xlfn.IFS(M450&lt;&gt;0,M450,N450&lt;&gt;0,N450,P450&lt;&gt;0,P450,Q450&lt;&gt;0,Q450),"FALTAN DATOS DE ESCENARIO")</f>
        <v>ZPC SE-19 - Utxesa - Torres de Segre - CIP</v>
      </c>
      <c r="E450" s="94">
        <v>45200</v>
      </c>
      <c r="F450" s="95">
        <v>0.33333333333333331</v>
      </c>
      <c r="G450" s="94">
        <v>45200</v>
      </c>
      <c r="H450" s="95">
        <v>0.54166666666666663</v>
      </c>
      <c r="I450" s="27" t="s">
        <v>12</v>
      </c>
      <c r="J450" s="27" t="s">
        <v>8</v>
      </c>
      <c r="K450" s="27">
        <v>40</v>
      </c>
      <c r="L450" s="27" t="s">
        <v>11</v>
      </c>
      <c r="M450" s="27" t="s">
        <v>125</v>
      </c>
      <c r="R450" s="12" t="str">
        <f>_xlfn.IFNA(VLOOKUP(S450,Municipis!$A$2:$B$118,2,FALSE),"Pendent")</f>
        <v>Torres de Segre, Soses, Seròs</v>
      </c>
      <c r="S450" s="12" t="str" cm="1">
        <f t="array" ref="S450">_xlfn.IFNA(_xlfn.IFS(M450&lt;&gt;0,M450,N450&lt;&gt;0,N450,P450&lt;&gt;0,P450,Q450&lt;&gt;0,Q450),"Pendent")</f>
        <v>ZPC SE-19 - Utxesa - Torres de Segre - CIP</v>
      </c>
    </row>
    <row r="451" spans="1:22" ht="15" customHeight="1" x14ac:dyDescent="0.3">
      <c r="A451" s="12">
        <v>437</v>
      </c>
      <c r="B451" s="17" t="s">
        <v>428</v>
      </c>
      <c r="C451" s="17" t="s">
        <v>1439</v>
      </c>
      <c r="D451" s="23" t="str" cm="1">
        <f t="array" ref="D451">_xlfn.IFNA(_xlfn.IFS(M451&lt;&gt;0,M451,N451&lt;&gt;0,N451,P451&lt;&gt;0,P451,Q451&lt;&gt;0,Q451),"FALTAN DATOS DE ESCENARIO")</f>
        <v>ZPC TE-20 - Manlleu - Roda de Ter - CIP, ZPC TE-21 - Torelló - CIP</v>
      </c>
      <c r="E451" s="93">
        <v>45200</v>
      </c>
      <c r="F451" s="118">
        <v>0.25</v>
      </c>
      <c r="G451" s="93">
        <v>45200</v>
      </c>
      <c r="H451" s="118">
        <v>0.54166666666666663</v>
      </c>
      <c r="I451" s="28" t="s">
        <v>1441</v>
      </c>
      <c r="J451" s="28" t="s">
        <v>8</v>
      </c>
      <c r="K451" s="22">
        <v>30</v>
      </c>
      <c r="L451" s="12" t="s">
        <v>1442</v>
      </c>
      <c r="M451" s="17" t="s">
        <v>142</v>
      </c>
      <c r="R451" s="12" t="str">
        <f>_xlfn.IFNA(VLOOKUP(S451,Municipis!$A$2:$B$118,2,FALSE),"Pendent")</f>
        <v>Masies Voltegrà, Torelló, S. Vicenç Torelló, Oris, S. Quirze Besora</v>
      </c>
      <c r="S451" s="12" t="str" cm="1">
        <f t="array" ref="S451">_xlfn.IFNA(_xlfn.IFS(M451&lt;&gt;0,M451,N451&lt;&gt;0,N451,P451&lt;&gt;0,P451,Q451&lt;&gt;0,Q451),"Pendent")</f>
        <v>ZPC TE-20 - Manlleu - Roda de Ter - CIP, ZPC TE-21 - Torelló - CIP</v>
      </c>
    </row>
    <row r="452" spans="1:22" ht="15" customHeight="1" x14ac:dyDescent="0.3">
      <c r="A452" s="12">
        <v>438</v>
      </c>
      <c r="B452" s="28" t="s">
        <v>500</v>
      </c>
      <c r="C452" s="16" t="s">
        <v>1186</v>
      </c>
      <c r="D452" s="23" t="str" cm="1">
        <f t="array" ref="D452">_xlfn.IFNA(_xlfn.IFS(M452&lt;&gt;0,M452,N452&lt;&gt;0,N452,P452&lt;&gt;0,P452,Q452&lt;&gt;0,Q452),"FALTAN DATOS DE ESCENARIO")</f>
        <v>ZPC TE-20 - Manlleu - Roda de Ter - CIP</v>
      </c>
      <c r="E452" s="96">
        <v>45203</v>
      </c>
      <c r="F452" s="110">
        <v>0.33333333333333298</v>
      </c>
      <c r="G452" s="96">
        <v>45203</v>
      </c>
      <c r="H452" s="110">
        <v>0.5</v>
      </c>
      <c r="I452" s="27" t="s">
        <v>12</v>
      </c>
      <c r="J452" s="27" t="s">
        <v>10</v>
      </c>
      <c r="K452" s="27">
        <v>20</v>
      </c>
      <c r="L452" s="27" t="s">
        <v>11</v>
      </c>
      <c r="M452" s="27" t="s">
        <v>141</v>
      </c>
      <c r="N452" s="27"/>
      <c r="O452" s="27"/>
      <c r="P452" s="27"/>
      <c r="Q452" s="27"/>
      <c r="R452" s="12" t="str">
        <f>_xlfn.IFNA(VLOOKUP(S452,Municipis!$A$2:$B$118,2,FALSE),"Pendent")</f>
        <v>Manlleu, Roda Ter, Gurb, Masies Roda, Masies Voltegrà, Torelló, S. V. Torelló, Oris, S.Q. Besora</v>
      </c>
      <c r="S452" s="12" t="str" cm="1">
        <f t="array" ref="S452">_xlfn.IFNA(_xlfn.IFS(M452&lt;&gt;0,M452,N452&lt;&gt;0,N452,P452&lt;&gt;0,P452,Q452&lt;&gt;0,Q452),"Pendent")</f>
        <v>ZPC TE-20 - Manlleu - Roda de Ter - CIP</v>
      </c>
      <c r="T452" s="23" t="str" cm="1">
        <f t="array" ref="T452">_xlfn.IFNA(_xlfn.IFS(M452&lt;&gt;0,M452,N452&lt;&gt;0,N452,P452&lt;&gt;0,P452,Q452&lt;&gt;0,Q452),"FALTAN DATOS DE ESCENARIO")</f>
        <v>ZPC TE-20 - Manlleu - Roda de Ter - CIP</v>
      </c>
      <c r="U452" s="92" t="str">
        <f>IF(IFERROR(FIND("ZPC",S452)&gt;=1,0),"ZPC","ZLLSM")</f>
        <v>ZPC</v>
      </c>
      <c r="V452" s="92" t="str">
        <f>+IF(OR(P452="Festa Major",P452="Menors d'edat",P452="Federació",U452="ZLLSM"),"Exempt","Taxa")</f>
        <v>Taxa</v>
      </c>
    </row>
    <row r="453" spans="1:22" ht="15" customHeight="1" x14ac:dyDescent="0.3">
      <c r="A453" s="12">
        <v>439</v>
      </c>
      <c r="B453" s="49" t="s">
        <v>481</v>
      </c>
      <c r="C453" s="49" t="s">
        <v>1038</v>
      </c>
      <c r="D453" s="23" t="str" cm="1">
        <f t="array" ref="D453">_xlfn.IFNA(_xlfn.IFS(M453&lt;&gt;0,M453,N453&lt;&gt;0,N453,P453&lt;&gt;0,P453,Q453&lt;&gt;0,Q453),"FALTAN DATOS DE ESCENARIO")</f>
        <v>Escenari de Foix</v>
      </c>
      <c r="E453" s="32">
        <v>45204</v>
      </c>
      <c r="F453" s="104">
        <v>0.33333333333333298</v>
      </c>
      <c r="G453" s="32">
        <v>45204</v>
      </c>
      <c r="H453" s="104">
        <v>0.58333333333333304</v>
      </c>
      <c r="I453" s="17" t="s">
        <v>12</v>
      </c>
      <c r="J453" s="17" t="s">
        <v>10</v>
      </c>
      <c r="K453" s="17">
        <v>20</v>
      </c>
      <c r="L453" s="17" t="s">
        <v>11</v>
      </c>
      <c r="Q453" s="17" t="s">
        <v>29</v>
      </c>
      <c r="R453" s="12" t="str">
        <f>_xlfn.IFNA(VLOOKUP(S453,Municipis!$A$2:$B$118,2,FALSE),"Pendent")</f>
        <v>Castellet i la Gornal</v>
      </c>
      <c r="S453" s="12" t="str" cm="1">
        <f t="array" ref="S453">_xlfn.IFNA(_xlfn.IFS(M453&lt;&gt;0,M453,N453&lt;&gt;0,N453,P453&lt;&gt;0,P453,Q453&lt;&gt;0,Q453),"Pendent")</f>
        <v>Escenari de Foix</v>
      </c>
      <c r="T453" s="23" t="str" cm="1">
        <f t="array" ref="T453">_xlfn.IFNA(_xlfn.IFS(M453&lt;&gt;0,M453,N453&lt;&gt;0,N453,P453&lt;&gt;0,P453,Q453&lt;&gt;0,Q453),"FALTAN DATOS DE ESCENARIO")</f>
        <v>Escenari de Foix</v>
      </c>
      <c r="U453" s="92" t="str">
        <f>IF(IFERROR(FIND("ZPC",S453)&gt;=1,0),"ZPC","ZLLSM")</f>
        <v>ZLLSM</v>
      </c>
      <c r="V453" s="92" t="str">
        <f>+IF(OR(P453="Festa Major",P453="Menors d'edat",P453="Federació",U453="ZLLSM"),"Exempt","Taxa")</f>
        <v>Exempt</v>
      </c>
    </row>
    <row r="454" spans="1:22" ht="14.25" customHeight="1" x14ac:dyDescent="0.3">
      <c r="A454" s="12">
        <v>440</v>
      </c>
      <c r="B454" s="17" t="s">
        <v>499</v>
      </c>
      <c r="C454" s="16" t="s">
        <v>1563</v>
      </c>
      <c r="D454" s="23" t="str" cm="1">
        <f t="array" ref="D454">_xlfn.IFNA(_xlfn.IFS(M454&lt;&gt;0,M454,N454&lt;&gt;0,N454,P454&lt;&gt;0,P454,Q454&lt;&gt;0,Q454),"FALTAN DATOS DE ESCENARIO")</f>
        <v xml:space="preserve">ZPC EB-01 - Embassaments de Riba-roja i de Flix - CIP </v>
      </c>
      <c r="E454" s="94">
        <v>45205</v>
      </c>
      <c r="F454" s="95">
        <v>0.66666666666666696</v>
      </c>
      <c r="G454" s="94">
        <v>45207</v>
      </c>
      <c r="H454" s="95">
        <v>0.58333333333333304</v>
      </c>
      <c r="I454" s="17" t="s">
        <v>1554</v>
      </c>
      <c r="J454" s="27" t="s">
        <v>8</v>
      </c>
      <c r="K454" s="27">
        <v>15</v>
      </c>
      <c r="L454" s="27" t="s">
        <v>11</v>
      </c>
      <c r="M454" s="27" t="s">
        <v>72</v>
      </c>
      <c r="N454" s="27"/>
      <c r="O454" s="27"/>
      <c r="P454" s="27"/>
      <c r="Q454" s="27"/>
      <c r="R454" s="12" t="str">
        <f>_xlfn.IFNA(VLOOKUP(S454,Municipis!$A$2:$B$118,2,FALSE),"Pendent")</f>
        <v>La Granja d'Escarp, La Pobla de Massaluca, Flix, Riba-roja d'Ebre</v>
      </c>
      <c r="S454" s="12" t="str" cm="1">
        <f t="array" ref="S454">_xlfn.IFNA(_xlfn.IFS(M454&lt;&gt;0,M454,N454&lt;&gt;0,N454,P454&lt;&gt;0,P454,Q454&lt;&gt;0,Q454),"Pendent")</f>
        <v xml:space="preserve">ZPC EB-01 - Embassaments de Riba-roja i de Flix - CIP </v>
      </c>
    </row>
    <row r="455" spans="1:22" ht="15" customHeight="1" x14ac:dyDescent="0.3">
      <c r="A455" s="12">
        <v>441</v>
      </c>
      <c r="B455" s="17" t="s">
        <v>438</v>
      </c>
      <c r="C455" s="235" t="s">
        <v>1600</v>
      </c>
      <c r="D455" s="23" t="str" cm="1">
        <f t="array" ref="D455">_xlfn.IFNA(_xlfn.IFS(M455&lt;&gt;0,M455,N455&lt;&gt;0,N455,P455&lt;&gt;0,P455,Q455&lt;&gt;0,Q455),"FALTAN DATOS DE ESCENARIO")</f>
        <v xml:space="preserve">ZPC EB-02 - Flix Ebre - CIP </v>
      </c>
      <c r="E455" s="236">
        <v>45205</v>
      </c>
      <c r="F455" s="260">
        <v>0.54166666666666663</v>
      </c>
      <c r="G455" s="236">
        <v>45207</v>
      </c>
      <c r="H455" s="260">
        <v>0.54166666666666663</v>
      </c>
      <c r="I455" s="17" t="s">
        <v>1554</v>
      </c>
      <c r="J455" s="121" t="s">
        <v>8</v>
      </c>
      <c r="K455" s="121">
        <v>20</v>
      </c>
      <c r="L455" s="121" t="s">
        <v>11</v>
      </c>
      <c r="M455" s="121" t="s">
        <v>1034</v>
      </c>
      <c r="N455" s="121"/>
      <c r="O455" s="121"/>
      <c r="P455" s="121"/>
      <c r="Q455" s="121"/>
      <c r="R455" s="12" t="str">
        <f>_xlfn.IFNA(VLOOKUP(S455,Municipis!$A$2:$B$118,2,FALSE),"Pendent")</f>
        <v>Pendent</v>
      </c>
      <c r="S455" s="12" t="str" cm="1">
        <f t="array" ref="S455">_xlfn.IFNA(_xlfn.IFS(M455&lt;&gt;0,M455,N455&lt;&gt;0,N455,P455&lt;&gt;0,P455,Q455&lt;&gt;0,Q455),"Pendent")</f>
        <v xml:space="preserve">ZPC EB-02 - Flix Ebre - CIP </v>
      </c>
    </row>
    <row r="456" spans="1:22" ht="15" customHeight="1" x14ac:dyDescent="0.3">
      <c r="A456" s="12">
        <v>442</v>
      </c>
      <c r="B456" s="17" t="s">
        <v>1518</v>
      </c>
      <c r="C456" s="16" t="s">
        <v>1521</v>
      </c>
      <c r="D456" s="23" t="str" cm="1">
        <f t="array" ref="D456">_xlfn.IFNA(_xlfn.IFS(M456&lt;&gt;0,M456,N456&lt;&gt;0,N456,P456&lt;&gt;0,P456,Q456&lt;&gt;0,Q456),"FALTAN DATOS DE ESCENARIO")</f>
        <v xml:space="preserve">ZPC TE-15 - Anglès - El Pasteral - INT </v>
      </c>
      <c r="E456" s="94">
        <v>45205</v>
      </c>
      <c r="F456" s="219">
        <v>0.33333333333333331</v>
      </c>
      <c r="G456" s="94">
        <v>45207</v>
      </c>
      <c r="H456" s="219">
        <v>0.875</v>
      </c>
      <c r="I456" s="27" t="s">
        <v>1022</v>
      </c>
      <c r="J456" s="27" t="s">
        <v>10</v>
      </c>
      <c r="K456" s="27">
        <v>24</v>
      </c>
      <c r="L456" s="27" t="s">
        <v>1525</v>
      </c>
      <c r="M456" s="27"/>
      <c r="N456" s="27" t="s">
        <v>139</v>
      </c>
      <c r="O456" s="27" t="s">
        <v>542</v>
      </c>
      <c r="P456" s="27"/>
      <c r="Q456" s="27"/>
      <c r="R456" s="12" t="e">
        <f>_xlfn.IFNA(VLOOKUP(S456,#REF!,2,FALSE),"Pendent")</f>
        <v>#REF!</v>
      </c>
      <c r="S456" s="12" t="str" cm="1">
        <f t="array" ref="S456">_xlfn.IFNA(_xlfn.IFS(M456&lt;&gt;0,M456,N456&lt;&gt;0,N456,P456&lt;&gt;0,P456,Q456&lt;&gt;0,Q456),"Pendent")</f>
        <v xml:space="preserve">ZPC TE-15 - Anglès - El Pasteral - INT </v>
      </c>
    </row>
    <row r="457" spans="1:22" ht="15" customHeight="1" x14ac:dyDescent="0.3">
      <c r="A457" s="12">
        <v>443</v>
      </c>
      <c r="B457" s="17" t="s">
        <v>529</v>
      </c>
      <c r="C457" s="16" t="s">
        <v>1573</v>
      </c>
      <c r="D457" s="23" t="str" cm="1">
        <f t="array" ref="D457">_xlfn.IFNA(_xlfn.IFS(M457&lt;&gt;0,M457,N457&lt;&gt;0,N457,P457&lt;&gt;0,P457,Q457&lt;&gt;0,Q457),"FALTAN DATOS DE ESCENARIO")</f>
        <v>Escenari de Foix</v>
      </c>
      <c r="E457" s="94">
        <v>45206</v>
      </c>
      <c r="F457" s="95">
        <v>0.375</v>
      </c>
      <c r="G457" s="94">
        <v>45206</v>
      </c>
      <c r="H457" s="95">
        <v>0.75</v>
      </c>
      <c r="I457" s="27" t="s">
        <v>12</v>
      </c>
      <c r="J457" s="27" t="s">
        <v>10</v>
      </c>
      <c r="K457" s="27">
        <v>20</v>
      </c>
      <c r="L457" s="27" t="s">
        <v>11</v>
      </c>
      <c r="M457" s="27" t="s">
        <v>29</v>
      </c>
      <c r="R457" s="12" t="str">
        <f>_xlfn.IFNA(VLOOKUP(S457,Municipis!$A$2:$B$118,2,FALSE),"Pendent")</f>
        <v>Castellet i la Gornal</v>
      </c>
      <c r="S457" s="12" t="str" cm="1">
        <f t="array" ref="S457">_xlfn.IFNA(_xlfn.IFS(M457&lt;&gt;0,M457,N457&lt;&gt;0,N457,P457&lt;&gt;0,P457,Q457&lt;&gt;0,Q457),"Pendent")</f>
        <v>Escenari de Foix</v>
      </c>
    </row>
    <row r="458" spans="1:22" ht="15" customHeight="1" x14ac:dyDescent="0.3">
      <c r="A458" s="12">
        <v>444</v>
      </c>
      <c r="B458" s="28" t="s">
        <v>469</v>
      </c>
      <c r="C458" s="16" t="s">
        <v>1229</v>
      </c>
      <c r="D458" s="23" t="str" cm="1">
        <f t="array" ref="D458">_xlfn.IFNA(_xlfn.IFS(M458&lt;&gt;0,M458,N458&lt;&gt;0,N458,P458&lt;&gt;0,P458,Q458&lt;&gt;0,Q458),"FALTAN DATOS DE ESCENARIO")</f>
        <v>Escenari de Foix</v>
      </c>
      <c r="E458" s="96">
        <v>45206</v>
      </c>
      <c r="F458" s="110">
        <v>0.33333333333333298</v>
      </c>
      <c r="G458" s="96">
        <v>45206</v>
      </c>
      <c r="H458" s="110">
        <v>0.58333333333333304</v>
      </c>
      <c r="I458" s="27" t="s">
        <v>12</v>
      </c>
      <c r="J458" s="27" t="s">
        <v>8</v>
      </c>
      <c r="K458" s="27">
        <v>12</v>
      </c>
      <c r="L458" s="27" t="s">
        <v>11</v>
      </c>
      <c r="M458" s="27"/>
      <c r="N458" s="27"/>
      <c r="O458" s="27"/>
      <c r="P458" s="27"/>
      <c r="Q458" s="17" t="s">
        <v>29</v>
      </c>
      <c r="R458" s="12" t="str">
        <f>_xlfn.IFNA(VLOOKUP(S458,Municipis!$A$2:$B$118,2,FALSE),"Pendent")</f>
        <v>Castellet i la Gornal</v>
      </c>
      <c r="S458" s="12" t="str" cm="1">
        <f t="array" ref="S458">_xlfn.IFNA(_xlfn.IFS(M458&lt;&gt;0,M458,N458&lt;&gt;0,N458,P458&lt;&gt;0,P458,Q458&lt;&gt;0,Q458),"Pendent")</f>
        <v>Escenari de Foix</v>
      </c>
      <c r="T458" s="23" t="str" cm="1">
        <f t="array" ref="T458">_xlfn.IFNA(_xlfn.IFS(M458&lt;&gt;0,M458,N458&lt;&gt;0,N458,P458&lt;&gt;0,P458,Q458&lt;&gt;0,Q458),"FALTAN DATOS DE ESCENARIO")</f>
        <v>Escenari de Foix</v>
      </c>
      <c r="U458" s="92" t="str">
        <f>IF(IFERROR(FIND("ZPC",S458)&gt;=1,0),"ZPC","ZLLSM")</f>
        <v>ZLLSM</v>
      </c>
      <c r="V458" s="92" t="str">
        <f>+IF(OR(P458="Festa Major",P458="Menors d'edat",P458="Federació",U458="ZLLSM"),"Exempt","Taxa")</f>
        <v>Exempt</v>
      </c>
    </row>
    <row r="459" spans="1:22" ht="15" customHeight="1" x14ac:dyDescent="0.3">
      <c r="A459" s="12">
        <v>445</v>
      </c>
      <c r="B459" s="17" t="s">
        <v>1579</v>
      </c>
      <c r="C459" s="17" t="s">
        <v>1588</v>
      </c>
      <c r="D459" s="23" t="str" cm="1">
        <f t="array" ref="D459">_xlfn.IFNA(_xlfn.IFS(M459&lt;&gt;0,M459,N459&lt;&gt;0,N459,P459&lt;&gt;0,P459,Q459&lt;&gt;0,Q459),"FALTAN DATOS DE ESCENARIO")</f>
        <v xml:space="preserve">ZPC EB-01 - Embassaments de Riba-roja i de Flix - CIP </v>
      </c>
      <c r="E459" s="93">
        <v>45206</v>
      </c>
      <c r="F459" s="314">
        <v>0.33333333333333331</v>
      </c>
      <c r="G459" s="17" t="s">
        <v>1595</v>
      </c>
      <c r="H459" s="314">
        <v>0.79166666666666663</v>
      </c>
      <c r="I459" s="17" t="s">
        <v>1539</v>
      </c>
      <c r="J459" s="17" t="s">
        <v>1579</v>
      </c>
      <c r="K459" s="17">
        <v>35</v>
      </c>
      <c r="L459" s="17" t="s">
        <v>11</v>
      </c>
      <c r="M459" s="17" t="s">
        <v>72</v>
      </c>
      <c r="R459" s="12" t="str">
        <f>_xlfn.IFNA(VLOOKUP(S459,Municipis!$A$2:$B$118,2,FALSE),"Pendent")</f>
        <v>La Granja d'Escarp, La Pobla de Massaluca, Flix, Riba-roja d'Ebre</v>
      </c>
      <c r="S459" s="12" t="str" cm="1">
        <f t="array" ref="S459">_xlfn.IFNA(_xlfn.IFS(M459&lt;&gt;0,M459,N459&lt;&gt;0,N459,P459&lt;&gt;0,P459,Q459&lt;&gt;0,Q459),"Pendent")</f>
        <v xml:space="preserve">ZPC EB-01 - Embassaments de Riba-roja i de Flix - CIP </v>
      </c>
    </row>
    <row r="460" spans="1:22" ht="15" customHeight="1" x14ac:dyDescent="0.3">
      <c r="A460" s="12">
        <v>446</v>
      </c>
      <c r="B460" s="17" t="s">
        <v>435</v>
      </c>
      <c r="C460" s="244" t="s">
        <v>1378</v>
      </c>
      <c r="D460" s="23" t="str" cm="1">
        <f t="array" ref="D460">_xlfn.IFNA(_xlfn.IFS(M460&lt;&gt;0,M460,N460&lt;&gt;0,N460,P460&lt;&gt;0,P460,Q460&lt;&gt;0,Q460),"FALTAN DATOS DE ESCENARIO")</f>
        <v xml:space="preserve">ZPC LL-10 - Castellgalí - CIP </v>
      </c>
      <c r="E460" s="94">
        <v>45206</v>
      </c>
      <c r="F460" s="219">
        <v>0.29166666666666669</v>
      </c>
      <c r="G460" s="94">
        <v>45206</v>
      </c>
      <c r="H460" s="219">
        <v>0.58333333333333304</v>
      </c>
      <c r="I460" s="27" t="s">
        <v>12</v>
      </c>
      <c r="J460" s="27" t="s">
        <v>8</v>
      </c>
      <c r="K460" s="27">
        <v>20</v>
      </c>
      <c r="L460" s="27" t="s">
        <v>11</v>
      </c>
      <c r="M460" s="27" t="s">
        <v>86</v>
      </c>
      <c r="N460" s="27"/>
      <c r="O460" s="27"/>
      <c r="P460" s="27"/>
      <c r="Q460" s="27"/>
      <c r="R460" s="12" t="str">
        <f>_xlfn.IFNA(VLOOKUP(S460,Municipis!$A$2:$B$118,2,FALSE),"Pendent")</f>
        <v>Castellgalí, Sant Vicenç de Castellet</v>
      </c>
      <c r="S460" s="12" t="str" cm="1">
        <f t="array" ref="S460">_xlfn.IFNA(_xlfn.IFS(M460&lt;&gt;0,M460,N460&lt;&gt;0,N460,P460&lt;&gt;0,P460,Q460&lt;&gt;0,Q460),"Pendent")</f>
        <v xml:space="preserve">ZPC LL-10 - Castellgalí - CIP </v>
      </c>
      <c r="T460" s="23" t="str" cm="1">
        <f t="array" ref="T460">_xlfn.IFNA(_xlfn.IFS(M460&lt;&gt;0,M460,N460&lt;&gt;0,N460,P460&lt;&gt;0,P460,Q460&lt;&gt;0,Q460),"FALTAN DATOS DE ESCENARIO")</f>
        <v xml:space="preserve">ZPC LL-10 - Castellgalí - CIP </v>
      </c>
      <c r="U460" s="92" t="str">
        <f>IF(IFERROR(FIND("ZPC",S460)&gt;=1,0),"ZPC","ZLLSM")</f>
        <v>ZPC</v>
      </c>
      <c r="V460" s="92" t="str">
        <f>+IF(OR(P460="Festa Major",P460="Menors d'edat",P460="Federació",U460="ZLLSM"),"Exempt","Taxa")</f>
        <v>Taxa</v>
      </c>
    </row>
    <row r="461" spans="1:22" ht="15" customHeight="1" x14ac:dyDescent="0.3">
      <c r="A461" s="12">
        <v>447</v>
      </c>
      <c r="B461" s="28" t="s">
        <v>466</v>
      </c>
      <c r="C461" s="16" t="s">
        <v>1267</v>
      </c>
      <c r="D461" s="23" t="str" cm="1">
        <f t="array" ref="D461">_xlfn.IFNA(_xlfn.IFS(M461&lt;&gt;0,M461,N461&lt;&gt;0,N461,P461&lt;&gt;0,P461,Q461&lt;&gt;0,Q461),"FALTAN DATOS DE ESCENARIO")</f>
        <v xml:space="preserve">ZPC LL-23 - Súria - CIP </v>
      </c>
      <c r="E461" s="94">
        <v>45206</v>
      </c>
      <c r="F461" s="95">
        <v>0.33333333333333298</v>
      </c>
      <c r="G461" s="94">
        <v>45206</v>
      </c>
      <c r="H461" s="95">
        <v>0.54166666666666696</v>
      </c>
      <c r="I461" s="27" t="s">
        <v>12</v>
      </c>
      <c r="J461" s="27" t="s">
        <v>8</v>
      </c>
      <c r="K461" s="27">
        <v>25</v>
      </c>
      <c r="L461" s="27" t="s">
        <v>11</v>
      </c>
      <c r="M461" s="27" t="s">
        <v>99</v>
      </c>
      <c r="N461" s="27"/>
      <c r="O461" s="27"/>
      <c r="P461" s="27"/>
      <c r="Q461" s="27"/>
      <c r="R461" s="12" t="str">
        <f>_xlfn.IFNA(VLOOKUP(S461,Municipis!$A$2:$B$118,2,FALSE),"Pendent")</f>
        <v>Olesa de Montserrat, Esparreguera, Collbató</v>
      </c>
      <c r="S461" s="12" t="str" cm="1">
        <f t="array" ref="S461">_xlfn.IFNA(_xlfn.IFS(M461&lt;&gt;0,M461,N461&lt;&gt;0,N461,P461&lt;&gt;0,P461,Q461&lt;&gt;0,Q461),"Pendent")</f>
        <v xml:space="preserve">ZPC LL-23 - Súria - CIP </v>
      </c>
      <c r="T461" s="23" t="str" cm="1">
        <f t="array" ref="T461">_xlfn.IFNA(_xlfn.IFS(M461&lt;&gt;0,M461,N461&lt;&gt;0,N461,P461&lt;&gt;0,P461,Q461&lt;&gt;0,Q461),"FALTAN DATOS DE ESCENARIO")</f>
        <v xml:space="preserve">ZPC LL-23 - Súria - CIP </v>
      </c>
      <c r="U461" s="92" t="str">
        <f>IF(IFERROR(FIND("ZPC",S461)&gt;=1,0),"ZPC","ZLLSM")</f>
        <v>ZPC</v>
      </c>
      <c r="V461" s="92" t="str">
        <f>+IF(OR(P461="Festa Major",P461="Menors d'edat",P461="Federació",U461="ZLLSM"),"Exempt","Taxa")</f>
        <v>Taxa</v>
      </c>
    </row>
    <row r="462" spans="1:22" ht="15" customHeight="1" x14ac:dyDescent="0.3">
      <c r="A462" s="12">
        <v>448</v>
      </c>
      <c r="B462" s="17" t="s">
        <v>415</v>
      </c>
      <c r="C462" s="16" t="s">
        <v>1593</v>
      </c>
      <c r="D462" s="23" t="str" cm="1">
        <f t="array" ref="D462">_xlfn.IFNA(_xlfn.IFS(M462&lt;&gt;0,M462,N462&lt;&gt;0,N462,P462&lt;&gt;0,P462,Q462&lt;&gt;0,Q462),"FALTAN DATOS DE ESCENARIO")</f>
        <v xml:space="preserve">ZPC LL-24 - Olesa i Esparreguera - CIP </v>
      </c>
      <c r="E462" s="94">
        <v>45206</v>
      </c>
      <c r="F462" s="95">
        <v>0.41666666666666702</v>
      </c>
      <c r="G462" s="94">
        <v>45206</v>
      </c>
      <c r="H462" s="95">
        <v>0.54166666666666696</v>
      </c>
      <c r="I462" s="27" t="s">
        <v>1539</v>
      </c>
      <c r="J462" s="27" t="s">
        <v>15</v>
      </c>
      <c r="K462" s="27">
        <v>20</v>
      </c>
      <c r="L462" s="27" t="s">
        <v>1525</v>
      </c>
      <c r="M462" s="27" t="s">
        <v>100</v>
      </c>
      <c r="N462" s="27"/>
      <c r="O462" s="27"/>
      <c r="P462" s="27"/>
      <c r="Q462" s="27"/>
      <c r="R462" s="12" t="str">
        <f>_xlfn.IFNA(VLOOKUP(S462,Municipis!$A$2:$B$118,2,FALSE),"Pendent")</f>
        <v>Navàs. Pinós, Cardona</v>
      </c>
      <c r="S462" s="12" t="str" cm="1">
        <f t="array" ref="S462">_xlfn.IFNA(_xlfn.IFS(M462&lt;&gt;0,M462,N462&lt;&gt;0,N462,P462&lt;&gt;0,P462,Q462&lt;&gt;0,Q462),"Pendent")</f>
        <v xml:space="preserve">ZPC LL-24 - Olesa i Esparreguera - CIP </v>
      </c>
    </row>
    <row r="463" spans="1:22" ht="15" customHeight="1" x14ac:dyDescent="0.3">
      <c r="A463" s="12">
        <v>449</v>
      </c>
      <c r="B463" s="17" t="s">
        <v>508</v>
      </c>
      <c r="C463" s="16" t="s">
        <v>1554</v>
      </c>
      <c r="D463" s="23" t="str" cm="1">
        <f t="array" ref="D463">_xlfn.IFNA(_xlfn.IFS(M463&lt;&gt;0,M463,N463&lt;&gt;0,N463,P463&lt;&gt;0,P463,Q463&lt;&gt;0,Q463),"FALTAN DATOS DE ESCENARIO")</f>
        <v xml:space="preserve">ZPC LL-24 - Olesa i Esparreguera - CIP </v>
      </c>
      <c r="E463" s="94">
        <v>45206</v>
      </c>
      <c r="F463" s="95">
        <v>0.58333333333333304</v>
      </c>
      <c r="G463" s="94">
        <v>45206</v>
      </c>
      <c r="H463" s="95">
        <v>0.79166666666666696</v>
      </c>
      <c r="I463" s="27" t="s">
        <v>12</v>
      </c>
      <c r="J463" s="27" t="s">
        <v>8</v>
      </c>
      <c r="K463" s="27">
        <v>12</v>
      </c>
      <c r="L463" s="27" t="s">
        <v>11</v>
      </c>
      <c r="M463" s="27" t="s">
        <v>100</v>
      </c>
      <c r="R463" s="12" t="str">
        <f>_xlfn.IFNA(VLOOKUP(S463,Municipis!$A$2:$B$118,2,FALSE),"Pendent")</f>
        <v>Navàs. Pinós, Cardona</v>
      </c>
      <c r="S463" s="12" t="str" cm="1">
        <f t="array" ref="S463">_xlfn.IFNA(_xlfn.IFS(M463&lt;&gt;0,M463,N463&lt;&gt;0,N463,P463&lt;&gt;0,P463,Q463&lt;&gt;0,Q463),"Pendent")</f>
        <v xml:space="preserve">ZPC LL-24 - Olesa i Esparreguera - CIP </v>
      </c>
      <c r="T463" s="23" t="str" cm="1">
        <f t="array" ref="T463">_xlfn.IFNA(_xlfn.IFS(M463&lt;&gt;0,M463,N463&lt;&gt;0,N463,P463&lt;&gt;0,P463,Q463&lt;&gt;0,Q463),"FALTAN DATOS DE ESCENARIO")</f>
        <v xml:space="preserve">ZPC LL-24 - Olesa i Esparreguera - CIP </v>
      </c>
      <c r="U463" s="92" t="str">
        <f>IF(IFERROR(FIND("ZPC",S463)&gt;=1,0),"ZPC","ZLLSM")</f>
        <v>ZPC</v>
      </c>
      <c r="V463" s="92" t="str">
        <f>+IF(OR(P463="Festa Major",P463="Menors d'edat",P463="Federació",U463="ZLLSM"),"Exempt","Taxa")</f>
        <v>Taxa</v>
      </c>
    </row>
    <row r="464" spans="1:22" ht="15" customHeight="1" x14ac:dyDescent="0.3">
      <c r="A464" s="12">
        <v>450</v>
      </c>
      <c r="B464" s="17" t="s">
        <v>512</v>
      </c>
      <c r="C464" s="16" t="s">
        <v>1513</v>
      </c>
      <c r="D464" s="23" t="str" cm="1">
        <f t="array" ref="D464">_xlfn.IFNA(_xlfn.IFS(M464&lt;&gt;0,M464,N464&lt;&gt;0,N464,P464&lt;&gt;0,P464,Q464&lt;&gt;0,Q464),"FALTAN DATOS DE ESCENARIO")</f>
        <v xml:space="preserve">ZPC NR-12 - Alfarràs - INT </v>
      </c>
      <c r="E464" s="94">
        <v>45206</v>
      </c>
      <c r="F464" s="219">
        <v>0.33333333333333298</v>
      </c>
      <c r="G464" s="94">
        <v>45206</v>
      </c>
      <c r="H464" s="219">
        <v>0.83333333333333404</v>
      </c>
      <c r="I464" s="27" t="s">
        <v>1022</v>
      </c>
      <c r="J464" s="27" t="s">
        <v>10</v>
      </c>
      <c r="K464" s="27">
        <v>60</v>
      </c>
      <c r="L464" s="27" t="s">
        <v>11</v>
      </c>
      <c r="M464" s="27"/>
      <c r="N464" s="27" t="s">
        <v>114</v>
      </c>
      <c r="O464" s="27" t="s">
        <v>542</v>
      </c>
      <c r="P464" s="27"/>
      <c r="Q464" s="27"/>
      <c r="R464" s="12" t="str">
        <f>_xlfn.IFNA(VLOOKUP(S464,[2]Municipis!$A$2:$B$118,2,FALSE),"Pendent")</f>
        <v>Alfarràs, Almenar, Ivars de Noguera, Algerri, Albesa, Alguaire, La Portella</v>
      </c>
      <c r="S464" s="12" t="str">
        <f t="array" ref="S464">_xlfn.IFNA(_xlfn.IFS(M464&lt;&gt;0,M464,N464&lt;&gt;0,N464,P464&lt;&gt;0,P464,Q464&lt;&gt;0,Q464),"Pendent")</f>
        <v xml:space="preserve">ZPC NR-12 - Alfarràs - INT </v>
      </c>
    </row>
    <row r="465" spans="1:22" ht="15" customHeight="1" x14ac:dyDescent="0.3">
      <c r="A465" s="12">
        <v>451</v>
      </c>
      <c r="B465" s="17" t="s">
        <v>432</v>
      </c>
      <c r="C465" s="49" t="s">
        <v>1064</v>
      </c>
      <c r="D465" s="23" t="str" cm="1">
        <f t="array" ref="D465">_xlfn.IFNA(_xlfn.IFS(M465&lt;&gt;0,M465,N465&lt;&gt;0,N465,P465&lt;&gt;0,P465,Q465&lt;&gt;0,Q465),"FALTAN DATOS DE ESCENARIO")</f>
        <v xml:space="preserve">ZPC SE-16 - Embassament de Sant Llorenç de Montgai - CIP </v>
      </c>
      <c r="E465" s="21">
        <v>45206</v>
      </c>
      <c r="F465" s="104">
        <v>0.33333333333333298</v>
      </c>
      <c r="G465" s="21">
        <v>45206</v>
      </c>
      <c r="H465" s="104">
        <v>0.70833333333333404</v>
      </c>
      <c r="I465" s="17" t="s">
        <v>12</v>
      </c>
      <c r="J465" s="17" t="s">
        <v>8</v>
      </c>
      <c r="K465" s="17">
        <v>20</v>
      </c>
      <c r="L465" s="17" t="s">
        <v>11</v>
      </c>
      <c r="M465" s="17" t="s">
        <v>123</v>
      </c>
      <c r="O465" s="17" t="s">
        <v>542</v>
      </c>
      <c r="R465" s="12" t="str">
        <f>_xlfn.IFNA(VLOOKUP(S465,Municipis!$A$2:$B$118,2,FALSE),"Pendent")</f>
        <v>Balaguer, Os de Balaguer</v>
      </c>
      <c r="S465" s="12" t="str" cm="1">
        <f t="array" ref="S465">_xlfn.IFNA(_xlfn.IFS(M465&lt;&gt;0,M465,N465&lt;&gt;0,N465,P465&lt;&gt;0,P465,Q465&lt;&gt;0,Q465),"Pendent")</f>
        <v xml:space="preserve">ZPC SE-16 - Embassament de Sant Llorenç de Montgai - CIP </v>
      </c>
      <c r="T465" s="23" t="str" cm="1">
        <f t="array" ref="T465">_xlfn.IFNA(_xlfn.IFS(M465&lt;&gt;0,M465,N465&lt;&gt;0,N465,P465&lt;&gt;0,P465,Q465&lt;&gt;0,Q465),"FALTAN DATOS DE ESCENARIO")</f>
        <v xml:space="preserve">ZPC SE-16 - Embassament de Sant Llorenç de Montgai - CIP </v>
      </c>
      <c r="U465" s="92" t="str">
        <f>IF(IFERROR(FIND("ZPC",S465)&gt;=1,0),"ZPC","ZLLSM")</f>
        <v>ZPC</v>
      </c>
      <c r="V465" s="92" t="str">
        <f>+IF(OR(P465="Festa Major",P465="Menors d'edat",P465="Federació",U465="ZLLSM"),"Exempt","Taxa")</f>
        <v>Taxa</v>
      </c>
    </row>
    <row r="466" spans="1:22" ht="15" customHeight="1" x14ac:dyDescent="0.3">
      <c r="A466" s="12">
        <v>452</v>
      </c>
      <c r="B466" s="17" t="s">
        <v>505</v>
      </c>
      <c r="C466" s="17" t="s">
        <v>1416</v>
      </c>
      <c r="D466" s="23" t="str" cm="1">
        <f t="array" ref="D466">_xlfn.IFNA(_xlfn.IFS(M466&lt;&gt;0,M466,N466&lt;&gt;0,N466,P466&lt;&gt;0,P466,Q466&lt;&gt;0,Q466),"FALTAN DATOS DE ESCENARIO")</f>
        <v>ZPC TE-20 - Manlleu - Roda de Ter - CIP</v>
      </c>
      <c r="E466" s="93">
        <v>45206</v>
      </c>
      <c r="F466" s="118">
        <v>0.5625</v>
      </c>
      <c r="G466" s="93">
        <v>45206</v>
      </c>
      <c r="H466" s="104">
        <v>0.83333333333333337</v>
      </c>
      <c r="I466" s="28" t="s">
        <v>1421</v>
      </c>
      <c r="J466" s="17" t="s">
        <v>1422</v>
      </c>
      <c r="K466" s="17">
        <v>35</v>
      </c>
      <c r="L466" s="17" t="s">
        <v>1080</v>
      </c>
      <c r="M466" s="17" t="s">
        <v>141</v>
      </c>
      <c r="R466" s="12" t="str">
        <f>_xlfn.IFNA(VLOOKUP(S466,Municipis!$A$2:$B$118,2,FALSE),"Pendent")</f>
        <v>Manlleu, Roda Ter, Gurb, Masies Roda, Masies Voltegrà, Torelló, S. V. Torelló, Oris, S.Q. Besora</v>
      </c>
      <c r="S466" s="12" t="str" cm="1">
        <f t="array" ref="S466">_xlfn.IFNA(_xlfn.IFS(M466&lt;&gt;0,M466,N466&lt;&gt;0,N466,P466&lt;&gt;0,P466,Q466&lt;&gt;0,Q466),"Pendent")</f>
        <v>ZPC TE-20 - Manlleu - Roda de Ter - CIP</v>
      </c>
    </row>
    <row r="467" spans="1:22" ht="15" customHeight="1" x14ac:dyDescent="0.3">
      <c r="A467" s="12">
        <v>453</v>
      </c>
      <c r="B467" s="17" t="s">
        <v>496</v>
      </c>
      <c r="C467" s="16" t="s">
        <v>1298</v>
      </c>
      <c r="D467" s="23" t="str" cm="1">
        <f t="array" ref="D467">_xlfn.IFNA(_xlfn.IFS(M467&lt;&gt;0,M467,N467&lt;&gt;0,N467,P467&lt;&gt;0,P467,Q467&lt;&gt;0,Q467),"FALTAN DATOS DE ESCENARIO")</f>
        <v>Escenari de Foix</v>
      </c>
      <c r="E467" s="94">
        <v>45207</v>
      </c>
      <c r="F467" s="219">
        <v>0.33333333333333298</v>
      </c>
      <c r="G467" s="94">
        <v>45207</v>
      </c>
      <c r="H467" s="219">
        <v>0.58333333333333304</v>
      </c>
      <c r="I467" s="27" t="s">
        <v>12</v>
      </c>
      <c r="J467" s="27" t="s">
        <v>10</v>
      </c>
      <c r="K467" s="27">
        <v>30</v>
      </c>
      <c r="L467" s="27" t="s">
        <v>11</v>
      </c>
      <c r="M467" s="27"/>
      <c r="N467" s="27"/>
      <c r="O467" s="27"/>
      <c r="P467" s="27"/>
      <c r="Q467" s="27" t="s">
        <v>29</v>
      </c>
      <c r="R467" s="12" t="str">
        <f>_xlfn.IFNA(VLOOKUP(S467,Municipis!$A$2:$B$118,2,FALSE),"Pendent")</f>
        <v>Castellet i la Gornal</v>
      </c>
      <c r="S467" s="12" t="str" cm="1">
        <f t="array" ref="S467">_xlfn.IFNA(_xlfn.IFS(M467&lt;&gt;0,M467,N467&lt;&gt;0,N467,P467&lt;&gt;0,P467,Q467&lt;&gt;0,Q467),"Pendent")</f>
        <v>Escenari de Foix</v>
      </c>
      <c r="T467" s="23" t="str" cm="1">
        <f t="array" ref="T467">_xlfn.IFNA(_xlfn.IFS(M467&lt;&gt;0,M467,N467&lt;&gt;0,N467,P467&lt;&gt;0,P467,Q467&lt;&gt;0,Q467),"FALTAN DATOS DE ESCENARIO")</f>
        <v>Escenari de Foix</v>
      </c>
      <c r="U467" s="92" t="str">
        <f>IF(IFERROR(FIND("ZPC",S467)&gt;=1,0),"ZPC","ZLLSM")</f>
        <v>ZLLSM</v>
      </c>
      <c r="V467" s="92" t="str">
        <f>+IF(OR(P467="Festa Major",P467="Menors d'edat",P467="Federació",U467="ZLLSM"),"Exempt","Taxa")</f>
        <v>Exempt</v>
      </c>
    </row>
    <row r="468" spans="1:22" ht="15" customHeight="1" x14ac:dyDescent="0.3">
      <c r="A468" s="12">
        <v>454</v>
      </c>
      <c r="B468" s="17" t="s">
        <v>482</v>
      </c>
      <c r="C468" s="16" t="s">
        <v>1431</v>
      </c>
      <c r="D468" s="23" t="str" cm="1">
        <f t="array" ref="D468">_xlfn.IFNA(_xlfn.IFS(M468&lt;&gt;0,M468,N468&lt;&gt;0,N468,P468&lt;&gt;0,P468,Q468&lt;&gt;0,Q468),"FALTAN DATOS DE ESCENARIO")</f>
        <v xml:space="preserve">Privades T1 - Basses del Golf de Girona </v>
      </c>
      <c r="E468" s="94">
        <v>45207</v>
      </c>
      <c r="F468" s="219">
        <v>0.25</v>
      </c>
      <c r="G468" s="94">
        <v>45207</v>
      </c>
      <c r="H468" s="219">
        <v>0.58333333333333304</v>
      </c>
      <c r="I468" s="27" t="s">
        <v>12</v>
      </c>
      <c r="J468" s="27" t="s">
        <v>10</v>
      </c>
      <c r="K468" s="27">
        <v>50</v>
      </c>
      <c r="L468" s="27" t="s">
        <v>11</v>
      </c>
      <c r="M468" s="27"/>
      <c r="N468" s="27"/>
      <c r="O468" s="27"/>
      <c r="P468" s="27"/>
      <c r="Q468" s="27" t="s">
        <v>39</v>
      </c>
      <c r="R468" s="12" t="str">
        <f>_xlfn.IFNA(VLOOKUP(S468,Municipis!$A$2:$B$118,2,FALSE),"Pendent")</f>
        <v>Sant Julià de Ramis</v>
      </c>
      <c r="S468" s="12" t="str" cm="1">
        <f t="array" ref="S468">_xlfn.IFNA(_xlfn.IFS(M468&lt;&gt;0,M468,N468&lt;&gt;0,N468,P468&lt;&gt;0,P468,Q468&lt;&gt;0,Q468),"Pendent")</f>
        <v xml:space="preserve">Privades T1 - Basses del Golf de Girona </v>
      </c>
    </row>
    <row r="469" spans="1:22" ht="15" customHeight="1" x14ac:dyDescent="0.3">
      <c r="A469" s="12">
        <v>455</v>
      </c>
      <c r="B469" s="17" t="s">
        <v>436</v>
      </c>
      <c r="C469" s="41" t="s">
        <v>1308</v>
      </c>
      <c r="D469" s="23" t="str" cm="1">
        <f t="array" ref="D469">_xlfn.IFNA(_xlfn.IFS(M469&lt;&gt;0,M469,N469&lt;&gt;0,N469,P469&lt;&gt;0,P469,Q469&lt;&gt;0,Q469),"FALTAN DATOS DE ESCENARIO")</f>
        <v xml:space="preserve">ZLLSM-FU-05 - el Fluvià - Sant Pere Pescador </v>
      </c>
      <c r="E469" s="304">
        <v>45207</v>
      </c>
      <c r="F469" s="305">
        <v>0.33333333333333298</v>
      </c>
      <c r="G469" s="304">
        <v>45207</v>
      </c>
      <c r="H469" s="305">
        <v>0.54166666666666696</v>
      </c>
      <c r="I469" s="307" t="s">
        <v>12</v>
      </c>
      <c r="J469" s="307" t="s">
        <v>8</v>
      </c>
      <c r="K469" s="307">
        <v>18</v>
      </c>
      <c r="L469" s="307" t="s">
        <v>11</v>
      </c>
      <c r="M469" s="307"/>
      <c r="N469" s="307"/>
      <c r="O469" s="307"/>
      <c r="P469" s="307" t="s">
        <v>47</v>
      </c>
      <c r="Q469" s="42"/>
      <c r="R469" s="12" t="str">
        <f>_xlfn.IFNA(VLOOKUP(S469,Municipis!$A$2:$B$118,2,FALSE),"Pendent")</f>
        <v>Sant Pere Pescador</v>
      </c>
      <c r="S469" s="12" t="str" cm="1">
        <f t="array" ref="S469">_xlfn.IFNA(_xlfn.IFS(M469&lt;&gt;0,M469,N469&lt;&gt;0,N469,P469&lt;&gt;0,P469,Q469&lt;&gt;0,Q469),"Pendent")</f>
        <v xml:space="preserve">ZLLSM-FU-05 - el Fluvià - Sant Pere Pescador </v>
      </c>
      <c r="T469" s="23" t="str" cm="1">
        <f t="array" ref="T469">_xlfn.IFNA(_xlfn.IFS(M469&lt;&gt;0,M469,N469&lt;&gt;0,N469,P469&lt;&gt;0,P469,Q469&lt;&gt;0,Q469),"FALTAN DATOS DE ESCENARIO")</f>
        <v xml:space="preserve">ZLLSM-FU-05 - el Fluvià - Sant Pere Pescador </v>
      </c>
      <c r="U469" s="92" t="str">
        <f>IF(IFERROR(FIND("ZPC",S469)&gt;=1,0),"ZPC","ZLLSM")</f>
        <v>ZLLSM</v>
      </c>
      <c r="V469" s="92" t="str">
        <f>+IF(OR(P469="Festa Major",P469="Menors d'edat",P469="Federació",U469="ZLLSM"),"Exempt","Taxa")</f>
        <v>Exempt</v>
      </c>
    </row>
    <row r="470" spans="1:22" ht="15" customHeight="1" x14ac:dyDescent="0.3">
      <c r="A470" s="12">
        <v>456</v>
      </c>
      <c r="B470" s="17" t="s">
        <v>426</v>
      </c>
      <c r="C470" s="97" t="s">
        <v>1169</v>
      </c>
      <c r="D470" s="23" t="str" cm="1">
        <f t="array" ref="D470">_xlfn.IFNA(_xlfn.IFS(M470&lt;&gt;0,M470,N470&lt;&gt;0,N470,P470&lt;&gt;0,P470,Q470&lt;&gt;0,Q470),"FALTAN DATOS DE ESCENARIO")</f>
        <v xml:space="preserve">ZPC LL-23 - Súria - CIP </v>
      </c>
      <c r="E470" s="107">
        <v>45207</v>
      </c>
      <c r="F470" s="316">
        <v>0.75</v>
      </c>
      <c r="G470" s="107">
        <v>45207</v>
      </c>
      <c r="H470" s="316">
        <v>0.54166666666666696</v>
      </c>
      <c r="I470" s="100" t="s">
        <v>12</v>
      </c>
      <c r="J470" s="100" t="s">
        <v>8</v>
      </c>
      <c r="K470" s="100">
        <v>25</v>
      </c>
      <c r="L470" s="100" t="s">
        <v>11</v>
      </c>
      <c r="M470" s="100" t="s">
        <v>99</v>
      </c>
      <c r="N470" s="27"/>
      <c r="O470" s="27"/>
      <c r="P470" s="27"/>
      <c r="Q470" s="27"/>
      <c r="R470" s="12" t="str">
        <f>_xlfn.IFNA(VLOOKUP(S470,Municipis!$A$2:$B$118,2,FALSE),"Pendent")</f>
        <v>Olesa de Montserrat, Esparreguera, Collbató</v>
      </c>
      <c r="S470" s="12" t="str" cm="1">
        <f t="array" ref="S470">_xlfn.IFNA(_xlfn.IFS(M470&lt;&gt;0,M470,N470&lt;&gt;0,N470,P470&lt;&gt;0,P470,Q470&lt;&gt;0,Q470),"Pendent")</f>
        <v xml:space="preserve">ZPC LL-23 - Súria - CIP </v>
      </c>
      <c r="T470" s="23" t="str" cm="1">
        <f t="array" ref="T470">_xlfn.IFNA(_xlfn.IFS(M470&lt;&gt;0,M470,N470&lt;&gt;0,N470,P470&lt;&gt;0,P470,Q470&lt;&gt;0,Q470),"FALTAN DATOS DE ESCENARIO")</f>
        <v xml:space="preserve">ZPC LL-23 - Súria - CIP </v>
      </c>
      <c r="U470" s="92" t="str">
        <f>IF(IFERROR(FIND("ZPC",S470)&gt;=1,0),"ZPC","ZLLSM")</f>
        <v>ZPC</v>
      </c>
      <c r="V470" s="92" t="str">
        <f>+IF(OR(P470="Festa Major",P470="Menors d'edat",P470="Federació",U470="ZLLSM"),"Exempt","Taxa")</f>
        <v>Taxa</v>
      </c>
    </row>
    <row r="471" spans="1:22" ht="15" customHeight="1" x14ac:dyDescent="0.3">
      <c r="A471" s="12">
        <v>457</v>
      </c>
      <c r="B471" s="29" t="s">
        <v>464</v>
      </c>
      <c r="C471" s="49" t="s">
        <v>1047</v>
      </c>
      <c r="D471" s="23" t="str" cm="1">
        <f t="array" ref="D471">_xlfn.IFNA(_xlfn.IFS(M471&lt;&gt;0,M471,N471&lt;&gt;0,N471,P471&lt;&gt;0,P471,Q471&lt;&gt;0,Q471),"FALTAN DATOS DE ESCENARIO")</f>
        <v xml:space="preserve">ZPC LL-24 - Olesa i Esparreguera - CIP </v>
      </c>
      <c r="E471" s="32">
        <v>45207</v>
      </c>
      <c r="F471" s="104">
        <v>0.29166666666666669</v>
      </c>
      <c r="G471" s="32">
        <v>45207</v>
      </c>
      <c r="H471" s="104">
        <v>0.58333333333333304</v>
      </c>
      <c r="I471" s="17" t="s">
        <v>12</v>
      </c>
      <c r="J471" s="17" t="s">
        <v>8</v>
      </c>
      <c r="K471" s="17">
        <v>15</v>
      </c>
      <c r="L471" s="17" t="s">
        <v>11</v>
      </c>
      <c r="M471" s="17" t="s">
        <v>100</v>
      </c>
      <c r="R471" s="12" t="str">
        <f>_xlfn.IFNA(VLOOKUP(S471,Municipis!$A$2:$B$118,2,FALSE),"Pendent")</f>
        <v>Navàs. Pinós, Cardona</v>
      </c>
      <c r="S471" s="12" t="str" cm="1">
        <f t="array" ref="S471">_xlfn.IFNA(_xlfn.IFS(M471&lt;&gt;0,M471,N471&lt;&gt;0,N471,P471&lt;&gt;0,P471,Q471&lt;&gt;0,Q471),"Pendent")</f>
        <v xml:space="preserve">ZPC LL-24 - Olesa i Esparreguera - CIP </v>
      </c>
      <c r="T471" s="23" t="str" cm="1">
        <f t="array" ref="T471">_xlfn.IFNA(_xlfn.IFS(M471&lt;&gt;0,M471,N471&lt;&gt;0,N471,P471&lt;&gt;0,P471,Q471&lt;&gt;0,Q471),"FALTAN DATOS DE ESCENARIO")</f>
        <v xml:space="preserve">ZPC LL-24 - Olesa i Esparreguera - CIP </v>
      </c>
      <c r="U471" s="92" t="str">
        <f>IF(IFERROR(FIND("ZPC",S471)&gt;=1,0),"ZPC","ZLLSM")</f>
        <v>ZPC</v>
      </c>
      <c r="V471" s="92" t="str">
        <f>+IF(OR(P471="Festa Major",P471="Menors d'edat",P471="Federació",U471="ZLLSM"),"Exempt","Taxa")</f>
        <v>Taxa</v>
      </c>
    </row>
    <row r="472" spans="1:22" ht="15" customHeight="1" x14ac:dyDescent="0.3">
      <c r="B472" s="17" t="s">
        <v>450</v>
      </c>
      <c r="C472" s="16" t="s">
        <v>1604</v>
      </c>
      <c r="D472" s="23" t="str" cm="1">
        <f t="array" ref="D472">_xlfn.IFNA(_xlfn.IFS(M472&lt;&gt;0,M472,N472&lt;&gt;0,N472,P472&lt;&gt;0,P472,Q472&lt;&gt;0,Q472),"FALTAN DATOS DE ESCENARIO")</f>
        <v>ZPC NP-09 - Embassament de Camarasa - CIP</v>
      </c>
      <c r="E472" s="94">
        <v>45207</v>
      </c>
      <c r="F472" s="95">
        <v>0.33333333333333298</v>
      </c>
      <c r="G472" s="94">
        <v>45207</v>
      </c>
      <c r="H472" s="95">
        <v>0.75</v>
      </c>
      <c r="I472" s="27" t="s">
        <v>1030</v>
      </c>
      <c r="J472" s="27" t="s">
        <v>8</v>
      </c>
      <c r="K472" s="27">
        <v>25</v>
      </c>
      <c r="L472" s="27" t="s">
        <v>11</v>
      </c>
      <c r="M472" s="27" t="s">
        <v>109</v>
      </c>
      <c r="N472" s="27"/>
      <c r="O472" s="27"/>
      <c r="P472" s="27"/>
      <c r="Q472" s="27"/>
      <c r="R472" s="12" t="str">
        <f>_xlfn.IFNA(VLOOKUP(S472,Municipis!$A$2:$B$118,2,FALSE),"Pendent")</f>
        <v>Camarasa, Les Avellanes i Santa Linya, Àger, Vilanova de Meià</v>
      </c>
      <c r="S472" s="12" t="str" cm="1">
        <f t="array" ref="S472">_xlfn.IFNA(_xlfn.IFS(M472&lt;&gt;0,M472,N472&lt;&gt;0,N472,P472&lt;&gt;0,P472,Q472&lt;&gt;0,Q472),"Pendent")</f>
        <v>ZPC NP-09 - Embassament de Camarasa - CIP</v>
      </c>
    </row>
    <row r="473" spans="1:22" ht="15" customHeight="1" x14ac:dyDescent="0.3">
      <c r="A473" s="12">
        <v>459</v>
      </c>
      <c r="B473" s="17" t="s">
        <v>512</v>
      </c>
      <c r="C473" s="16" t="s">
        <v>1513</v>
      </c>
      <c r="D473" s="23" t="str" cm="1">
        <f t="array" ref="D473">_xlfn.IFNA(_xlfn.IFS(M473&lt;&gt;0,M473,N473&lt;&gt;0,N473,P473&lt;&gt;0,P473,Q473&lt;&gt;0,Q473),"FALTAN DATOS DE ESCENARIO")</f>
        <v xml:space="preserve">ZPC NR-12 - Alfarràs - INT </v>
      </c>
      <c r="E473" s="94">
        <v>45207</v>
      </c>
      <c r="F473" s="219">
        <v>0.33333333333333298</v>
      </c>
      <c r="G473" s="94">
        <v>45207</v>
      </c>
      <c r="H473" s="219">
        <v>0.58333333333333304</v>
      </c>
      <c r="I473" s="27" t="s">
        <v>1022</v>
      </c>
      <c r="J473" s="27" t="s">
        <v>10</v>
      </c>
      <c r="K473" s="27">
        <v>60</v>
      </c>
      <c r="L473" s="27" t="s">
        <v>11</v>
      </c>
      <c r="M473" s="27"/>
      <c r="N473" s="27" t="s">
        <v>114</v>
      </c>
      <c r="O473" s="27" t="s">
        <v>542</v>
      </c>
      <c r="P473" s="27"/>
      <c r="Q473" s="27"/>
      <c r="R473" s="12" t="str">
        <f>_xlfn.IFNA(VLOOKUP(S473,[2]Municipis!$A$2:$B$118,2,FALSE),"Pendent")</f>
        <v>Alfarràs, Almenar, Ivars de Noguera, Algerri, Albesa, Alguaire, La Portella</v>
      </c>
      <c r="S473" s="12" t="str">
        <f t="array" ref="S473">_xlfn.IFNA(_xlfn.IFS(M473&lt;&gt;0,M473,N473&lt;&gt;0,N473,P473&lt;&gt;0,P473,Q473&lt;&gt;0,Q473),"Pendent")</f>
        <v xml:space="preserve">ZPC NR-12 - Alfarràs - INT </v>
      </c>
    </row>
    <row r="474" spans="1:22" ht="15" customHeight="1" x14ac:dyDescent="0.3">
      <c r="A474" s="12">
        <v>460</v>
      </c>
      <c r="B474" s="17" t="s">
        <v>481</v>
      </c>
      <c r="C474" s="40" t="s">
        <v>1284</v>
      </c>
      <c r="D474" s="239" t="str" cm="1">
        <f t="array" ref="D474">_xlfn.IFNA(_xlfn.IFS(M474&lt;&gt;0,M474,N474&lt;&gt;0,N474,P474&lt;&gt;0,P474,Q474&lt;&gt;0,Q474),"FALTAN DATOS DE ESCENARIO")</f>
        <v xml:space="preserve">ZPC SE-16 - Embassament de Sant Llorenç de Montgai - CIP </v>
      </c>
      <c r="E474" s="240">
        <v>45207</v>
      </c>
      <c r="F474" s="104">
        <v>0.29166666666666669</v>
      </c>
      <c r="G474" s="240">
        <v>45207</v>
      </c>
      <c r="H474" s="110">
        <v>0.54166666666666696</v>
      </c>
      <c r="I474" s="27" t="s">
        <v>12</v>
      </c>
      <c r="J474" s="17" t="s">
        <v>8</v>
      </c>
      <c r="K474" s="17">
        <v>20</v>
      </c>
      <c r="L474" s="17" t="s">
        <v>11</v>
      </c>
      <c r="M474" s="17" t="s">
        <v>123</v>
      </c>
      <c r="R474" s="12" t="str">
        <f>_xlfn.IFNA(VLOOKUP(S474,Municipis!$A$2:$B$118,2,FALSE),"Pendent")</f>
        <v>Balaguer, Os de Balaguer</v>
      </c>
      <c r="S474" s="12" t="str" cm="1">
        <f t="array" ref="S474">_xlfn.IFNA(_xlfn.IFS(M474&lt;&gt;0,M474,N474&lt;&gt;0,N474,P474&lt;&gt;0,P474,Q474&lt;&gt;0,Q474),"Pendent")</f>
        <v xml:space="preserve">ZPC SE-16 - Embassament de Sant Llorenç de Montgai - CIP </v>
      </c>
      <c r="T474" s="23" t="str" cm="1">
        <f t="array" ref="T474">_xlfn.IFNA(_xlfn.IFS(M474&lt;&gt;0,M474,N474&lt;&gt;0,N474,P474&lt;&gt;0,P474,Q474&lt;&gt;0,Q474),"FALTAN DATOS DE ESCENARIO")</f>
        <v xml:space="preserve">ZPC SE-16 - Embassament de Sant Llorenç de Montgai - CIP </v>
      </c>
      <c r="U474" s="92" t="str">
        <f>IF(IFERROR(FIND("ZPC",S474)&gt;=1,0),"ZPC","ZLLSM")</f>
        <v>ZPC</v>
      </c>
      <c r="V474" s="92" t="str">
        <f>+IF(OR(P474="Festa Major",P474="Menors d'edat",P474="Federació",U474="ZLLSM"),"Exempt","Taxa")</f>
        <v>Taxa</v>
      </c>
    </row>
    <row r="475" spans="1:22" ht="15" customHeight="1" x14ac:dyDescent="0.3">
      <c r="B475" s="17" t="s">
        <v>501</v>
      </c>
      <c r="C475" s="49" t="s">
        <v>1618</v>
      </c>
      <c r="D475" s="23" t="str" cm="1">
        <f t="array" ref="D475">_xlfn.IFNA(_xlfn.IFS(M475&lt;&gt;0,M475,N475&lt;&gt;0,N475,P475&lt;&gt;0,P475,Q475&lt;&gt;0,Q475),"FALTAN DATOS DE ESCENARIO")</f>
        <v>ZPC SE-19 - Utxesa - Torres de Segre - CIP</v>
      </c>
      <c r="E475" s="93">
        <v>45207</v>
      </c>
      <c r="F475" s="101">
        <v>0.70833333333333404</v>
      </c>
      <c r="G475" s="93">
        <v>45209</v>
      </c>
      <c r="H475" s="101">
        <v>0.5</v>
      </c>
      <c r="I475" s="17" t="s">
        <v>12</v>
      </c>
      <c r="J475" s="17" t="s">
        <v>8</v>
      </c>
      <c r="K475" s="17">
        <v>20</v>
      </c>
      <c r="L475" s="17" t="s">
        <v>11</v>
      </c>
      <c r="M475" s="17" t="s">
        <v>125</v>
      </c>
      <c r="R475" s="12" t="str">
        <f>_xlfn.IFNA(VLOOKUP(S475,Municipis!$A$2:$B$118,2,FALSE),"Pendent")</f>
        <v>Torres de Segre, Soses, Seròs</v>
      </c>
      <c r="S475" s="12" t="str" cm="1">
        <f t="array" ref="S475">_xlfn.IFNA(_xlfn.IFS(M475&lt;&gt;0,M475,N475&lt;&gt;0,N475,P475&lt;&gt;0,P475,Q475&lt;&gt;0,Q475),"Pendent")</f>
        <v>ZPC SE-19 - Utxesa - Torres de Segre - CIP</v>
      </c>
    </row>
    <row r="476" spans="1:22" ht="14.25" customHeight="1" x14ac:dyDescent="0.3">
      <c r="A476" s="12">
        <v>462</v>
      </c>
      <c r="B476" s="17" t="s">
        <v>513</v>
      </c>
      <c r="C476" s="17" t="s">
        <v>1459</v>
      </c>
      <c r="D476" s="23" t="str" cm="1">
        <f t="array" ref="D476">_xlfn.IFNA(_xlfn.IFS(M476&lt;&gt;0,M476,N476&lt;&gt;0,N476,P476&lt;&gt;0,P476,Q476&lt;&gt;0,Q476),"FALTAN DATOS DE ESCENARIO")</f>
        <v>ZPC TE-20 - Manlleu - Roda de Ter - CIP</v>
      </c>
      <c r="E476" s="93">
        <v>45207</v>
      </c>
      <c r="F476" s="245">
        <v>0.29166666666666669</v>
      </c>
      <c r="G476" s="93">
        <v>45207</v>
      </c>
      <c r="H476" s="245">
        <v>0.5</v>
      </c>
      <c r="I476" s="17" t="s">
        <v>12</v>
      </c>
      <c r="J476" s="17" t="s">
        <v>8</v>
      </c>
      <c r="K476" s="17">
        <v>60</v>
      </c>
      <c r="L476" s="17" t="s">
        <v>1442</v>
      </c>
      <c r="M476" s="17" t="s">
        <v>141</v>
      </c>
      <c r="R476" s="12" t="str">
        <f>_xlfn.IFNA(VLOOKUP(S476,Municipis!$A$2:$B$118,2,FALSE),"Pendent")</f>
        <v>Manlleu, Roda Ter, Gurb, Masies Roda, Masies Voltegrà, Torelló, S. V. Torelló, Oris, S.Q. Besora</v>
      </c>
      <c r="S476" s="12" t="str" cm="1">
        <f t="array" ref="S476">_xlfn.IFNA(_xlfn.IFS(M476&lt;&gt;0,M476,N476&lt;&gt;0,N476,P476&lt;&gt;0,P476,Q476&lt;&gt;0,Q476),"Pendent")</f>
        <v>ZPC TE-20 - Manlleu - Roda de Ter - CIP</v>
      </c>
    </row>
    <row r="477" spans="1:22" ht="15" customHeight="1" x14ac:dyDescent="0.3">
      <c r="A477" s="12">
        <v>463</v>
      </c>
      <c r="B477" s="17" t="s">
        <v>530</v>
      </c>
      <c r="C477" s="16" t="s">
        <v>1491</v>
      </c>
      <c r="D477" s="23" t="str" cm="1">
        <f t="array" ref="D477">_xlfn.IFNA(_xlfn.IFS(M477&lt;&gt;0,M477,N477&lt;&gt;0,N477,P477&lt;&gt;0,P477,Q477&lt;&gt;0,Q477),"FALTAN DATOS DE ESCENARIO")</f>
        <v>ZPC TO-01 - Tordera - SALM</v>
      </c>
      <c r="E477" s="94">
        <v>45207</v>
      </c>
      <c r="F477" s="219">
        <v>0.29166666666666669</v>
      </c>
      <c r="G477" s="94">
        <v>45207</v>
      </c>
      <c r="H477" s="219">
        <v>0.83333333333333404</v>
      </c>
      <c r="I477" s="27" t="s">
        <v>1022</v>
      </c>
      <c r="J477" s="27" t="s">
        <v>8</v>
      </c>
      <c r="K477" s="27">
        <v>30</v>
      </c>
      <c r="L477" s="27" t="s">
        <v>11</v>
      </c>
      <c r="M477" s="27"/>
      <c r="N477" s="27" t="s">
        <v>144</v>
      </c>
      <c r="O477" s="27" t="s">
        <v>542</v>
      </c>
      <c r="P477" s="27"/>
      <c r="Q477" s="27"/>
      <c r="R477" s="12" t="str">
        <f>_xlfn.IFNA(VLOOKUP(S477,Municipis!$A$2:$B$118,2,FALSE),"Pendent")</f>
        <v>Pendent</v>
      </c>
      <c r="S477" s="12" t="str" cm="1">
        <f t="array" ref="S477">_xlfn.IFNA(_xlfn.IFS(M477&lt;&gt;0,M477,N477&lt;&gt;0,N477,P477&lt;&gt;0,P477,Q477&lt;&gt;0,Q477),"Pendent")</f>
        <v>ZPC TO-01 - Tordera - SALM</v>
      </c>
    </row>
    <row r="478" spans="1:22" ht="15" customHeight="1" x14ac:dyDescent="0.3">
      <c r="A478" s="12">
        <v>464</v>
      </c>
      <c r="B478" s="36" t="s">
        <v>522</v>
      </c>
      <c r="C478" s="37" t="s">
        <v>1052</v>
      </c>
      <c r="D478" s="23" t="str" cm="1">
        <f t="array" ref="D478">_xlfn.IFNA(_xlfn.IFS(M478&lt;&gt;0,M478,N478&lt;&gt;0,N478,P478&lt;&gt;0,P478,Q478&lt;&gt;0,Q478),"FALTAN DATOS DE ESCENARIO")</f>
        <v xml:space="preserve">ZPC LL-24 - Olesa i Esparreguera - CIP </v>
      </c>
      <c r="E478" s="32">
        <v>45211</v>
      </c>
      <c r="F478" s="104">
        <v>0.29166666666666669</v>
      </c>
      <c r="G478" s="32">
        <v>45211</v>
      </c>
      <c r="H478" s="104">
        <v>0.79166666666666696</v>
      </c>
      <c r="I478" s="17" t="s">
        <v>12</v>
      </c>
      <c r="J478" s="17" t="s">
        <v>8</v>
      </c>
      <c r="K478" s="17">
        <v>50</v>
      </c>
      <c r="L478" s="17" t="s">
        <v>11</v>
      </c>
      <c r="M478" s="17" t="s">
        <v>100</v>
      </c>
      <c r="R478" s="12" t="str">
        <f>_xlfn.IFNA(VLOOKUP(S478,Municipis!$A$2:$B$118,2,FALSE),"Pendent")</f>
        <v>Navàs. Pinós, Cardona</v>
      </c>
      <c r="S478" s="12" t="str" cm="1">
        <f t="array" ref="S478">_xlfn.IFNA(_xlfn.IFS(M478&lt;&gt;0,M478,N478&lt;&gt;0,N478,P478&lt;&gt;0,P478,Q478&lt;&gt;0,Q478),"Pendent")</f>
        <v xml:space="preserve">ZPC LL-24 - Olesa i Esparreguera - CIP </v>
      </c>
      <c r="T478" s="23" t="str" cm="1">
        <f t="array" ref="T478">_xlfn.IFNA(_xlfn.IFS(M478&lt;&gt;0,M478,N478&lt;&gt;0,N478,P478&lt;&gt;0,P478,Q478&lt;&gt;0,Q478),"FALTAN DATOS DE ESCENARIO")</f>
        <v xml:space="preserve">ZPC LL-24 - Olesa i Esparreguera - CIP </v>
      </c>
      <c r="U478" s="92" t="str">
        <f>IF(IFERROR(FIND("ZPC",S478)&gt;=1,0),"ZPC","ZLLSM")</f>
        <v>ZPC</v>
      </c>
      <c r="V478" s="92" t="str">
        <f>+IF(OR(P478="Festa Major",P478="Menors d'edat",P478="Federació",U478="ZLLSM"),"Exempt","Taxa")</f>
        <v>Taxa</v>
      </c>
    </row>
    <row r="479" spans="1:22" ht="15" customHeight="1" x14ac:dyDescent="0.3">
      <c r="A479" s="12">
        <v>465</v>
      </c>
      <c r="B479" s="17" t="s">
        <v>502</v>
      </c>
      <c r="C479" s="17" t="s">
        <v>1312</v>
      </c>
      <c r="D479" s="23" t="str" cm="1">
        <f t="array" ref="D479">_xlfn.IFNA(_xlfn.IFS(M479&lt;&gt;0,M479,N479&lt;&gt;0,N479,P479&lt;&gt;0,P479,Q479&lt;&gt;0,Q479),"FALTAN DATOS DE ESCENARIO")</f>
        <v>ZPC SE-19 - Utxesa - Torres de Segre - CIP</v>
      </c>
      <c r="E479" s="21">
        <v>45211</v>
      </c>
      <c r="F479" s="104">
        <v>0.33333333333333298</v>
      </c>
      <c r="G479" s="32">
        <v>45211</v>
      </c>
      <c r="H479" s="104">
        <v>0.58333333333333304</v>
      </c>
      <c r="I479" s="27" t="s">
        <v>1169</v>
      </c>
      <c r="J479" s="27" t="s">
        <v>8</v>
      </c>
      <c r="K479" s="17">
        <v>20</v>
      </c>
      <c r="L479" s="17" t="s">
        <v>11</v>
      </c>
      <c r="M479" s="17" t="s">
        <v>125</v>
      </c>
      <c r="R479" s="12" t="str">
        <f>_xlfn.IFNA(VLOOKUP(S479,Municipis!$A$2:$B$118,2,FALSE),"Pendent")</f>
        <v>Torres de Segre, Soses, Seròs</v>
      </c>
      <c r="S479" s="12" t="str" cm="1">
        <f t="array" ref="S479">_xlfn.IFNA(_xlfn.IFS(M479&lt;&gt;0,M479,N479&lt;&gt;0,N479,P479&lt;&gt;0,P479,Q479&lt;&gt;0,Q479),"Pendent")</f>
        <v>ZPC SE-19 - Utxesa - Torres de Segre - CIP</v>
      </c>
      <c r="T479" s="23" t="str" cm="1">
        <f t="array" ref="T479">_xlfn.IFNA(_xlfn.IFS(M479&lt;&gt;0,M479,N479&lt;&gt;0,N479,P479&lt;&gt;0,P479,Q479&lt;&gt;0,Q479),"FALTAN DATOS DE ESCENARIO")</f>
        <v>ZPC SE-19 - Utxesa - Torres de Segre - CIP</v>
      </c>
      <c r="U479" s="92" t="str">
        <f>IF(IFERROR(FIND("ZPC",S479)&gt;=1,0),"ZPC","ZLLSM")</f>
        <v>ZPC</v>
      </c>
      <c r="V479" s="92" t="str">
        <f>+IF(OR(P479="Festa Major",P479="Menors d'edat",P479="Federació",U479="ZLLSM"),"Exempt","Taxa")</f>
        <v>Taxa</v>
      </c>
    </row>
    <row r="480" spans="1:22" ht="15" customHeight="1" x14ac:dyDescent="0.3">
      <c r="A480" s="12">
        <v>466</v>
      </c>
      <c r="B480" s="17" t="s">
        <v>477</v>
      </c>
      <c r="C480" s="315" t="s">
        <v>1479</v>
      </c>
      <c r="D480" s="23" t="str" cm="1">
        <f t="array" ref="D480">_xlfn.IFNA(_xlfn.IFS(M480&lt;&gt;0,M480,N480&lt;&gt;0,N480,P480&lt;&gt;0,P480,Q480&lt;&gt;0,Q480),"FALTAN DATOS DE ESCENARIO")</f>
        <v xml:space="preserve">ZLLSM-LL-31 - el Llobregat - Abrera </v>
      </c>
      <c r="E480" s="229">
        <v>45213</v>
      </c>
      <c r="F480" s="230">
        <v>0.25</v>
      </c>
      <c r="G480" s="229">
        <v>45213</v>
      </c>
      <c r="H480" s="230">
        <v>0.54166666666666663</v>
      </c>
      <c r="I480" s="231" t="s">
        <v>1421</v>
      </c>
      <c r="J480" s="231" t="s">
        <v>1479</v>
      </c>
      <c r="K480" s="232">
        <v>20</v>
      </c>
      <c r="L480" s="315" t="s">
        <v>1080</v>
      </c>
      <c r="M480" s="27"/>
      <c r="N480" s="27"/>
      <c r="O480" s="27"/>
      <c r="P480" s="27" t="s">
        <v>52</v>
      </c>
      <c r="R480" s="12" t="str">
        <f>_xlfn.IFNA(VLOOKUP(S480,Municipis!$A$2:$B$118,2,FALSE),"Pendent")</f>
        <v>Abrera</v>
      </c>
      <c r="S480" s="12" t="str" cm="1">
        <f t="array" ref="S480">_xlfn.IFNA(_xlfn.IFS(M480&lt;&gt;0,M480,N480&lt;&gt;0,N480,P480&lt;&gt;0,P480,Q480&lt;&gt;0,Q480),"Pendent")</f>
        <v xml:space="preserve">ZLLSM-LL-31 - el Llobregat - Abrera </v>
      </c>
    </row>
    <row r="481" spans="1:22" ht="15" customHeight="1" x14ac:dyDescent="0.3">
      <c r="A481" s="12">
        <v>467</v>
      </c>
      <c r="B481" s="17" t="s">
        <v>425</v>
      </c>
      <c r="C481" s="17" t="s">
        <v>1526</v>
      </c>
      <c r="D481" s="23" t="str" cm="1">
        <f t="array" ref="D481">_xlfn.IFNA(_xlfn.IFS(M481&lt;&gt;0,M481,N481&lt;&gt;0,N481,P481&lt;&gt;0,P481,Q481&lt;&gt;0,Q481),"FALTAN DATOS DE ESCENARIO")</f>
        <v xml:space="preserve">ZPC FU-03 - Serinyà - Vilert - CIP </v>
      </c>
      <c r="E481" s="93">
        <v>45213</v>
      </c>
      <c r="F481" s="118">
        <v>9.25</v>
      </c>
      <c r="G481" s="93">
        <v>45213</v>
      </c>
      <c r="H481" s="118">
        <v>10.875</v>
      </c>
      <c r="I481" s="17" t="s">
        <v>12</v>
      </c>
      <c r="J481" s="17" t="s">
        <v>8</v>
      </c>
      <c r="K481" s="17">
        <v>20</v>
      </c>
      <c r="L481" s="17" t="s">
        <v>11</v>
      </c>
      <c r="M481" s="17" t="s">
        <v>76</v>
      </c>
      <c r="R481" s="12" t="str">
        <f>_xlfn.IFNA(VLOOKUP(S481,Municipis!$A$2:$B$118,2,FALSE),"Pendent")</f>
        <v>Olot</v>
      </c>
      <c r="S481" s="12" t="str" cm="1">
        <f t="array" ref="S481">_xlfn.IFNA(_xlfn.IFS(M481&lt;&gt;0,M481,N481&lt;&gt;0,N481,P481&lt;&gt;0,P481,Q481&lt;&gt;0,Q481),"Pendent")</f>
        <v xml:space="preserve">ZPC FU-03 - Serinyà - Vilert - CIP </v>
      </c>
    </row>
    <row r="482" spans="1:22" ht="15" customHeight="1" x14ac:dyDescent="0.3">
      <c r="B482" s="17" t="s">
        <v>450</v>
      </c>
      <c r="C482" s="16" t="s">
        <v>1603</v>
      </c>
      <c r="D482" s="23" t="str" cm="1">
        <f t="array" ref="D482">_xlfn.IFNA(_xlfn.IFS(M482&lt;&gt;0,M482,N482&lt;&gt;0,N482,P482&lt;&gt;0,P482,Q482&lt;&gt;0,Q482),"FALTAN DATOS DE ESCENARIO")</f>
        <v xml:space="preserve">ZPC NR-09 - Embassament de Canelles - CIP </v>
      </c>
      <c r="E482" s="94">
        <v>45213</v>
      </c>
      <c r="F482" s="95">
        <v>0.33333333333333298</v>
      </c>
      <c r="G482" s="94">
        <v>45213</v>
      </c>
      <c r="H482" s="95">
        <v>0.75</v>
      </c>
      <c r="I482" s="27" t="s">
        <v>1028</v>
      </c>
      <c r="J482" s="27" t="s">
        <v>8</v>
      </c>
      <c r="K482" s="27">
        <v>50</v>
      </c>
      <c r="L482" s="27" t="s">
        <v>11</v>
      </c>
      <c r="M482" s="27" t="s">
        <v>112</v>
      </c>
      <c r="N482" s="27"/>
      <c r="O482" s="27"/>
      <c r="P482" s="27"/>
      <c r="Q482" s="27"/>
      <c r="R482" s="12" t="str">
        <f>_xlfn.IFNA(VLOOKUP(S482,Municipis!$A$2:$B$118,2,FALSE),"Pendent")</f>
        <v>Ivars de Noguera, Os de Balaguer, Ager</v>
      </c>
      <c r="S482" s="12" t="str" cm="1">
        <f t="array" ref="S482">_xlfn.IFNA(_xlfn.IFS(M482&lt;&gt;0,M482,N482&lt;&gt;0,N482,P482&lt;&gt;0,P482,Q482&lt;&gt;0,Q482),"Pendent")</f>
        <v xml:space="preserve">ZPC NR-09 - Embassament de Canelles - CIP </v>
      </c>
    </row>
    <row r="483" spans="1:22" ht="15" customHeight="1" x14ac:dyDescent="0.3">
      <c r="A483" s="12">
        <v>469</v>
      </c>
      <c r="B483" s="17" t="s">
        <v>426</v>
      </c>
      <c r="C483" s="97" t="s">
        <v>1169</v>
      </c>
      <c r="D483" s="23" t="str" cm="1">
        <f t="array" ref="D483">_xlfn.IFNA(_xlfn.IFS(M483&lt;&gt;0,M483,N483&lt;&gt;0,N483,P483&lt;&gt;0,P483,Q483&lt;&gt;0,Q483),"FALTAN DATOS DE ESCENARIO")</f>
        <v>ZPC SE-07 - Embassament d'Oliana - CIP</v>
      </c>
      <c r="E483" s="107">
        <v>45213</v>
      </c>
      <c r="F483" s="316">
        <v>0.29166666666666669</v>
      </c>
      <c r="G483" s="107">
        <v>45213</v>
      </c>
      <c r="H483" s="316">
        <v>0.83333333333333404</v>
      </c>
      <c r="I483" s="100" t="s">
        <v>12</v>
      </c>
      <c r="J483" s="100" t="s">
        <v>8</v>
      </c>
      <c r="K483" s="100">
        <v>25</v>
      </c>
      <c r="L483" s="100" t="s">
        <v>11</v>
      </c>
      <c r="M483" s="100" t="s">
        <v>117</v>
      </c>
      <c r="N483" s="27"/>
      <c r="O483" s="27"/>
      <c r="P483" s="27"/>
      <c r="Q483" s="27"/>
      <c r="R483" s="12" t="str">
        <f>_xlfn.IFNA(VLOOKUP(S483,Municipis!$A$2:$B$118,2,FALSE),"Pendent")</f>
        <v>Coll de Nargó, Peramola, Oliana, Tiurana, Bassella, La Baronia de Rialb</v>
      </c>
      <c r="S483" s="12" t="str" cm="1">
        <f t="array" ref="S483">_xlfn.IFNA(_xlfn.IFS(M483&lt;&gt;0,M483,N483&lt;&gt;0,N483,P483&lt;&gt;0,P483,Q483&lt;&gt;0,Q483),"Pendent")</f>
        <v>ZPC SE-07 - Embassament d'Oliana - CIP</v>
      </c>
      <c r="T483" s="23" t="str" cm="1">
        <f t="array" ref="T483">_xlfn.IFNA(_xlfn.IFS(M483&lt;&gt;0,M483,N483&lt;&gt;0,N483,P483&lt;&gt;0,P483,Q483&lt;&gt;0,Q483),"FALTAN DATOS DE ESCENARIO")</f>
        <v>ZPC SE-07 - Embassament d'Oliana - CIP</v>
      </c>
      <c r="U483" s="92" t="str">
        <f>IF(IFERROR(FIND("ZPC",S483)&gt;=1,0),"ZPC","ZLLSM")</f>
        <v>ZPC</v>
      </c>
      <c r="V483" s="92" t="str">
        <f>+IF(OR(P483="Festa Major",P483="Menors d'edat",P483="Federació",U483="ZLLSM"),"Exempt","Taxa")</f>
        <v>Taxa</v>
      </c>
    </row>
    <row r="484" spans="1:22" ht="15" customHeight="1" x14ac:dyDescent="0.3">
      <c r="A484" s="12">
        <v>470</v>
      </c>
      <c r="B484" s="17" t="s">
        <v>406</v>
      </c>
      <c r="C484" s="235" t="s">
        <v>1409</v>
      </c>
      <c r="D484" s="23" t="str" cm="1">
        <f t="array" ref="D484">_xlfn.IFNA(_xlfn.IFS(M484&lt;&gt;0,M484,N484&lt;&gt;0,N484,P484&lt;&gt;0,P484,Q484&lt;&gt;0,Q484),"FALTAN DATOS DE ESCENARIO")</f>
        <v>ZPC TE-12 - Embassament de Sau - CIP, ZPC TE-20 - Manlleu - Roda de Ter - CIP, ZPC TE-21 - Torelló - CIP</v>
      </c>
      <c r="E484" s="236">
        <v>45213</v>
      </c>
      <c r="F484" s="260">
        <v>0.5</v>
      </c>
      <c r="G484" s="236">
        <v>45213</v>
      </c>
      <c r="H484" s="260">
        <v>0.875</v>
      </c>
      <c r="I484" s="121" t="s">
        <v>12</v>
      </c>
      <c r="J484" s="121" t="s">
        <v>8</v>
      </c>
      <c r="K484" s="121">
        <v>36</v>
      </c>
      <c r="L484" s="121" t="s">
        <v>11</v>
      </c>
      <c r="M484" s="121" t="s">
        <v>137</v>
      </c>
      <c r="R484" s="12" t="str">
        <f>_xlfn.IFNA(VLOOKUP(S484,Municipis!$A$2:$B$118,2,FALSE),"Pendent")</f>
        <v>Viladrau</v>
      </c>
      <c r="S484" s="12" t="str" cm="1">
        <f t="array" ref="S484">_xlfn.IFNA(_xlfn.IFS(M484&lt;&gt;0,M484,N484&lt;&gt;0,N484,P484&lt;&gt;0,P484,Q484&lt;&gt;0,Q484),"Pendent")</f>
        <v>ZPC TE-12 - Embassament de Sau - CIP, ZPC TE-20 - Manlleu - Roda de Ter - CIP, ZPC TE-21 - Torelló - CIP</v>
      </c>
    </row>
    <row r="485" spans="1:22" ht="15" customHeight="1" x14ac:dyDescent="0.3">
      <c r="A485" s="12">
        <v>471</v>
      </c>
      <c r="B485" s="17" t="s">
        <v>1518</v>
      </c>
      <c r="C485" s="16" t="s">
        <v>1522</v>
      </c>
      <c r="D485" s="23" t="str" cm="1">
        <f t="array" ref="D485">_xlfn.IFNA(_xlfn.IFS(M485&lt;&gt;0,M485,N485&lt;&gt;0,N485,P485&lt;&gt;0,P485,Q485&lt;&gt;0,Q485),"FALTAN DATOS DE ESCENARIO")</f>
        <v xml:space="preserve">ZPC TE-15 - Anglès - El Pasteral - INT </v>
      </c>
      <c r="E485" s="94">
        <v>45213</v>
      </c>
      <c r="F485" s="219">
        <v>0.33333333333333331</v>
      </c>
      <c r="G485" s="94">
        <v>45213</v>
      </c>
      <c r="H485" s="219">
        <v>0.875</v>
      </c>
      <c r="I485" s="27" t="s">
        <v>1022</v>
      </c>
      <c r="J485" s="27" t="s">
        <v>10</v>
      </c>
      <c r="K485" s="27">
        <v>24</v>
      </c>
      <c r="L485" s="27" t="s">
        <v>1525</v>
      </c>
      <c r="M485" s="27"/>
      <c r="N485" s="27" t="s">
        <v>139</v>
      </c>
      <c r="O485" s="27" t="s">
        <v>542</v>
      </c>
      <c r="P485" s="27"/>
      <c r="Q485" s="27"/>
      <c r="R485" s="12" t="e">
        <f>_xlfn.IFNA(VLOOKUP(S485,#REF!,2,FALSE),"Pendent")</f>
        <v>#REF!</v>
      </c>
      <c r="S485" s="12" t="str" cm="1">
        <f t="array" ref="S485">_xlfn.IFNA(_xlfn.IFS(M485&lt;&gt;0,M485,N485&lt;&gt;0,N485,P485&lt;&gt;0,P485,Q485&lt;&gt;0,Q485),"Pendent")</f>
        <v xml:space="preserve">ZPC TE-15 - Anglès - El Pasteral - INT </v>
      </c>
    </row>
    <row r="486" spans="1:22" ht="15" customHeight="1" x14ac:dyDescent="0.3">
      <c r="A486" s="12">
        <v>472</v>
      </c>
      <c r="B486" s="17" t="s">
        <v>491</v>
      </c>
      <c r="C486" s="235" t="s">
        <v>1443</v>
      </c>
      <c r="D486" s="23" t="str" cm="1">
        <f t="array" ref="D486">_xlfn.IFNA(_xlfn.IFS(M486&lt;&gt;0,M486,N486&lt;&gt;0,N486,P486&lt;&gt;0,P486,Q486&lt;&gt;0,Q486),"FALTAN DATOS DE ESCENARIO")</f>
        <v xml:space="preserve">ZLLSM-TE-29 - el Ter - Anglès/Girona/Torroella de Montgrí </v>
      </c>
      <c r="E486" s="241">
        <v>45214</v>
      </c>
      <c r="F486" s="237">
        <v>0.25</v>
      </c>
      <c r="G486" s="241">
        <v>45214</v>
      </c>
      <c r="H486" s="237">
        <v>0.54166666666666696</v>
      </c>
      <c r="I486" s="121" t="s">
        <v>12</v>
      </c>
      <c r="J486" s="121" t="s">
        <v>10</v>
      </c>
      <c r="K486" s="121">
        <v>50</v>
      </c>
      <c r="L486" s="121" t="s">
        <v>11</v>
      </c>
      <c r="M486" s="121"/>
      <c r="N486" s="121"/>
      <c r="O486" s="121"/>
      <c r="P486" s="121" t="s">
        <v>69</v>
      </c>
      <c r="Q486" s="121"/>
      <c r="R486" s="12" t="str">
        <f>_xlfn.IFNA(VLOOKUP(S486,Municipis!$A$2:$B$118,2,FALSE),"Pendent")</f>
        <v>Anglès, Girona, Torroella de Montgrí</v>
      </c>
      <c r="S486" s="12" t="str" cm="1">
        <f t="array" ref="S486">_xlfn.IFNA(_xlfn.IFS(M486&lt;&gt;0,M486,N486&lt;&gt;0,N486,P486&lt;&gt;0,P486,Q486&lt;&gt;0,Q486),"Pendent")</f>
        <v xml:space="preserve">ZLLSM-TE-29 - el Ter - Anglès/Girona/Torroella de Montgrí </v>
      </c>
    </row>
    <row r="487" spans="1:22" ht="15" customHeight="1" x14ac:dyDescent="0.3">
      <c r="A487" s="12">
        <v>473</v>
      </c>
      <c r="B487" s="17" t="s">
        <v>496</v>
      </c>
      <c r="C487" s="16" t="s">
        <v>1263</v>
      </c>
      <c r="D487" s="23" t="str" cm="1">
        <f t="array" ref="D487">_xlfn.IFNA(_xlfn.IFS(M487&lt;&gt;0,M487,N487&lt;&gt;0,N487,P487&lt;&gt;0,P487,Q487&lt;&gt;0,Q487),"FALTAN DATOS DE ESCENARIO")</f>
        <v xml:space="preserve">ZPC LL-21 - Castellbell i el Vilar - CIP </v>
      </c>
      <c r="E487" s="94">
        <v>45214</v>
      </c>
      <c r="F487" s="219">
        <v>0.33333333333333298</v>
      </c>
      <c r="G487" s="94">
        <v>45214</v>
      </c>
      <c r="H487" s="219">
        <v>0.58333333333333304</v>
      </c>
      <c r="I487" s="27" t="s">
        <v>12</v>
      </c>
      <c r="J487" s="27" t="s">
        <v>8</v>
      </c>
      <c r="K487" s="27">
        <v>20</v>
      </c>
      <c r="L487" s="27" t="s">
        <v>11</v>
      </c>
      <c r="M487" s="27" t="s">
        <v>95</v>
      </c>
      <c r="N487" s="27"/>
      <c r="O487" s="27"/>
      <c r="P487" s="27"/>
      <c r="Q487" s="27"/>
      <c r="R487" s="12" t="str">
        <f>_xlfn.IFNA(VLOOKUP(S487,Municipis!$A$2:$B$118,2,FALSE),"Pendent")</f>
        <v>Castellbell i el Vilar, Monistrol del Montserrat, Olesa de Montserrat, Esparreguera</v>
      </c>
      <c r="S487" s="12" t="str" cm="1">
        <f t="array" ref="S487">_xlfn.IFNA(_xlfn.IFS(M487&lt;&gt;0,M487,N487&lt;&gt;0,N487,P487&lt;&gt;0,P487,Q487&lt;&gt;0,Q487),"Pendent")</f>
        <v xml:space="preserve">ZPC LL-21 - Castellbell i el Vilar - CIP </v>
      </c>
      <c r="T487" s="23" t="str" cm="1">
        <f t="array" ref="T487">_xlfn.IFNA(_xlfn.IFS(M487&lt;&gt;0,M487,N487&lt;&gt;0,N487,P487&lt;&gt;0,P487,Q487&lt;&gt;0,Q487),"FALTAN DATOS DE ESCENARIO")</f>
        <v xml:space="preserve">ZPC LL-21 - Castellbell i el Vilar - CIP </v>
      </c>
      <c r="U487" s="92" t="str">
        <f>IF(IFERROR(FIND("ZPC",S487)&gt;=1,0),"ZPC","ZLLSM")</f>
        <v>ZPC</v>
      </c>
      <c r="V487" s="92" t="str">
        <f>+IF(OR(P487="Festa Major",P487="Menors d'edat",P487="Federació",U487="ZLLSM"),"Exempt","Taxa")</f>
        <v>Taxa</v>
      </c>
    </row>
    <row r="488" spans="1:22" ht="15" customHeight="1" x14ac:dyDescent="0.3">
      <c r="A488" s="12">
        <v>474</v>
      </c>
      <c r="B488" s="36" t="s">
        <v>522</v>
      </c>
      <c r="C488" s="37" t="s">
        <v>8</v>
      </c>
      <c r="D488" s="23" t="str" cm="1">
        <f t="array" ref="D488">_xlfn.IFNA(_xlfn.IFS(M488&lt;&gt;0,M488,N488&lt;&gt;0,N488,P488&lt;&gt;0,P488,Q488&lt;&gt;0,Q488),"FALTAN DATOS DE ESCENARIO")</f>
        <v xml:space="preserve">ZPC LL-24 - Olesa i Esparreguera - CIP </v>
      </c>
      <c r="E488" s="32">
        <v>45214</v>
      </c>
      <c r="F488" s="104">
        <v>0.29166666666666669</v>
      </c>
      <c r="G488" s="32">
        <v>45214</v>
      </c>
      <c r="H488" s="104">
        <v>0.54166666666666696</v>
      </c>
      <c r="I488" s="17" t="s">
        <v>12</v>
      </c>
      <c r="J488" s="17" t="s">
        <v>8</v>
      </c>
      <c r="K488" s="17">
        <v>40</v>
      </c>
      <c r="L488" s="17" t="s">
        <v>11</v>
      </c>
      <c r="M488" s="17" t="s">
        <v>100</v>
      </c>
      <c r="R488" s="12" t="str">
        <f>_xlfn.IFNA(VLOOKUP(S488,Municipis!$A$2:$B$118,2,FALSE),"Pendent")</f>
        <v>Navàs. Pinós, Cardona</v>
      </c>
      <c r="S488" s="12" t="str" cm="1">
        <f t="array" ref="S488">_xlfn.IFNA(_xlfn.IFS(M488&lt;&gt;0,M488,N488&lt;&gt;0,N488,P488&lt;&gt;0,P488,Q488&lt;&gt;0,Q488),"Pendent")</f>
        <v xml:space="preserve">ZPC LL-24 - Olesa i Esparreguera - CIP </v>
      </c>
      <c r="T488" s="23" t="str" cm="1">
        <f t="array" ref="T488">_xlfn.IFNA(_xlfn.IFS(M488&lt;&gt;0,M488,N488&lt;&gt;0,N488,P488&lt;&gt;0,P488,Q488&lt;&gt;0,Q488),"FALTAN DATOS DE ESCENARIO")</f>
        <v xml:space="preserve">ZPC LL-24 - Olesa i Esparreguera - CIP </v>
      </c>
      <c r="U488" s="92" t="str">
        <f>IF(IFERROR(FIND("ZPC",S488)&gt;=1,0),"ZPC","ZLLSM")</f>
        <v>ZPC</v>
      </c>
      <c r="V488" s="92" t="str">
        <f>+IF(OR(P488="Festa Major",P488="Menors d'edat",P488="Federació",U488="ZLLSM"),"Exempt","Taxa")</f>
        <v>Taxa</v>
      </c>
    </row>
    <row r="489" spans="1:22" ht="15" customHeight="1" x14ac:dyDescent="0.3">
      <c r="A489" s="12">
        <v>475</v>
      </c>
      <c r="B489" s="17" t="s">
        <v>508</v>
      </c>
      <c r="C489" s="16" t="s">
        <v>1554</v>
      </c>
      <c r="D489" s="23" t="str" cm="1">
        <f t="array" ref="D489">_xlfn.IFNA(_xlfn.IFS(M489&lt;&gt;0,M489,N489&lt;&gt;0,N489,P489&lt;&gt;0,P489,Q489&lt;&gt;0,Q489),"FALTAN DATOS DE ESCENARIO")</f>
        <v xml:space="preserve">ZPC LL-24 - Olesa i Esparreguera - CIP </v>
      </c>
      <c r="E489" s="94">
        <v>45214</v>
      </c>
      <c r="F489" s="95">
        <v>0.33333333333333298</v>
      </c>
      <c r="G489" s="94">
        <v>45214</v>
      </c>
      <c r="H489" s="95">
        <v>0.54166666666666696</v>
      </c>
      <c r="I489" s="27" t="s">
        <v>12</v>
      </c>
      <c r="J489" s="27" t="s">
        <v>8</v>
      </c>
      <c r="K489" s="27">
        <v>12</v>
      </c>
      <c r="L489" s="27" t="s">
        <v>11</v>
      </c>
      <c r="M489" s="27" t="s">
        <v>100</v>
      </c>
      <c r="R489" s="12" t="str">
        <f>_xlfn.IFNA(VLOOKUP(S489,Municipis!$A$2:$B$118,2,FALSE),"Pendent")</f>
        <v>Navàs. Pinós, Cardona</v>
      </c>
      <c r="S489" s="12" t="str" cm="1">
        <f t="array" ref="S489">_xlfn.IFNA(_xlfn.IFS(M489&lt;&gt;0,M489,N489&lt;&gt;0,N489,P489&lt;&gt;0,P489,Q489&lt;&gt;0,Q489),"Pendent")</f>
        <v xml:space="preserve">ZPC LL-24 - Olesa i Esparreguera - CIP </v>
      </c>
      <c r="T489" s="23" t="str" cm="1">
        <f t="array" ref="T489">_xlfn.IFNA(_xlfn.IFS(M489&lt;&gt;0,M489,N489&lt;&gt;0,N489,P489&lt;&gt;0,P489,Q489&lt;&gt;0,Q489),"FALTAN DATOS DE ESCENARIO")</f>
        <v xml:space="preserve">ZPC LL-24 - Olesa i Esparreguera - CIP </v>
      </c>
      <c r="U489" s="92" t="str">
        <f>IF(IFERROR(FIND("ZPC",S489)&gt;=1,0),"ZPC","ZLLSM")</f>
        <v>ZPC</v>
      </c>
      <c r="V489" s="92" t="str">
        <f>+IF(OR(P489="Festa Major",P489="Menors d'edat",P489="Federació",U489="ZLLSM"),"Exempt","Taxa")</f>
        <v>Taxa</v>
      </c>
    </row>
    <row r="490" spans="1:22" ht="15" customHeight="1" x14ac:dyDescent="0.3">
      <c r="B490" s="17" t="s">
        <v>450</v>
      </c>
      <c r="C490" s="16" t="s">
        <v>1603</v>
      </c>
      <c r="D490" s="23" t="str" cm="1">
        <f t="array" ref="D490">_xlfn.IFNA(_xlfn.IFS(M490&lt;&gt;0,M490,N490&lt;&gt;0,N490,P490&lt;&gt;0,P490,Q490&lt;&gt;0,Q490),"FALTAN DATOS DE ESCENARIO")</f>
        <v xml:space="preserve">ZPC NR-09 - Embassament de Canelles - CIP </v>
      </c>
      <c r="E490" s="94">
        <v>45214</v>
      </c>
      <c r="F490" s="95">
        <v>0.33333333333333298</v>
      </c>
      <c r="G490" s="94">
        <v>45214</v>
      </c>
      <c r="H490" s="95">
        <v>0.75</v>
      </c>
      <c r="I490" s="27" t="s">
        <v>1028</v>
      </c>
      <c r="J490" s="27" t="s">
        <v>8</v>
      </c>
      <c r="K490" s="27">
        <v>50</v>
      </c>
      <c r="L490" s="27" t="s">
        <v>11</v>
      </c>
      <c r="M490" s="27" t="s">
        <v>112</v>
      </c>
      <c r="N490" s="27"/>
      <c r="O490" s="27"/>
      <c r="P490" s="27"/>
      <c r="Q490" s="27"/>
      <c r="R490" s="12" t="str">
        <f>_xlfn.IFNA(VLOOKUP(S490,Municipis!$A$2:$B$118,2,FALSE),"Pendent")</f>
        <v>Ivars de Noguera, Os de Balaguer, Ager</v>
      </c>
      <c r="S490" s="12" t="str" cm="1">
        <f t="array" ref="S490">_xlfn.IFNA(_xlfn.IFS(M490&lt;&gt;0,M490,N490&lt;&gt;0,N490,P490&lt;&gt;0,P490,Q490&lt;&gt;0,Q490),"Pendent")</f>
        <v xml:space="preserve">ZPC NR-09 - Embassament de Canelles - CIP </v>
      </c>
    </row>
    <row r="491" spans="1:22" ht="15" customHeight="1" x14ac:dyDescent="0.3">
      <c r="A491" s="12">
        <v>477</v>
      </c>
      <c r="B491" s="28" t="s">
        <v>500</v>
      </c>
      <c r="C491" s="16" t="s">
        <v>1187</v>
      </c>
      <c r="D491" s="23" t="str" cm="1">
        <f t="array" ref="D491">_xlfn.IFNA(_xlfn.IFS(M491&lt;&gt;0,M491,N491&lt;&gt;0,N491,P491&lt;&gt;0,P491,Q491&lt;&gt;0,Q491),"FALTAN DATOS DE ESCENARIO")</f>
        <v>ZPC TE-20 - Manlleu - Roda de Ter - CIP</v>
      </c>
      <c r="E491" s="96">
        <v>45217</v>
      </c>
      <c r="F491" s="110">
        <v>0.33333333333333298</v>
      </c>
      <c r="G491" s="96">
        <v>45217</v>
      </c>
      <c r="H491" s="110">
        <v>0.5</v>
      </c>
      <c r="I491" s="27" t="s">
        <v>12</v>
      </c>
      <c r="J491" s="27" t="s">
        <v>10</v>
      </c>
      <c r="K491" s="27">
        <v>20</v>
      </c>
      <c r="L491" s="27" t="s">
        <v>11</v>
      </c>
      <c r="M491" s="27" t="s">
        <v>141</v>
      </c>
      <c r="N491" s="27"/>
      <c r="O491" s="27"/>
      <c r="P491" s="27"/>
      <c r="Q491" s="27"/>
      <c r="R491" s="12" t="str">
        <f>_xlfn.IFNA(VLOOKUP(S491,Municipis!$A$2:$B$118,2,FALSE),"Pendent")</f>
        <v>Manlleu, Roda Ter, Gurb, Masies Roda, Masies Voltegrà, Torelló, S. V. Torelló, Oris, S.Q. Besora</v>
      </c>
      <c r="S491" s="12" t="str" cm="1">
        <f t="array" ref="S491">_xlfn.IFNA(_xlfn.IFS(M491&lt;&gt;0,M491,N491&lt;&gt;0,N491,P491&lt;&gt;0,P491,Q491&lt;&gt;0,Q491),"Pendent")</f>
        <v>ZPC TE-20 - Manlleu - Roda de Ter - CIP</v>
      </c>
      <c r="T491" s="23" t="str" cm="1">
        <f t="array" ref="T491">_xlfn.IFNA(_xlfn.IFS(M491&lt;&gt;0,M491,N491&lt;&gt;0,N491,P491&lt;&gt;0,P491,Q491&lt;&gt;0,Q491),"FALTAN DATOS DE ESCENARIO")</f>
        <v>ZPC TE-20 - Manlleu - Roda de Ter - CIP</v>
      </c>
      <c r="U491" s="92" t="str">
        <f>IF(IFERROR(FIND("ZPC",S491)&gt;=1,0),"ZPC","ZLLSM")</f>
        <v>ZPC</v>
      </c>
      <c r="V491" s="92" t="str">
        <f>+IF(OR(P491="Festa Major",P491="Menors d'edat",P491="Federació",U491="ZLLSM"),"Exempt","Taxa")</f>
        <v>Taxa</v>
      </c>
    </row>
    <row r="492" spans="1:22" ht="15" customHeight="1" x14ac:dyDescent="0.3">
      <c r="A492" s="12">
        <v>478</v>
      </c>
      <c r="B492" s="49" t="s">
        <v>480</v>
      </c>
      <c r="C492" s="49" t="s">
        <v>1551</v>
      </c>
      <c r="D492" s="23" t="str" cm="1">
        <f t="array" ref="D492">_xlfn.IFNA(_xlfn.IFS(M492&lt;&gt;0,M492,N492&lt;&gt;0,N492,P492&lt;&gt;0,P492,Q492&lt;&gt;0,Q492),"FALTAN DATOS DE ESCENARIO")</f>
        <v xml:space="preserve">ZPC EB-01 - Embassaments de Riba-roja i de Flix - CIP </v>
      </c>
      <c r="E492" s="21">
        <v>45219</v>
      </c>
      <c r="F492" s="104">
        <v>0.70833333333333304</v>
      </c>
      <c r="G492" s="21">
        <v>45221</v>
      </c>
      <c r="H492" s="104">
        <v>0.5</v>
      </c>
      <c r="I492" s="17" t="s">
        <v>1083</v>
      </c>
      <c r="J492" s="27" t="s">
        <v>8</v>
      </c>
      <c r="K492" s="17">
        <v>30</v>
      </c>
      <c r="L492" s="17" t="s">
        <v>11</v>
      </c>
      <c r="M492" s="17" t="s">
        <v>72</v>
      </c>
      <c r="R492" s="12" t="str">
        <f>_xlfn.IFNA(VLOOKUP(S492,Municipis!$A$2:$B$118,2,FALSE),"Pendent")</f>
        <v>La Granja d'Escarp, La Pobla de Massaluca, Flix, Riba-roja d'Ebre</v>
      </c>
      <c r="S492" s="12" t="str" cm="1">
        <f t="array" ref="S492">_xlfn.IFNA(_xlfn.IFS(M492&lt;&gt;0,M492,N492&lt;&gt;0,N492,P492&lt;&gt;0,P492,Q492&lt;&gt;0,Q492),"Pendent")</f>
        <v xml:space="preserve">ZPC EB-01 - Embassaments de Riba-roja i de Flix - CIP </v>
      </c>
      <c r="T492" s="23" t="str" cm="1">
        <f t="array" ref="T492">_xlfn.IFNA(_xlfn.IFS(M492&lt;&gt;0,M492,N492&lt;&gt;0,N492,P492&lt;&gt;0,P492,Q492&lt;&gt;0,Q492),"FALTAN DATOS DE ESCENARIO")</f>
        <v xml:space="preserve">ZPC EB-01 - Embassaments de Riba-roja i de Flix - CIP </v>
      </c>
      <c r="U492" s="92" t="str">
        <f>IF(IFERROR(FIND("ZPC",S492)&gt;=1,0),"ZPC","ZLLSM")</f>
        <v>ZPC</v>
      </c>
      <c r="V492" s="92" t="str">
        <f>+IF(OR(P492="Festa Major",P492="Menors d'edat",P492="Federació",U492="ZLLSM"),"Exempt","Taxa")</f>
        <v>Taxa</v>
      </c>
    </row>
    <row r="493" spans="1:22" ht="15" customHeight="1" x14ac:dyDescent="0.3">
      <c r="A493" s="12">
        <v>479</v>
      </c>
      <c r="B493" s="49" t="s">
        <v>1077</v>
      </c>
      <c r="C493" s="17" t="s">
        <v>1557</v>
      </c>
      <c r="D493" s="23" t="str" cm="1">
        <f t="array" ref="D493">_xlfn.IFNA(_xlfn.IFS(M493&lt;&gt;0,M493,N493&lt;&gt;0,N493,P493&lt;&gt;0,P493,Q493&lt;&gt;0,Q493),"FALTAN DATOS DE ESCENARIO")</f>
        <v xml:space="preserve">ZPC LL-22 - Monistrol de Montserrat - CIP </v>
      </c>
      <c r="E493" s="21">
        <v>45219</v>
      </c>
      <c r="F493" s="104">
        <v>0.66666666666666663</v>
      </c>
      <c r="G493" s="21">
        <v>45221</v>
      </c>
      <c r="H493" s="104">
        <v>0.54166666666666663</v>
      </c>
      <c r="I493" s="17" t="s">
        <v>1083</v>
      </c>
      <c r="J493" s="17" t="s">
        <v>8</v>
      </c>
      <c r="K493" s="17">
        <v>40</v>
      </c>
      <c r="L493" s="17" t="s">
        <v>1080</v>
      </c>
      <c r="M493" s="17" t="s">
        <v>97</v>
      </c>
      <c r="R493" s="12" t="str">
        <f>_xlfn.IFNA(VLOOKUP(S493,Municipis!$A$2:$B$118,2,FALSE),"Pendent")</f>
        <v>Monistrol del Montserrat, Olesa de Montserrat, Esparreguera</v>
      </c>
      <c r="S493" s="12" t="str" cm="1">
        <f t="array" ref="S493">_xlfn.IFNA(_xlfn.IFS(M493&lt;&gt;0,M493,N493&lt;&gt;0,N493,P493&lt;&gt;0,P493,Q493&lt;&gt;0,Q493),"Pendent")</f>
        <v xml:space="preserve">ZPC LL-22 - Monistrol de Montserrat - CIP </v>
      </c>
      <c r="T493" s="23" t="str" cm="1">
        <f t="array" ref="T493">_xlfn.IFNA(_xlfn.IFS(M493&lt;&gt;0,M493,N493&lt;&gt;0,N493,P493&lt;&gt;0,P493,Q493&lt;&gt;0,Q493),"FALTAN DATOS DE ESCENARIO")</f>
        <v xml:space="preserve">ZPC LL-22 - Monistrol de Montserrat - CIP </v>
      </c>
      <c r="U493" s="92" t="str">
        <f>IF(IFERROR(FIND("ZPC",S493)&gt;=1,0),"ZPC","ZLLSM")</f>
        <v>ZPC</v>
      </c>
      <c r="V493" s="92" t="str">
        <f>+IF(OR(P493="Festa Major",P493="Menors d'edat",P493="Federació",U493="ZLLSM"),"Exempt","Taxa")</f>
        <v>Taxa</v>
      </c>
    </row>
    <row r="494" spans="1:22" ht="15" customHeight="1" x14ac:dyDescent="0.3">
      <c r="A494" s="12">
        <v>480</v>
      </c>
      <c r="B494" s="28" t="s">
        <v>422</v>
      </c>
      <c r="C494" s="49" t="s">
        <v>1382</v>
      </c>
      <c r="D494" s="23" t="str" cm="1">
        <f t="array" ref="D494">_xlfn.IFNA(_xlfn.IFS(M494&lt;&gt;0,M494,N494&lt;&gt;0,N494,P494&lt;&gt;0,P494,Q494&lt;&gt;0,Q494),"FALTAN DATOS DE ESCENARIO")</f>
        <v xml:space="preserve">ZLLSM-EB-01 - l'Ebre </v>
      </c>
      <c r="E494" s="93">
        <v>45220</v>
      </c>
      <c r="F494" s="101">
        <v>0.375</v>
      </c>
      <c r="G494" s="93">
        <v>45220</v>
      </c>
      <c r="H494" s="101">
        <v>0.58333333333333304</v>
      </c>
      <c r="I494" s="17" t="s">
        <v>12</v>
      </c>
      <c r="J494" s="17" t="s">
        <v>10</v>
      </c>
      <c r="K494" s="17">
        <v>50</v>
      </c>
      <c r="L494" s="17" t="s">
        <v>11</v>
      </c>
      <c r="P494" s="27" t="s">
        <v>40</v>
      </c>
      <c r="R494" s="12" t="str">
        <f>_xlfn.IFNA(VLOOKUP(S494,Municipis!$A$2:$B$118,2,FALSE),"Pendent")</f>
        <v>Flix, Ascó, Móra d'Ebre, Tortosa, Amposta, Deltebre</v>
      </c>
      <c r="S494" s="12" t="str" cm="1">
        <f t="array" ref="S494">_xlfn.IFNA(_xlfn.IFS(M494&lt;&gt;0,M494,N494&lt;&gt;0,N494,P494&lt;&gt;0,P494,Q494&lt;&gt;0,Q494),"Pendent")</f>
        <v xml:space="preserve">ZLLSM-EB-01 - l'Ebre </v>
      </c>
    </row>
    <row r="495" spans="1:22" ht="15" customHeight="1" x14ac:dyDescent="0.3">
      <c r="A495" s="12">
        <v>481</v>
      </c>
      <c r="B495" s="17" t="s">
        <v>435</v>
      </c>
      <c r="C495" s="16" t="s">
        <v>1379</v>
      </c>
      <c r="D495" s="23" t="str" cm="1">
        <f t="array" ref="D495">_xlfn.IFNA(_xlfn.IFS(M495&lt;&gt;0,M495,N495&lt;&gt;0,N495,P495&lt;&gt;0,P495,Q495&lt;&gt;0,Q495),"FALTAN DATOS DE ESCENARIO")</f>
        <v xml:space="preserve">ZLLSM-LL-12 - el Llobregat - Sallent </v>
      </c>
      <c r="E495" s="94">
        <v>45220</v>
      </c>
      <c r="F495" s="219">
        <v>0.29166666666666669</v>
      </c>
      <c r="G495" s="94">
        <v>45220</v>
      </c>
      <c r="H495" s="219">
        <v>0.58333333333333304</v>
      </c>
      <c r="I495" s="27" t="s">
        <v>12</v>
      </c>
      <c r="J495" s="27" t="s">
        <v>8</v>
      </c>
      <c r="K495" s="27">
        <v>20</v>
      </c>
      <c r="L495" s="27" t="s">
        <v>11</v>
      </c>
      <c r="M495" s="27"/>
      <c r="N495" s="27"/>
      <c r="O495" s="27"/>
      <c r="P495" s="27" t="s">
        <v>48</v>
      </c>
      <c r="Q495" s="27"/>
      <c r="R495" s="12" t="str">
        <f>_xlfn.IFNA(VLOOKUP(S495,Municipis!$A$2:$B$118,2,FALSE),"Pendent")</f>
        <v>Sallent</v>
      </c>
      <c r="S495" s="12" t="str" cm="1">
        <f t="array" ref="S495">_xlfn.IFNA(_xlfn.IFS(M495&lt;&gt;0,M495,N495&lt;&gt;0,N495,P495&lt;&gt;0,P495,Q495&lt;&gt;0,Q495),"Pendent")</f>
        <v xml:space="preserve">ZLLSM-LL-12 - el Llobregat - Sallent </v>
      </c>
      <c r="T495" s="23" t="str" cm="1">
        <f t="array" ref="T495">_xlfn.IFNA(_xlfn.IFS(M495&lt;&gt;0,M495,N495&lt;&gt;0,N495,P495&lt;&gt;0,P495,Q495&lt;&gt;0,Q495),"FALTAN DATOS DE ESCENARIO")</f>
        <v xml:space="preserve">ZLLSM-LL-12 - el Llobregat - Sallent </v>
      </c>
      <c r="U495" s="92"/>
      <c r="V495" s="92"/>
    </row>
    <row r="496" spans="1:22" ht="15" customHeight="1" x14ac:dyDescent="0.3">
      <c r="A496" s="12">
        <v>482</v>
      </c>
      <c r="B496" s="17" t="s">
        <v>415</v>
      </c>
      <c r="C496" s="16" t="s">
        <v>1537</v>
      </c>
      <c r="D496" s="23" t="str" cm="1">
        <f t="array" ref="D496">_xlfn.IFNA(_xlfn.IFS(M496&lt;&gt;0,M496,N496&lt;&gt;0,N496,P496&lt;&gt;0,P496,Q496&lt;&gt;0,Q496),"FALTAN DATOS DE ESCENARIO")</f>
        <v xml:space="preserve">ZPC EB-01 - Embassaments de Riba-roja i de Flix - CIP, ZLLSM-EB-01 - l'Ebre </v>
      </c>
      <c r="E496" s="94">
        <v>45220</v>
      </c>
      <c r="F496" s="95">
        <v>0.375</v>
      </c>
      <c r="G496" s="94">
        <v>45220</v>
      </c>
      <c r="H496" s="95">
        <v>0.58333333333333304</v>
      </c>
      <c r="I496" s="27" t="s">
        <v>1539</v>
      </c>
      <c r="J496" s="27" t="s">
        <v>8</v>
      </c>
      <c r="K496" s="27">
        <v>20</v>
      </c>
      <c r="L496" s="27" t="s">
        <v>1525</v>
      </c>
      <c r="M496" s="27" t="s">
        <v>73</v>
      </c>
      <c r="N496" s="27"/>
      <c r="O496" s="27"/>
      <c r="P496" s="27"/>
      <c r="Q496" s="27"/>
      <c r="R496" s="12" t="str">
        <f>_xlfn.IFNA(VLOOKUP(S496,Municipis!$A$2:$B$118,2,FALSE),"Pendent")</f>
        <v>Granja E., Pobla Massaluca, Riba-roja, Flix, Ascó, Móra d'Ebre, Tortosa, Amposta, Deltebre</v>
      </c>
      <c r="S496" s="12" t="str" cm="1">
        <f t="array" ref="S496">_xlfn.IFNA(_xlfn.IFS(M496&lt;&gt;0,M496,N496&lt;&gt;0,N496,P496&lt;&gt;0,P496,Q496&lt;&gt;0,Q496),"Pendent")</f>
        <v xml:space="preserve">ZPC EB-01 - Embassaments de Riba-roja i de Flix - CIP, ZLLSM-EB-01 - l'Ebre </v>
      </c>
    </row>
    <row r="497" spans="1:22" ht="14.25" customHeight="1" x14ac:dyDescent="0.3">
      <c r="A497" s="12">
        <v>483</v>
      </c>
      <c r="B497" s="17" t="s">
        <v>425</v>
      </c>
      <c r="C497" s="17" t="s">
        <v>1528</v>
      </c>
      <c r="D497" s="23" t="str" cm="1">
        <f t="array" ref="D497">_xlfn.IFNA(_xlfn.IFS(M497&lt;&gt;0,M497,N497&lt;&gt;0,N497,P497&lt;&gt;0,P497,Q497&lt;&gt;0,Q497),"FALTAN DATOS DE ESCENARIO")</f>
        <v xml:space="preserve">ZPC FU-03 - Serinyà - Vilert - CIP </v>
      </c>
      <c r="E497" s="93">
        <v>45220</v>
      </c>
      <c r="F497" s="118">
        <v>12.2916666666667</v>
      </c>
      <c r="G497" s="93">
        <v>45220</v>
      </c>
      <c r="H497" s="118">
        <v>0.79166666666666663</v>
      </c>
      <c r="I497" s="17" t="s">
        <v>12</v>
      </c>
      <c r="J497" s="17" t="s">
        <v>8</v>
      </c>
      <c r="K497" s="17">
        <v>20</v>
      </c>
      <c r="L497" s="17" t="s">
        <v>11</v>
      </c>
      <c r="M497" s="17" t="s">
        <v>76</v>
      </c>
      <c r="R497" s="12" t="str">
        <f>_xlfn.IFNA(VLOOKUP(S497,Municipis!$A$2:$B$118,2,FALSE),"Pendent")</f>
        <v>Olot</v>
      </c>
      <c r="S497" s="12" t="str" cm="1">
        <f t="array" ref="S497">_xlfn.IFNA(_xlfn.IFS(M497&lt;&gt;0,M497,N497&lt;&gt;0,N497,P497&lt;&gt;0,P497,Q497&lt;&gt;0,Q497),"Pendent")</f>
        <v xml:space="preserve">ZPC FU-03 - Serinyà - Vilert - CIP </v>
      </c>
    </row>
    <row r="498" spans="1:22" ht="15" customHeight="1" x14ac:dyDescent="0.3">
      <c r="A498" s="12">
        <v>484</v>
      </c>
      <c r="B498" s="17" t="s">
        <v>508</v>
      </c>
      <c r="C498" s="16" t="s">
        <v>1554</v>
      </c>
      <c r="D498" s="23" t="str" cm="1">
        <f t="array" ref="D498">_xlfn.IFNA(_xlfn.IFS(M498&lt;&gt;0,M498,N498&lt;&gt;0,N498,P498&lt;&gt;0,P498,Q498&lt;&gt;0,Q498),"FALTAN DATOS DE ESCENARIO")</f>
        <v xml:space="preserve">ZPC LL-24 - Olesa i Esparreguera - CIP </v>
      </c>
      <c r="E498" s="94">
        <v>45220</v>
      </c>
      <c r="F498" s="95">
        <v>0.58333333333333304</v>
      </c>
      <c r="G498" s="94">
        <v>45220</v>
      </c>
      <c r="H498" s="95">
        <v>0.79166666666666696</v>
      </c>
      <c r="I498" s="27" t="s">
        <v>12</v>
      </c>
      <c r="J498" s="27" t="s">
        <v>8</v>
      </c>
      <c r="K498" s="27">
        <v>12</v>
      </c>
      <c r="L498" s="27" t="s">
        <v>11</v>
      </c>
      <c r="M498" s="27" t="s">
        <v>100</v>
      </c>
      <c r="R498" s="12" t="str">
        <f>_xlfn.IFNA(VLOOKUP(S498,Municipis!$A$2:$B$118,2,FALSE),"Pendent")</f>
        <v>Navàs. Pinós, Cardona</v>
      </c>
      <c r="S498" s="12" t="str" cm="1">
        <f t="array" ref="S498">_xlfn.IFNA(_xlfn.IFS(M498&lt;&gt;0,M498,N498&lt;&gt;0,N498,P498&lt;&gt;0,P498,Q498&lt;&gt;0,Q498),"Pendent")</f>
        <v xml:space="preserve">ZPC LL-24 - Olesa i Esparreguera - CIP </v>
      </c>
      <c r="T498" s="23" t="str" cm="1">
        <f t="array" ref="T498">_xlfn.IFNA(_xlfn.IFS(M498&lt;&gt;0,M498,N498&lt;&gt;0,N498,P498&lt;&gt;0,P498,Q498&lt;&gt;0,Q498),"FALTAN DATOS DE ESCENARIO")</f>
        <v xml:space="preserve">ZPC LL-24 - Olesa i Esparreguera - CIP </v>
      </c>
      <c r="U498" s="92" t="str">
        <f>IF(IFERROR(FIND("ZPC",S498)&gt;=1,0),"ZPC","ZLLSM")</f>
        <v>ZPC</v>
      </c>
      <c r="V498" s="92" t="str">
        <f>+IF(OR(P498="Festa Major",P498="Menors d'edat",P498="Federació",U498="ZLLSM"),"Exempt","Taxa")</f>
        <v>Taxa</v>
      </c>
    </row>
    <row r="499" spans="1:22" ht="15" customHeight="1" x14ac:dyDescent="0.3">
      <c r="A499" s="12">
        <v>485</v>
      </c>
      <c r="B499" s="17" t="s">
        <v>512</v>
      </c>
      <c r="C499" s="16" t="s">
        <v>1514</v>
      </c>
      <c r="D499" s="23" t="str" cm="1">
        <f t="array" ref="D499">_xlfn.IFNA(_xlfn.IFS(M499&lt;&gt;0,M499,N499&lt;&gt;0,N499,P499&lt;&gt;0,P499,Q499&lt;&gt;0,Q499),"FALTAN DATOS DE ESCENARIO")</f>
        <v xml:space="preserve">ZPC NR-12 - Alfarràs - INT </v>
      </c>
      <c r="E499" s="94">
        <v>45220</v>
      </c>
      <c r="F499" s="219">
        <v>0.33333333333333298</v>
      </c>
      <c r="G499" s="94">
        <v>45220</v>
      </c>
      <c r="H499" s="219">
        <v>0.83333333333333404</v>
      </c>
      <c r="I499" s="27" t="s">
        <v>1022</v>
      </c>
      <c r="J499" s="27" t="s">
        <v>10</v>
      </c>
      <c r="K499" s="27">
        <v>30</v>
      </c>
      <c r="L499" s="27" t="s">
        <v>11</v>
      </c>
      <c r="M499" s="27"/>
      <c r="N499" s="27" t="s">
        <v>114</v>
      </c>
      <c r="O499" s="27" t="s">
        <v>542</v>
      </c>
      <c r="P499" s="27"/>
      <c r="Q499" s="27"/>
      <c r="R499" s="12" t="str">
        <f>_xlfn.IFNA(VLOOKUP(S499,[2]Municipis!$A$2:$B$118,2,FALSE),"Pendent")</f>
        <v>Alfarràs, Almenar, Ivars de Noguera, Algerri, Albesa, Alguaire, La Portella</v>
      </c>
      <c r="S499" s="12" t="str">
        <f t="array" ref="S499">_xlfn.IFNA(_xlfn.IFS(M499&lt;&gt;0,M499,N499&lt;&gt;0,N499,P499&lt;&gt;0,P499,Q499&lt;&gt;0,Q499),"Pendent")</f>
        <v xml:space="preserve">ZPC NR-12 - Alfarràs - INT </v>
      </c>
    </row>
    <row r="500" spans="1:22" ht="15" customHeight="1" x14ac:dyDescent="0.3">
      <c r="A500" s="12">
        <v>486</v>
      </c>
      <c r="B500" s="17" t="s">
        <v>1518</v>
      </c>
      <c r="C500" s="16" t="s">
        <v>1520</v>
      </c>
      <c r="D500" s="23" t="str" cm="1">
        <f t="array" ref="D500">_xlfn.IFNA(_xlfn.IFS(M500&lt;&gt;0,M500,N500&lt;&gt;0,N500,P500&lt;&gt;0,P500,Q500&lt;&gt;0,Q500),"FALTAN DATOS DE ESCENARIO")</f>
        <v xml:space="preserve">ZPC TE-15 - Anglès - El Pasteral - INT </v>
      </c>
      <c r="E500" s="94">
        <v>45220</v>
      </c>
      <c r="F500" s="219">
        <v>0.33333333333333331</v>
      </c>
      <c r="G500" s="94">
        <v>45221</v>
      </c>
      <c r="H500" s="219">
        <v>0.875</v>
      </c>
      <c r="I500" s="27" t="s">
        <v>1022</v>
      </c>
      <c r="J500" s="27" t="s">
        <v>21</v>
      </c>
      <c r="K500" s="27">
        <v>24</v>
      </c>
      <c r="L500" s="27" t="s">
        <v>1525</v>
      </c>
      <c r="M500" s="27"/>
      <c r="N500" s="27" t="s">
        <v>139</v>
      </c>
      <c r="O500" s="27" t="s">
        <v>542</v>
      </c>
      <c r="P500" s="27"/>
      <c r="Q500" s="27"/>
      <c r="R500" s="12" t="e">
        <f>_xlfn.IFNA(VLOOKUP(S500,#REF!,2,FALSE),"Pendent")</f>
        <v>#REF!</v>
      </c>
      <c r="S500" s="12" t="str" cm="1">
        <f t="array" ref="S500">_xlfn.IFNA(_xlfn.IFS(M500&lt;&gt;0,M500,N500&lt;&gt;0,N500,P500&lt;&gt;0,P500,Q500&lt;&gt;0,Q500),"Pendent")</f>
        <v xml:space="preserve">ZPC TE-15 - Anglès - El Pasteral - INT </v>
      </c>
    </row>
    <row r="501" spans="1:22" ht="15" customHeight="1" x14ac:dyDescent="0.3">
      <c r="A501" s="12">
        <v>487</v>
      </c>
      <c r="B501" s="17" t="s">
        <v>515</v>
      </c>
      <c r="C501" s="16" t="s">
        <v>1349</v>
      </c>
      <c r="D501" s="23" t="str" cm="1">
        <f t="array" ref="D501">_xlfn.IFNA(_xlfn.IFS(M501&lt;&gt;0,M501,N501&lt;&gt;0,N501,P501&lt;&gt;0,P501,Q501&lt;&gt;0,Q501),"FALTAN DATOS DE ESCENARIO")</f>
        <v>ZPC TE-20 - Manlleu - Roda de Ter - CIP, ZPC TE-21 - Torelló - CIP</v>
      </c>
      <c r="E501" s="94">
        <v>45220</v>
      </c>
      <c r="F501" s="219">
        <v>0.625</v>
      </c>
      <c r="G501" s="94">
        <v>45220</v>
      </c>
      <c r="H501" s="219">
        <v>0.79166666666666696</v>
      </c>
      <c r="I501" s="27" t="s">
        <v>12</v>
      </c>
      <c r="J501" s="27" t="s">
        <v>8</v>
      </c>
      <c r="K501" s="27">
        <v>25</v>
      </c>
      <c r="L501" s="27" t="s">
        <v>11</v>
      </c>
      <c r="M501" s="27" t="s">
        <v>142</v>
      </c>
      <c r="R501" s="12" t="str">
        <f>_xlfn.IFNA(VLOOKUP(S501,Municipis!$A$2:$B$118,2,FALSE),"Pendent")</f>
        <v>Masies Voltegrà, Torelló, S. Vicenç Torelló, Oris, S. Quirze Besora</v>
      </c>
      <c r="S501" s="12" t="str" cm="1">
        <f t="array" ref="S501">_xlfn.IFNA(_xlfn.IFS(M501&lt;&gt;0,M501,N501&lt;&gt;0,N501,P501&lt;&gt;0,P501,Q501&lt;&gt;0,Q501),"Pendent")</f>
        <v>ZPC TE-20 - Manlleu - Roda de Ter - CIP, ZPC TE-21 - Torelló - CIP</v>
      </c>
      <c r="T501" s="23" t="str" cm="1">
        <f t="array" ref="T501">_xlfn.IFNA(_xlfn.IFS(M501&lt;&gt;0,M501,N501&lt;&gt;0,N501,P501&lt;&gt;0,P501,Q501&lt;&gt;0,Q501),"FALTAN DATOS DE ESCENARIO")</f>
        <v>ZPC TE-20 - Manlleu - Roda de Ter - CIP, ZPC TE-21 - Torelló - CIP</v>
      </c>
      <c r="U501" s="92" t="str">
        <f>IF(IFERROR(FIND("ZPC",S501)&gt;=1,0),"ZPC","ZLLSM")</f>
        <v>ZPC</v>
      </c>
      <c r="V501" s="92" t="str">
        <f>+IF(OR(P501="Festa Major",P501="Menors d'edat",P501="Federació",U501="ZLLSM"),"Exempt","Taxa")</f>
        <v>Taxa</v>
      </c>
    </row>
    <row r="502" spans="1:22" ht="15" customHeight="1" x14ac:dyDescent="0.3">
      <c r="A502" s="12">
        <v>488</v>
      </c>
      <c r="B502" s="49" t="s">
        <v>479</v>
      </c>
      <c r="C502" s="49" t="s">
        <v>1036</v>
      </c>
      <c r="D502" s="23" t="str" cm="1">
        <f t="array" ref="D502">_xlfn.IFNA(_xlfn.IFS(M502&lt;&gt;0,M502,N502&lt;&gt;0,N502,P502&lt;&gt;0,P502,Q502&lt;&gt;0,Q502),"FALTAN DATOS DE ESCENARIO")</f>
        <v>Escenari de Foix</v>
      </c>
      <c r="E502" s="234">
        <v>45221</v>
      </c>
      <c r="F502" s="104">
        <v>0.375</v>
      </c>
      <c r="G502" s="234">
        <v>45221</v>
      </c>
      <c r="H502" s="104">
        <v>0.54166666666666696</v>
      </c>
      <c r="I502" s="17" t="s">
        <v>12</v>
      </c>
      <c r="J502" s="17" t="s">
        <v>8</v>
      </c>
      <c r="K502" s="17">
        <v>20</v>
      </c>
      <c r="L502" s="17" t="s">
        <v>11</v>
      </c>
      <c r="Q502" s="17" t="s">
        <v>29</v>
      </c>
      <c r="R502" s="12" t="str">
        <f>_xlfn.IFNA(VLOOKUP(S502,Municipis!$A$2:$B$118,2,FALSE),"Pendent")</f>
        <v>Castellet i la Gornal</v>
      </c>
      <c r="S502" s="12" t="str" cm="1">
        <f t="array" ref="S502">_xlfn.IFNA(_xlfn.IFS(M502&lt;&gt;0,M502,N502&lt;&gt;0,N502,P502&lt;&gt;0,P502,Q502&lt;&gt;0,Q502),"Pendent")</f>
        <v>Escenari de Foix</v>
      </c>
      <c r="T502" s="23" t="str" cm="1">
        <f t="array" ref="T502">_xlfn.IFNA(_xlfn.IFS(M502&lt;&gt;0,M502,N502&lt;&gt;0,N502,P502&lt;&gt;0,P502,Q502&lt;&gt;0,Q502),"FALTAN DATOS DE ESCENARIO")</f>
        <v>Escenari de Foix</v>
      </c>
      <c r="U502" s="92" t="str">
        <f>IF(IFERROR(FIND("ZPC",S502)&gt;=1,0),"ZPC","ZLLSM")</f>
        <v>ZLLSM</v>
      </c>
      <c r="V502" s="92" t="str">
        <f>+IF(OR(P502="Festa Major",P502="Menors d'edat",P502="Federació",U502="ZLLSM"),"Exempt","Taxa")</f>
        <v>Exempt</v>
      </c>
    </row>
    <row r="503" spans="1:22" ht="15" customHeight="1" x14ac:dyDescent="0.3">
      <c r="A503" s="12">
        <v>489</v>
      </c>
      <c r="B503" s="17" t="s">
        <v>432</v>
      </c>
      <c r="C503" s="49" t="s">
        <v>1064</v>
      </c>
      <c r="D503" s="23" t="str" cm="1">
        <f t="array" ref="D503">_xlfn.IFNA(_xlfn.IFS(M503&lt;&gt;0,M503,N503&lt;&gt;0,N503,P503&lt;&gt;0,P503,Q503&lt;&gt;0,Q503),"FALTAN DATOS DE ESCENARIO")</f>
        <v>Privades L1 - Llac de l'Agulla</v>
      </c>
      <c r="E503" s="32">
        <v>45221</v>
      </c>
      <c r="F503" s="104">
        <v>0.33333333333333298</v>
      </c>
      <c r="G503" s="32">
        <v>45221</v>
      </c>
      <c r="H503" s="104">
        <v>0.54166666666666696</v>
      </c>
      <c r="I503" s="17" t="s">
        <v>12</v>
      </c>
      <c r="J503" s="17" t="s">
        <v>8</v>
      </c>
      <c r="K503" s="17">
        <v>20</v>
      </c>
      <c r="L503" s="17" t="s">
        <v>11</v>
      </c>
      <c r="O503" s="17" t="s">
        <v>542</v>
      </c>
      <c r="Q503" s="17" t="s">
        <v>31</v>
      </c>
      <c r="R503" s="12" t="str">
        <f>_xlfn.IFNA(VLOOKUP(S503,Municipis!$A$2:$B$118,2,FALSE),"Pendent")</f>
        <v>Manresa</v>
      </c>
      <c r="S503" s="12" t="str" cm="1">
        <f t="array" ref="S503">_xlfn.IFNA(_xlfn.IFS(M503&lt;&gt;0,M503,N503&lt;&gt;0,N503,P503&lt;&gt;0,P503,Q503&lt;&gt;0,Q503),"Pendent")</f>
        <v>Privades L1 - Llac de l'Agulla</v>
      </c>
      <c r="T503" s="23" t="str" cm="1">
        <f t="array" ref="T503">_xlfn.IFNA(_xlfn.IFS(M503&lt;&gt;0,M503,N503&lt;&gt;0,N503,P503&lt;&gt;0,P503,Q503&lt;&gt;0,Q503),"FALTAN DATOS DE ESCENARIO")</f>
        <v>Privades L1 - Llac de l'Agulla</v>
      </c>
      <c r="U503" s="92" t="str">
        <f>IF(IFERROR(FIND("ZPC",S503)&gt;=1,0),"ZPC","ZLLSM")</f>
        <v>ZLLSM</v>
      </c>
      <c r="V503" s="92" t="str">
        <f>+IF(OR(P503="Festa Major",P503="Menors d'edat",P503="Federació",U503="ZLLSM"),"Exempt","Taxa")</f>
        <v>Exempt</v>
      </c>
    </row>
    <row r="504" spans="1:22" ht="15" customHeight="1" x14ac:dyDescent="0.3">
      <c r="B504" s="17" t="s">
        <v>450</v>
      </c>
      <c r="C504" s="16" t="s">
        <v>1009</v>
      </c>
      <c r="D504" s="23" t="str" cm="1">
        <f t="array" ref="D504">_xlfn.IFNA(_xlfn.IFS(M504&lt;&gt;0,M504,N504&lt;&gt;0,N504,P504&lt;&gt;0,P504,Q504&lt;&gt;0,Q504),"FALTAN DATOS DE ESCENARIO")</f>
        <v xml:space="preserve">ZPC EB-01 - Embassaments de Riba-roja i de Flix - CIP </v>
      </c>
      <c r="E504" s="94">
        <v>45221</v>
      </c>
      <c r="F504" s="95">
        <v>0.33333333333333298</v>
      </c>
      <c r="G504" s="94">
        <v>45221</v>
      </c>
      <c r="H504" s="95">
        <v>0.75</v>
      </c>
      <c r="I504" s="27" t="s">
        <v>1009</v>
      </c>
      <c r="J504" s="27" t="s">
        <v>8</v>
      </c>
      <c r="K504" s="27">
        <v>25</v>
      </c>
      <c r="L504" s="27" t="s">
        <v>11</v>
      </c>
      <c r="M504" s="27" t="s">
        <v>72</v>
      </c>
      <c r="N504" s="27"/>
      <c r="O504" s="27"/>
      <c r="P504" s="27"/>
      <c r="Q504" s="27"/>
      <c r="R504" s="12" t="str">
        <f>_xlfn.IFNA(VLOOKUP(S504,Municipis!$A$2:$B$118,2,FALSE),"Pendent")</f>
        <v>La Granja d'Escarp, La Pobla de Massaluca, Flix, Riba-roja d'Ebre</v>
      </c>
      <c r="S504" s="12" t="str" cm="1">
        <f t="array" ref="S504">_xlfn.IFNA(_xlfn.IFS(M504&lt;&gt;0,M504,N504&lt;&gt;0,N504,P504&lt;&gt;0,P504,Q504&lt;&gt;0,Q504),"Pendent")</f>
        <v xml:space="preserve">ZPC EB-01 - Embassaments de Riba-roja i de Flix - CIP </v>
      </c>
    </row>
    <row r="505" spans="1:22" ht="15" customHeight="1" x14ac:dyDescent="0.3">
      <c r="A505" s="12">
        <v>491</v>
      </c>
      <c r="B505" s="17" t="s">
        <v>496</v>
      </c>
      <c r="C505" s="16" t="s">
        <v>1264</v>
      </c>
      <c r="D505" s="23" t="str" cm="1">
        <f t="array" ref="D505">_xlfn.IFNA(_xlfn.IFS(M505&lt;&gt;0,M505,N505&lt;&gt;0,N505,P505&lt;&gt;0,P505,Q505&lt;&gt;0,Q505),"FALTAN DATOS DE ESCENARIO")</f>
        <v xml:space="preserve">ZPC LL-21 - Castellbell i el Vilar - CIP </v>
      </c>
      <c r="E505" s="94">
        <v>45221</v>
      </c>
      <c r="F505" s="219">
        <v>0.33333333333333298</v>
      </c>
      <c r="G505" s="94">
        <v>45221</v>
      </c>
      <c r="H505" s="219">
        <v>0.58333333333333304</v>
      </c>
      <c r="I505" s="27" t="s">
        <v>12</v>
      </c>
      <c r="J505" s="27" t="s">
        <v>8</v>
      </c>
      <c r="K505" s="27">
        <v>20</v>
      </c>
      <c r="L505" s="27" t="s">
        <v>11</v>
      </c>
      <c r="M505" s="27" t="s">
        <v>95</v>
      </c>
      <c r="N505" s="27"/>
      <c r="O505" s="27"/>
      <c r="P505" s="27"/>
      <c r="Q505" s="27"/>
      <c r="R505" s="12" t="str">
        <f>_xlfn.IFNA(VLOOKUP(S505,Municipis!$A$2:$B$118,2,FALSE),"Pendent")</f>
        <v>Castellbell i el Vilar, Monistrol del Montserrat, Olesa de Montserrat, Esparreguera</v>
      </c>
      <c r="S505" s="12" t="str" cm="1">
        <f t="array" ref="S505">_xlfn.IFNA(_xlfn.IFS(M505&lt;&gt;0,M505,N505&lt;&gt;0,N505,P505&lt;&gt;0,P505,Q505&lt;&gt;0,Q505),"Pendent")</f>
        <v xml:space="preserve">ZPC LL-21 - Castellbell i el Vilar - CIP </v>
      </c>
      <c r="T505" s="23" t="str" cm="1">
        <f t="array" ref="T505">_xlfn.IFNA(_xlfn.IFS(M505&lt;&gt;0,M505,N505&lt;&gt;0,N505,P505&lt;&gt;0,P505,Q505&lt;&gt;0,Q505),"FALTAN DATOS DE ESCENARIO")</f>
        <v xml:space="preserve">ZPC LL-21 - Castellbell i el Vilar - CIP </v>
      </c>
      <c r="U505" s="92" t="str">
        <f>IF(IFERROR(FIND("ZPC",S505)&gt;=1,0),"ZPC","ZLLSM")</f>
        <v>ZPC</v>
      </c>
      <c r="V505" s="92" t="str">
        <f>+IF(OR(P505="Festa Major",P505="Menors d'edat",P505="Federació",U505="ZLLSM"),"Exempt","Taxa")</f>
        <v>Taxa</v>
      </c>
    </row>
    <row r="506" spans="1:22" ht="15" customHeight="1" x14ac:dyDescent="0.3">
      <c r="A506" s="12">
        <v>492</v>
      </c>
      <c r="B506" s="28" t="s">
        <v>466</v>
      </c>
      <c r="C506" s="16" t="s">
        <v>1400</v>
      </c>
      <c r="D506" s="23" t="str" cm="1">
        <f t="array" ref="D506">_xlfn.IFNA(_xlfn.IFS(M506&lt;&gt;0,M506,N506&lt;&gt;0,N506,P506&lt;&gt;0,P506,Q506&lt;&gt;0,Q506),"FALTAN DATOS DE ESCENARIO")</f>
        <v xml:space="preserve">ZPC LL-23 - Súria - CIP </v>
      </c>
      <c r="E506" s="343">
        <v>45221</v>
      </c>
      <c r="F506" s="95">
        <v>0.33333333333333298</v>
      </c>
      <c r="G506" s="343">
        <v>45221</v>
      </c>
      <c r="H506" s="95">
        <v>0.54166666666666696</v>
      </c>
      <c r="I506" s="27" t="s">
        <v>12</v>
      </c>
      <c r="J506" s="27" t="s">
        <v>8</v>
      </c>
      <c r="K506" s="27">
        <v>25</v>
      </c>
      <c r="L506" s="27" t="s">
        <v>11</v>
      </c>
      <c r="M506" s="27" t="s">
        <v>99</v>
      </c>
      <c r="N506" s="27"/>
      <c r="O506" s="27"/>
      <c r="P506" s="27"/>
      <c r="Q506" s="27"/>
      <c r="R506" s="12"/>
      <c r="S506" s="12"/>
      <c r="T506" s="23"/>
      <c r="U506" s="92"/>
      <c r="V506" s="92"/>
    </row>
    <row r="507" spans="1:22" ht="15" customHeight="1" x14ac:dyDescent="0.3">
      <c r="A507" s="12">
        <v>493</v>
      </c>
      <c r="B507" s="17" t="s">
        <v>512</v>
      </c>
      <c r="C507" s="16" t="s">
        <v>1514</v>
      </c>
      <c r="D507" s="23" t="str" cm="1">
        <f t="array" ref="D507">_xlfn.IFNA(_xlfn.IFS(M507&lt;&gt;0,M507,N507&lt;&gt;0,N507,P507&lt;&gt;0,P507,Q507&lt;&gt;0,Q507),"FALTAN DATOS DE ESCENARIO")</f>
        <v xml:space="preserve">ZPC NR-12 - Alfarràs - INT </v>
      </c>
      <c r="E507" s="94">
        <v>45221</v>
      </c>
      <c r="F507" s="219">
        <v>0.33333333333333298</v>
      </c>
      <c r="G507" s="94">
        <v>45221</v>
      </c>
      <c r="H507" s="219">
        <v>0.58333333333333304</v>
      </c>
      <c r="I507" s="27" t="s">
        <v>1022</v>
      </c>
      <c r="J507" s="27" t="s">
        <v>10</v>
      </c>
      <c r="K507" s="27">
        <v>30</v>
      </c>
      <c r="L507" s="27" t="s">
        <v>11</v>
      </c>
      <c r="M507" s="27"/>
      <c r="N507" s="27" t="s">
        <v>114</v>
      </c>
      <c r="O507" s="27" t="s">
        <v>542</v>
      </c>
      <c r="P507" s="27"/>
      <c r="Q507" s="27"/>
      <c r="R507" s="12" t="str">
        <f>_xlfn.IFNA(VLOOKUP(S507,[2]Municipis!$A$2:$B$118,2,FALSE),"Pendent")</f>
        <v>Alfarràs, Almenar, Ivars de Noguera, Algerri, Albesa, Alguaire, La Portella</v>
      </c>
      <c r="S507" s="12" t="str">
        <f t="array" ref="S507">_xlfn.IFNA(_xlfn.IFS(M507&lt;&gt;0,M507,N507&lt;&gt;0,N507,P507&lt;&gt;0,P507,Q507&lt;&gt;0,Q507),"Pendent")</f>
        <v xml:space="preserve">ZPC NR-12 - Alfarràs - INT </v>
      </c>
    </row>
    <row r="508" spans="1:22" ht="15" customHeight="1" x14ac:dyDescent="0.3">
      <c r="A508" s="12">
        <v>494</v>
      </c>
      <c r="B508" s="17" t="s">
        <v>513</v>
      </c>
      <c r="C508" s="17" t="s">
        <v>1460</v>
      </c>
      <c r="D508" s="23" t="str" cm="1">
        <f t="array" ref="D508">_xlfn.IFNA(_xlfn.IFS(M508&lt;&gt;0,M508,N508&lt;&gt;0,N508,P508&lt;&gt;0,P508,Q508&lt;&gt;0,Q508),"FALTAN DATOS DE ESCENARIO")</f>
        <v>ZPC TE-20 - Manlleu - Roda de Ter - CIP</v>
      </c>
      <c r="E508" s="283">
        <v>45221</v>
      </c>
      <c r="F508" s="245">
        <v>0.29166666666666669</v>
      </c>
      <c r="G508" s="344">
        <v>45221</v>
      </c>
      <c r="H508" s="245">
        <v>0.5</v>
      </c>
      <c r="I508" s="17" t="s">
        <v>12</v>
      </c>
      <c r="J508" s="17" t="s">
        <v>8</v>
      </c>
      <c r="K508" s="278">
        <v>80</v>
      </c>
      <c r="L508" s="17" t="s">
        <v>1442</v>
      </c>
      <c r="M508" s="17" t="s">
        <v>141</v>
      </c>
      <c r="R508" s="12" t="str">
        <f>_xlfn.IFNA(VLOOKUP(S508,Municipis!$A$2:$B$118,2,FALSE),"Pendent")</f>
        <v>Manlleu, Roda Ter, Gurb, Masies Roda, Masies Voltegrà, Torelló, S. V. Torelló, Oris, S.Q. Besora</v>
      </c>
      <c r="S508" s="12" t="str" cm="1">
        <f t="array" ref="S508">_xlfn.IFNA(_xlfn.IFS(M508&lt;&gt;0,M508,N508&lt;&gt;0,N508,P508&lt;&gt;0,P508,Q508&lt;&gt;0,Q508),"Pendent")</f>
        <v>ZPC TE-20 - Manlleu - Roda de Ter - CIP</v>
      </c>
    </row>
    <row r="509" spans="1:22" ht="15" customHeight="1" x14ac:dyDescent="0.3">
      <c r="A509" s="12">
        <v>495</v>
      </c>
      <c r="B509" s="17" t="s">
        <v>512</v>
      </c>
      <c r="C509" s="16" t="s">
        <v>1515</v>
      </c>
      <c r="D509" s="23" t="str" cm="1">
        <f t="array" ref="D509">_xlfn.IFNA(_xlfn.IFS(M509&lt;&gt;0,M509,N509&lt;&gt;0,N509,P509&lt;&gt;0,P509,Q509&lt;&gt;0,Q509),"FALTAN DATOS DE ESCENARIO")</f>
        <v xml:space="preserve">ZPC NR-12 - Alfarràs - INT </v>
      </c>
      <c r="E509" s="94">
        <v>45225</v>
      </c>
      <c r="F509" s="219">
        <v>0.33333333333333298</v>
      </c>
      <c r="G509" s="94">
        <v>45225</v>
      </c>
      <c r="H509" s="219">
        <v>0.79166666666666696</v>
      </c>
      <c r="I509" s="27" t="s">
        <v>1022</v>
      </c>
      <c r="J509" s="27" t="s">
        <v>10</v>
      </c>
      <c r="K509" s="27">
        <v>20</v>
      </c>
      <c r="L509" s="27" t="s">
        <v>11</v>
      </c>
      <c r="M509" s="27"/>
      <c r="N509" s="27" t="s">
        <v>114</v>
      </c>
      <c r="O509" s="27" t="s">
        <v>542</v>
      </c>
      <c r="P509" s="27"/>
      <c r="Q509" s="27"/>
      <c r="R509" s="12" t="str">
        <f>_xlfn.IFNA(VLOOKUP(S509,[2]Municipis!$A$2:$B$118,2,FALSE),"Pendent")</f>
        <v>Alfarràs, Almenar, Ivars de Noguera, Algerri, Albesa, Alguaire, La Portella</v>
      </c>
      <c r="S509" s="12" t="str">
        <f t="array" ref="S509">_xlfn.IFNA(_xlfn.IFS(M509&lt;&gt;0,M509,N509&lt;&gt;0,N509,P509&lt;&gt;0,P509,Q509&lt;&gt;0,Q509),"Pendent")</f>
        <v xml:space="preserve">ZPC NR-12 - Alfarràs - INT </v>
      </c>
    </row>
    <row r="510" spans="1:22" s="250" customFormat="1" ht="15" customHeight="1" x14ac:dyDescent="0.3">
      <c r="A510" s="12">
        <v>496</v>
      </c>
      <c r="B510" s="250" t="s">
        <v>488</v>
      </c>
      <c r="C510" s="129" t="s">
        <v>1036</v>
      </c>
      <c r="D510" s="251" t="str" cm="1">
        <f t="array" ref="D510">_xlfn.IFNA(_xlfn.IFS(M510&lt;&gt;0,M510,N510&lt;&gt;0,N510,P510&lt;&gt;0,P510,Q510&lt;&gt;0,Q510),"FALTAN DATOS DE ESCENARIO")</f>
        <v xml:space="preserve">Privades T1 - Basses del Golf de Girona </v>
      </c>
      <c r="E510" s="130">
        <v>45226</v>
      </c>
      <c r="F510" s="331">
        <v>0.25</v>
      </c>
      <c r="G510" s="130">
        <v>45226</v>
      </c>
      <c r="H510" s="331">
        <v>0.66666666666666696</v>
      </c>
      <c r="I510" s="132" t="s">
        <v>12</v>
      </c>
      <c r="J510" s="132" t="s">
        <v>8</v>
      </c>
      <c r="K510" s="132">
        <v>40</v>
      </c>
      <c r="L510" s="132" t="s">
        <v>11</v>
      </c>
      <c r="M510" s="132"/>
      <c r="N510" s="132"/>
      <c r="O510" s="132"/>
      <c r="P510" s="132"/>
      <c r="Q510" s="132" t="s">
        <v>39</v>
      </c>
      <c r="R510" s="123" t="str">
        <f>_xlfn.IFNA(VLOOKUP(S510,Municipis!$A$2:$B$118,2,FALSE),"Pendent")</f>
        <v>Sant Julià de Ramis</v>
      </c>
      <c r="S510" s="123" t="str" cm="1">
        <f t="array" ref="S510">_xlfn.IFNA(_xlfn.IFS(M510&lt;&gt;0,M510,N510&lt;&gt;0,N510,P510&lt;&gt;0,P510,Q510&lt;&gt;0,Q510),"Pendent")</f>
        <v xml:space="preserve">Privades T1 - Basses del Golf de Girona </v>
      </c>
    </row>
    <row r="511" spans="1:22" ht="15" customHeight="1" x14ac:dyDescent="0.3">
      <c r="A511" s="12">
        <v>497</v>
      </c>
      <c r="B511" s="17" t="s">
        <v>438</v>
      </c>
      <c r="C511" s="235" t="s">
        <v>1115</v>
      </c>
      <c r="D511" s="23" t="str" cm="1">
        <f t="array" ref="D511">_xlfn.IFNA(_xlfn.IFS(M511&lt;&gt;0,M511,N511&lt;&gt;0,N511,P511&lt;&gt;0,P511,Q511&lt;&gt;0,Q511),"FALTAN DATOS DE ESCENARIO")</f>
        <v xml:space="preserve">ZPC EB-01 - Embassaments de Riba-roja i de Flix - CIP </v>
      </c>
      <c r="E511" s="236">
        <v>45226</v>
      </c>
      <c r="F511" s="260">
        <v>0.54166666666666663</v>
      </c>
      <c r="G511" s="236">
        <v>45228</v>
      </c>
      <c r="H511" s="260">
        <v>0.54166666666666663</v>
      </c>
      <c r="I511" s="17" t="s">
        <v>1554</v>
      </c>
      <c r="J511" s="121" t="s">
        <v>10</v>
      </c>
      <c r="K511" s="121">
        <v>30</v>
      </c>
      <c r="L511" s="121" t="s">
        <v>11</v>
      </c>
      <c r="M511" s="121" t="s">
        <v>72</v>
      </c>
      <c r="N511" s="121"/>
      <c r="O511" s="121"/>
      <c r="P511" s="121"/>
      <c r="Q511" s="121"/>
      <c r="R511" s="12" t="str">
        <f>_xlfn.IFNA(VLOOKUP(S511,Municipis!$A$2:$B$118,2,FALSE),"Pendent")</f>
        <v>La Granja d'Escarp, La Pobla de Massaluca, Flix, Riba-roja d'Ebre</v>
      </c>
      <c r="S511" s="12" t="str" cm="1">
        <f t="array" ref="S511">_xlfn.IFNA(_xlfn.IFS(M511&lt;&gt;0,M511,N511&lt;&gt;0,N511,P511&lt;&gt;0,P511,Q511&lt;&gt;0,Q511),"Pendent")</f>
        <v xml:space="preserve">ZPC EB-01 - Embassaments de Riba-roja i de Flix - CIP </v>
      </c>
    </row>
    <row r="512" spans="1:22" ht="15" customHeight="1" x14ac:dyDescent="0.3">
      <c r="A512" s="12">
        <v>498</v>
      </c>
      <c r="B512" s="17" t="s">
        <v>508</v>
      </c>
      <c r="C512" s="16" t="s">
        <v>1554</v>
      </c>
      <c r="D512" s="23" t="str" cm="1">
        <f t="array" ref="D512">_xlfn.IFNA(_xlfn.IFS(M512&lt;&gt;0,M512,N512&lt;&gt;0,N512,P512&lt;&gt;0,P512,Q512&lt;&gt;0,Q512),"FALTAN DATOS DE ESCENARIO")</f>
        <v xml:space="preserve">ZPC LL-24 - Olesa i Esparreguera - CIP </v>
      </c>
      <c r="E512" s="94">
        <v>45226</v>
      </c>
      <c r="F512" s="95">
        <v>0.70833333333333404</v>
      </c>
      <c r="G512" s="94">
        <v>45228</v>
      </c>
      <c r="H512" s="95">
        <v>0.54166666666666696</v>
      </c>
      <c r="I512" s="27" t="s">
        <v>12</v>
      </c>
      <c r="J512" s="27" t="s">
        <v>8</v>
      </c>
      <c r="K512" s="27">
        <v>12</v>
      </c>
      <c r="L512" s="27" t="s">
        <v>11</v>
      </c>
      <c r="M512" s="27" t="s">
        <v>100</v>
      </c>
      <c r="R512" s="12" t="str">
        <f>_xlfn.IFNA(VLOOKUP(S512,Municipis!$A$2:$B$118,2,FALSE),"Pendent")</f>
        <v>Navàs. Pinós, Cardona</v>
      </c>
      <c r="S512" s="12" t="str" cm="1">
        <f t="array" ref="S512">_xlfn.IFNA(_xlfn.IFS(M512&lt;&gt;0,M512,N512&lt;&gt;0,N512,P512&lt;&gt;0,P512,Q512&lt;&gt;0,Q512),"Pendent")</f>
        <v xml:space="preserve">ZPC LL-24 - Olesa i Esparreguera - CIP </v>
      </c>
      <c r="T512" s="23" t="str" cm="1">
        <f t="array" ref="T512">_xlfn.IFNA(_xlfn.IFS(M512&lt;&gt;0,M512,N512&lt;&gt;0,N512,P512&lt;&gt;0,P512,Q512&lt;&gt;0,Q512),"FALTAN DATOS DE ESCENARIO")</f>
        <v xml:space="preserve">ZPC LL-24 - Olesa i Esparreguera - CIP </v>
      </c>
      <c r="U512" s="92" t="str">
        <f>IF(IFERROR(FIND("ZPC",S512)&gt;=1,0),"ZPC","ZLLSM")</f>
        <v>ZPC</v>
      </c>
      <c r="V512" s="92" t="str">
        <f>+IF(OR(P512="Festa Major",P512="Menors d'edat",P512="Federació",U512="ZLLSM"),"Exempt","Taxa")</f>
        <v>Taxa</v>
      </c>
    </row>
    <row r="513" spans="1:22" ht="15" customHeight="1" x14ac:dyDescent="0.3">
      <c r="A513" s="12">
        <v>499</v>
      </c>
      <c r="B513" s="17" t="s">
        <v>496</v>
      </c>
      <c r="C513" s="16" t="s">
        <v>1299</v>
      </c>
      <c r="D513" s="23" t="str" cm="1">
        <f t="array" ref="D513">_xlfn.IFNA(_xlfn.IFS(M513&lt;&gt;0,M513,N513&lt;&gt;0,N513,P513&lt;&gt;0,P513,Q513&lt;&gt;0,Q513),"FALTAN DATOS DE ESCENARIO")</f>
        <v>Escenari de Foix</v>
      </c>
      <c r="E513" s="94">
        <v>45227</v>
      </c>
      <c r="F513" s="219">
        <v>0.33333333333333298</v>
      </c>
      <c r="G513" s="94">
        <v>45227</v>
      </c>
      <c r="H513" s="219">
        <v>0.58333333333333304</v>
      </c>
      <c r="I513" s="27" t="s">
        <v>12</v>
      </c>
      <c r="J513" s="27" t="s">
        <v>10</v>
      </c>
      <c r="K513" s="27">
        <v>30</v>
      </c>
      <c r="L513" s="27" t="s">
        <v>11</v>
      </c>
      <c r="M513" s="27"/>
      <c r="N513" s="27"/>
      <c r="O513" s="27"/>
      <c r="P513" s="27"/>
      <c r="Q513" s="27" t="s">
        <v>29</v>
      </c>
      <c r="R513" s="12" t="str">
        <f>_xlfn.IFNA(VLOOKUP(S513,Municipis!$A$2:$B$118,2,FALSE),"Pendent")</f>
        <v>Castellet i la Gornal</v>
      </c>
      <c r="S513" s="12" t="str" cm="1">
        <f t="array" ref="S513">_xlfn.IFNA(_xlfn.IFS(M513&lt;&gt;0,M513,N513&lt;&gt;0,N513,P513&lt;&gt;0,P513,Q513&lt;&gt;0,Q513),"Pendent")</f>
        <v>Escenari de Foix</v>
      </c>
      <c r="T513" s="23" t="str" cm="1">
        <f t="array" ref="T513">_xlfn.IFNA(_xlfn.IFS(M513&lt;&gt;0,M513,N513&lt;&gt;0,N513,P513&lt;&gt;0,P513,Q513&lt;&gt;0,Q513),"FALTAN DATOS DE ESCENARIO")</f>
        <v>Escenari de Foix</v>
      </c>
      <c r="U513" s="92" t="str">
        <f>IF(IFERROR(FIND("ZPC",S513)&gt;=1,0),"ZPC","ZLLSM")</f>
        <v>ZLLSM</v>
      </c>
      <c r="V513" s="92" t="str">
        <f>+IF(OR(P513="Festa Major",P513="Menors d'edat",P513="Federació",U513="ZLLSM"),"Exempt","Taxa")</f>
        <v>Exempt</v>
      </c>
    </row>
    <row r="514" spans="1:22" ht="15" customHeight="1" x14ac:dyDescent="0.3">
      <c r="A514" s="12">
        <v>500</v>
      </c>
      <c r="B514" s="17" t="s">
        <v>1579</v>
      </c>
      <c r="C514" s="17" t="s">
        <v>1584</v>
      </c>
      <c r="D514" s="23" t="str" cm="1">
        <f t="array" ref="D514">_xlfn.IFNA(_xlfn.IFS(M514&lt;&gt;0,M514,N514&lt;&gt;0,N514,P514&lt;&gt;0,P514,Q514&lt;&gt;0,Q514),"FALTAN DATOS DE ESCENARIO")</f>
        <v xml:space="preserve">ZPC EB-01 - Embassaments de Riba-roja i de Flix - CIP </v>
      </c>
      <c r="E514" s="93">
        <v>45227</v>
      </c>
      <c r="F514" s="314">
        <v>0.33333333333333331</v>
      </c>
      <c r="G514" s="17" t="s">
        <v>1596</v>
      </c>
      <c r="H514" s="314">
        <v>0.79166666666666663</v>
      </c>
      <c r="I514" s="17" t="s">
        <v>1539</v>
      </c>
      <c r="J514" s="17" t="s">
        <v>1579</v>
      </c>
      <c r="K514" s="17">
        <v>40</v>
      </c>
      <c r="L514" s="17" t="s">
        <v>11</v>
      </c>
      <c r="M514" s="17" t="s">
        <v>72</v>
      </c>
      <c r="R514" s="12" t="str">
        <f>_xlfn.IFNA(VLOOKUP(S514,Municipis!$A$2:$B$118,2,FALSE),"Pendent")</f>
        <v>La Granja d'Escarp, La Pobla de Massaluca, Flix, Riba-roja d'Ebre</v>
      </c>
      <c r="S514" s="12" t="str" cm="1">
        <f t="array" ref="S514">_xlfn.IFNA(_xlfn.IFS(M514&lt;&gt;0,M514,N514&lt;&gt;0,N514,P514&lt;&gt;0,P514,Q514&lt;&gt;0,Q514),"Pendent")</f>
        <v xml:space="preserve">ZPC EB-01 - Embassaments de Riba-roja i de Flix - CIP </v>
      </c>
    </row>
    <row r="515" spans="1:22" ht="15" customHeight="1" x14ac:dyDescent="0.3">
      <c r="A515" s="12">
        <v>501</v>
      </c>
      <c r="B515" s="17" t="s">
        <v>425</v>
      </c>
      <c r="C515" s="17" t="s">
        <v>1526</v>
      </c>
      <c r="D515" s="23" t="str" cm="1">
        <f t="array" ref="D515">_xlfn.IFNA(_xlfn.IFS(M515&lt;&gt;0,M515,N515&lt;&gt;0,N515,P515&lt;&gt;0,P515,Q515&lt;&gt;0,Q515),"FALTAN DATOS DE ESCENARIO")</f>
        <v xml:space="preserve">ZPC FU-03 - Serinyà - Vilert - CIP </v>
      </c>
      <c r="E515" s="93">
        <v>45227</v>
      </c>
      <c r="F515" s="118">
        <v>12.2916666666667</v>
      </c>
      <c r="G515" s="93">
        <v>45227</v>
      </c>
      <c r="H515" s="118">
        <v>11.875</v>
      </c>
      <c r="I515" s="17" t="s">
        <v>12</v>
      </c>
      <c r="J515" s="17" t="s">
        <v>8</v>
      </c>
      <c r="K515" s="17">
        <v>20</v>
      </c>
      <c r="L515" s="17" t="s">
        <v>11</v>
      </c>
      <c r="M515" s="17" t="s">
        <v>76</v>
      </c>
      <c r="R515" s="12" t="str">
        <f>_xlfn.IFNA(VLOOKUP(S515,Municipis!$A$2:$B$118,2,FALSE),"Pendent")</f>
        <v>Olot</v>
      </c>
      <c r="S515" s="12" t="str" cm="1">
        <f t="array" ref="S515">_xlfn.IFNA(_xlfn.IFS(M515&lt;&gt;0,M515,N515&lt;&gt;0,N515,P515&lt;&gt;0,P515,Q515&lt;&gt;0,Q515),"Pendent")</f>
        <v xml:space="preserve">ZPC FU-03 - Serinyà - Vilert - CIP </v>
      </c>
    </row>
    <row r="516" spans="1:22" ht="15" customHeight="1" x14ac:dyDescent="0.3">
      <c r="A516" s="12">
        <v>502</v>
      </c>
      <c r="B516" s="17" t="s">
        <v>404</v>
      </c>
      <c r="C516" s="249" t="s">
        <v>1478</v>
      </c>
      <c r="D516" s="23" t="str" cm="1">
        <f t="array" ref="D516">_xlfn.IFNA(_xlfn.IFS(M516&lt;&gt;0,M516,N516&lt;&gt;0,N516,P516&lt;&gt;0,P516,Q516&lt;&gt;0,Q516),"FALTAN DATOS DE ESCENARIO")</f>
        <v xml:space="preserve">Privades T1 - Basses del Golf de Girona </v>
      </c>
      <c r="E516" s="93">
        <v>45228</v>
      </c>
      <c r="F516" s="118">
        <v>0.29166666666666669</v>
      </c>
      <c r="G516" s="93">
        <v>45228</v>
      </c>
      <c r="H516" s="118">
        <v>0.45833333333333298</v>
      </c>
      <c r="I516" s="17" t="s">
        <v>12</v>
      </c>
      <c r="J516" s="17" t="s">
        <v>16</v>
      </c>
      <c r="K516" s="17">
        <v>30</v>
      </c>
      <c r="L516" s="17" t="s">
        <v>11</v>
      </c>
      <c r="Q516" s="17" t="s">
        <v>39</v>
      </c>
      <c r="R516" s="12" t="str">
        <f>_xlfn.IFNA(VLOOKUP(S516,Municipis!$A$2:$B$118,2,FALSE),"Pendent")</f>
        <v>Sant Julià de Ramis</v>
      </c>
      <c r="S516" s="12" t="str" cm="1">
        <f t="array" ref="S516">_xlfn.IFNA(_xlfn.IFS(M516&lt;&gt;0,M516,N516&lt;&gt;0,N516,P516&lt;&gt;0,P516,Q516&lt;&gt;0,Q516),"Pendent")</f>
        <v xml:space="preserve">Privades T1 - Basses del Golf de Girona </v>
      </c>
    </row>
    <row r="517" spans="1:22" ht="15" customHeight="1" x14ac:dyDescent="0.3">
      <c r="A517" s="12">
        <v>503</v>
      </c>
      <c r="B517" s="17" t="s">
        <v>477</v>
      </c>
      <c r="C517" s="315" t="s">
        <v>1479</v>
      </c>
      <c r="D517" s="23" t="str" cm="1">
        <f t="array" ref="D517">_xlfn.IFNA(_xlfn.IFS(M517&lt;&gt;0,M517,N517&lt;&gt;0,N517,P517&lt;&gt;0,P517,Q517&lt;&gt;0,Q517),"FALTAN DATOS DE ESCENARIO")</f>
        <v xml:space="preserve">ZLLSM-LL-31 - el Llobregat - Abrera </v>
      </c>
      <c r="E517" s="229">
        <v>45228</v>
      </c>
      <c r="F517" s="230">
        <v>0.25</v>
      </c>
      <c r="G517" s="229">
        <v>45228</v>
      </c>
      <c r="H517" s="230">
        <v>0.54166666666666663</v>
      </c>
      <c r="I517" s="231" t="s">
        <v>1421</v>
      </c>
      <c r="J517" s="231" t="s">
        <v>1479</v>
      </c>
      <c r="K517" s="232">
        <v>20</v>
      </c>
      <c r="L517" s="315" t="s">
        <v>1080</v>
      </c>
      <c r="M517" s="27"/>
      <c r="N517" s="27"/>
      <c r="O517" s="27"/>
      <c r="P517" s="27" t="s">
        <v>52</v>
      </c>
      <c r="R517" s="12" t="str">
        <f>_xlfn.IFNA(VLOOKUP(S517,Municipis!$A$2:$B$118,2,FALSE),"Pendent")</f>
        <v>Abrera</v>
      </c>
      <c r="S517" s="12" t="str" cm="1">
        <f t="array" ref="S517">_xlfn.IFNA(_xlfn.IFS(M517&lt;&gt;0,M517,N517&lt;&gt;0,N517,P517&lt;&gt;0,P517,Q517&lt;&gt;0,Q517),"Pendent")</f>
        <v xml:space="preserve">ZLLSM-LL-31 - el Llobregat - Abrera </v>
      </c>
    </row>
    <row r="518" spans="1:22" ht="15" customHeight="1" x14ac:dyDescent="0.3">
      <c r="A518" s="12">
        <v>504</v>
      </c>
      <c r="B518" s="17" t="s">
        <v>404</v>
      </c>
      <c r="C518" s="249" t="s">
        <v>1478</v>
      </c>
      <c r="D518" s="23" t="str" cm="1">
        <f t="array" ref="D518">_xlfn.IFNA(_xlfn.IFS(M518&lt;&gt;0,M518,N518&lt;&gt;0,N518,P518&lt;&gt;0,P518,Q518&lt;&gt;0,Q518),"FALTAN DATOS DE ESCENARIO")</f>
        <v xml:space="preserve">ZLLSM-TE-29 - el Ter - Anglès/Girona/Torroella de Montgrí </v>
      </c>
      <c r="E518" s="93">
        <v>45228</v>
      </c>
      <c r="F518" s="101">
        <v>0.29166666666666669</v>
      </c>
      <c r="G518" s="93">
        <v>45228</v>
      </c>
      <c r="H518" s="101">
        <v>0.45833333333333298</v>
      </c>
      <c r="I518" s="17" t="s">
        <v>12</v>
      </c>
      <c r="J518" s="17" t="s">
        <v>16</v>
      </c>
      <c r="K518" s="17">
        <v>30</v>
      </c>
      <c r="L518" s="17" t="s">
        <v>11</v>
      </c>
      <c r="P518" s="17" t="s">
        <v>69</v>
      </c>
      <c r="R518" s="12" t="str">
        <f>_xlfn.IFNA(VLOOKUP(S518,Municipis!$A$2:$B$118,2,FALSE),"Pendent")</f>
        <v>Anglès, Girona, Torroella de Montgrí</v>
      </c>
      <c r="S518" s="12" t="str" cm="1">
        <f t="array" ref="S518">_xlfn.IFNA(_xlfn.IFS(M518&lt;&gt;0,M518,N518&lt;&gt;0,N518,P518&lt;&gt;0,P518,Q518&lt;&gt;0,Q518),"Pendent")</f>
        <v xml:space="preserve">ZLLSM-TE-29 - el Ter - Anglès/Girona/Torroella de Montgrí </v>
      </c>
    </row>
    <row r="519" spans="1:22" ht="15" customHeight="1" x14ac:dyDescent="0.3">
      <c r="B519" s="17" t="s">
        <v>450</v>
      </c>
      <c r="C519" s="16" t="s">
        <v>1606</v>
      </c>
      <c r="D519" s="23" t="str" cm="1">
        <f t="array" ref="D519">_xlfn.IFNA(_xlfn.IFS(M519&lt;&gt;0,M519,N519&lt;&gt;0,N519,P519&lt;&gt;0,P519,Q519&lt;&gt;0,Q519),"FALTAN DATOS DE ESCENARIO")</f>
        <v>ZPC NP-09 - Embassament de Camarasa - CIP</v>
      </c>
      <c r="E519" s="94">
        <v>45228</v>
      </c>
      <c r="F519" s="95">
        <v>0.33333333333333298</v>
      </c>
      <c r="G519" s="94">
        <v>45228</v>
      </c>
      <c r="H519" s="95">
        <v>0.75</v>
      </c>
      <c r="I519" s="27" t="s">
        <v>1028</v>
      </c>
      <c r="J519" s="27" t="s">
        <v>10</v>
      </c>
      <c r="K519" s="27">
        <v>50</v>
      </c>
      <c r="L519" s="27" t="s">
        <v>11</v>
      </c>
      <c r="M519" s="27" t="s">
        <v>109</v>
      </c>
      <c r="N519" s="27"/>
      <c r="O519" s="27"/>
      <c r="P519" s="27"/>
      <c r="Q519" s="27"/>
      <c r="R519" s="12" t="str">
        <f>_xlfn.IFNA(VLOOKUP(S519,Municipis!$A$2:$B$118,2,FALSE),"Pendent")</f>
        <v>Camarasa, Les Avellanes i Santa Linya, Àger, Vilanova de Meià</v>
      </c>
      <c r="S519" s="12" t="str" cm="1">
        <f t="array" ref="S519">_xlfn.IFNA(_xlfn.IFS(M519&lt;&gt;0,M519,N519&lt;&gt;0,N519,P519&lt;&gt;0,P519,Q519&lt;&gt;0,Q519),"Pendent")</f>
        <v>ZPC NP-09 - Embassament de Camarasa - CIP</v>
      </c>
    </row>
    <row r="520" spans="1:22" ht="15" customHeight="1" x14ac:dyDescent="0.3">
      <c r="A520" s="12">
        <v>506</v>
      </c>
      <c r="B520" s="17" t="s">
        <v>502</v>
      </c>
      <c r="C520" s="16" t="s">
        <v>1277</v>
      </c>
      <c r="D520" s="23" t="str" cm="1">
        <f t="array" ref="D520">_xlfn.IFNA(_xlfn.IFS(M520&lt;&gt;0,M520,N520&lt;&gt;0,N520,P520&lt;&gt;0,P520,Q520&lt;&gt;0,Q520),"FALTAN DATOS DE ESCENARIO")</f>
        <v>ZPC SE-22 - Lleida - CIP</v>
      </c>
      <c r="E520" s="94">
        <v>45228</v>
      </c>
      <c r="F520" s="219">
        <v>0.29166666666666669</v>
      </c>
      <c r="G520" s="94">
        <v>45228</v>
      </c>
      <c r="H520" s="219">
        <v>0.79166666666666696</v>
      </c>
      <c r="I520" s="27" t="s">
        <v>1169</v>
      </c>
      <c r="J520" s="27" t="s">
        <v>8</v>
      </c>
      <c r="K520" s="27">
        <v>20</v>
      </c>
      <c r="L520" s="27" t="s">
        <v>11</v>
      </c>
      <c r="M520" s="27" t="s">
        <v>130</v>
      </c>
      <c r="R520" s="12" t="str">
        <f>_xlfn.IFNA(VLOOKUP(S520,Municipis!$A$2:$B$118,2,FALSE),"Pendent")</f>
        <v>Ripoll, Campdevànol, Les Llosses, Santa Maria de Besora</v>
      </c>
      <c r="S520" s="12" t="str" cm="1">
        <f t="array" ref="S520">_xlfn.IFNA(_xlfn.IFS(M520&lt;&gt;0,M520,N520&lt;&gt;0,N520,P520&lt;&gt;0,P520,Q520&lt;&gt;0,Q520),"Pendent")</f>
        <v>ZPC SE-22 - Lleida - CIP</v>
      </c>
      <c r="T520" s="23" t="str" cm="1">
        <f t="array" ref="T520">_xlfn.IFNA(_xlfn.IFS(M520&lt;&gt;0,M520,N520&lt;&gt;0,N520,P520&lt;&gt;0,P520,Q520&lt;&gt;0,Q520),"FALTAN DATOS DE ESCENARIO")</f>
        <v>ZPC SE-22 - Lleida - CIP</v>
      </c>
      <c r="U520" s="92" t="str">
        <f>IF(IFERROR(FIND("ZPC",S520)&gt;=1,0),"ZPC","ZLLSM")</f>
        <v>ZPC</v>
      </c>
      <c r="V520" s="92" t="str">
        <f>+IF(OR(P520="Festa Major",P520="Menors d'edat",P520="Federació",U520="ZLLSM"),"Exempt","Taxa")</f>
        <v>Taxa</v>
      </c>
    </row>
    <row r="521" spans="1:22" ht="15" customHeight="1" x14ac:dyDescent="0.3">
      <c r="A521" s="12">
        <v>507</v>
      </c>
      <c r="B521" s="17" t="s">
        <v>505</v>
      </c>
      <c r="C521" s="17" t="s">
        <v>1416</v>
      </c>
      <c r="D521" s="23" t="str" cm="1">
        <f t="array" ref="D521">_xlfn.IFNA(_xlfn.IFS(M521&lt;&gt;0,M521,N521&lt;&gt;0,N521,P521&lt;&gt;0,P521,Q521&lt;&gt;0,Q521),"FALTAN DATOS DE ESCENARIO")</f>
        <v>ZPC TE-20 - Manlleu - Roda de Ter - CIP</v>
      </c>
      <c r="E521" s="93">
        <v>45228</v>
      </c>
      <c r="F521" s="118">
        <v>0.27083333333333331</v>
      </c>
      <c r="G521" s="93">
        <v>45228</v>
      </c>
      <c r="H521" s="104" t="s">
        <v>1420</v>
      </c>
      <c r="I521" s="28" t="s">
        <v>1421</v>
      </c>
      <c r="J521" s="17" t="s">
        <v>1422</v>
      </c>
      <c r="K521" s="17">
        <v>35</v>
      </c>
      <c r="L521" s="17" t="s">
        <v>1080</v>
      </c>
      <c r="M521" s="17" t="s">
        <v>141</v>
      </c>
      <c r="R521" s="12" t="str">
        <f>_xlfn.IFNA(VLOOKUP(S521,Municipis!$A$2:$B$118,2,FALSE),"Pendent")</f>
        <v>Manlleu, Roda Ter, Gurb, Masies Roda, Masies Voltegrà, Torelló, S. V. Torelló, Oris, S.Q. Besora</v>
      </c>
      <c r="S521" s="12" t="str" cm="1">
        <f t="array" ref="S521">_xlfn.IFNA(_xlfn.IFS(M521&lt;&gt;0,M521,N521&lt;&gt;0,N521,P521&lt;&gt;0,P521,Q521&lt;&gt;0,Q521),"Pendent")</f>
        <v>ZPC TE-20 - Manlleu - Roda de Ter - CIP</v>
      </c>
    </row>
    <row r="522" spans="1:22" ht="15" customHeight="1" x14ac:dyDescent="0.3">
      <c r="A522" s="12">
        <v>508</v>
      </c>
      <c r="B522" s="49" t="s">
        <v>481</v>
      </c>
      <c r="C522" s="49" t="s">
        <v>1038</v>
      </c>
      <c r="D522" s="23" t="str" cm="1">
        <f t="array" ref="D522">_xlfn.IFNA(_xlfn.IFS(M522&lt;&gt;0,M522,N522&lt;&gt;0,N522,P522&lt;&gt;0,P522,Q522&lt;&gt;0,Q522),"FALTAN DATOS DE ESCENARIO")</f>
        <v>Escenari de Foix</v>
      </c>
      <c r="E522" s="32">
        <v>45232</v>
      </c>
      <c r="F522" s="104">
        <v>0.33333333333333298</v>
      </c>
      <c r="G522" s="32">
        <v>45232</v>
      </c>
      <c r="H522" s="104">
        <v>0.58333333333333304</v>
      </c>
      <c r="I522" s="17" t="s">
        <v>12</v>
      </c>
      <c r="J522" s="17" t="s">
        <v>10</v>
      </c>
      <c r="K522" s="17">
        <v>20</v>
      </c>
      <c r="L522" s="17" t="s">
        <v>11</v>
      </c>
      <c r="Q522" s="17" t="s">
        <v>29</v>
      </c>
      <c r="R522" s="12" t="str">
        <f>_xlfn.IFNA(VLOOKUP(S522,Municipis!$A$2:$B$118,2,FALSE),"Pendent")</f>
        <v>Castellet i la Gornal</v>
      </c>
      <c r="S522" s="12" t="str" cm="1">
        <f t="array" ref="S522">_xlfn.IFNA(_xlfn.IFS(M522&lt;&gt;0,M522,N522&lt;&gt;0,N522,P522&lt;&gt;0,P522,Q522&lt;&gt;0,Q522),"Pendent")</f>
        <v>Escenari de Foix</v>
      </c>
      <c r="T522" s="23" t="str" cm="1">
        <f t="array" ref="T522">_xlfn.IFNA(_xlfn.IFS(M522&lt;&gt;0,M522,N522&lt;&gt;0,N522,P522&lt;&gt;0,P522,Q522&lt;&gt;0,Q522),"FALTAN DATOS DE ESCENARIO")</f>
        <v>Escenari de Foix</v>
      </c>
      <c r="U522" s="92" t="str">
        <f>IF(IFERROR(FIND("ZPC",S522)&gt;=1,0),"ZPC","ZLLSM")</f>
        <v>ZLLSM</v>
      </c>
      <c r="V522" s="92" t="str">
        <f>+IF(OR(P522="Festa Major",P522="Menors d'edat",P522="Federació",U522="ZLLSM"),"Exempt","Taxa")</f>
        <v>Exempt</v>
      </c>
    </row>
    <row r="523" spans="1:22" ht="15" customHeight="1" x14ac:dyDescent="0.3">
      <c r="A523" s="12">
        <v>509</v>
      </c>
      <c r="B523" s="28" t="s">
        <v>422</v>
      </c>
      <c r="C523" s="49" t="s">
        <v>1382</v>
      </c>
      <c r="D523" s="23" t="str" cm="1">
        <f t="array" ref="D523">_xlfn.IFNA(_xlfn.IFS(M523&lt;&gt;0,M523,N523&lt;&gt;0,N523,P523&lt;&gt;0,P523,Q523&lt;&gt;0,Q523),"FALTAN DATOS DE ESCENARIO")</f>
        <v xml:space="preserve">ZLLSM-EB-01 - l'Ebre </v>
      </c>
      <c r="E523" s="93">
        <v>45234</v>
      </c>
      <c r="F523" s="101">
        <v>0.375</v>
      </c>
      <c r="G523" s="93">
        <v>45234</v>
      </c>
      <c r="H523" s="101">
        <v>0.58333333333333304</v>
      </c>
      <c r="I523" s="17" t="s">
        <v>12</v>
      </c>
      <c r="J523" s="17" t="s">
        <v>10</v>
      </c>
      <c r="K523" s="17">
        <v>50</v>
      </c>
      <c r="L523" s="17" t="s">
        <v>11</v>
      </c>
      <c r="P523" s="27" t="s">
        <v>40</v>
      </c>
      <c r="R523" s="12" t="str">
        <f>_xlfn.IFNA(VLOOKUP(S523,Municipis!$A$2:$B$118,2,FALSE),"Pendent")</f>
        <v>Flix, Ascó, Móra d'Ebre, Tortosa, Amposta, Deltebre</v>
      </c>
      <c r="S523" s="12" t="str" cm="1">
        <f t="array" ref="S523">_xlfn.IFNA(_xlfn.IFS(M523&lt;&gt;0,M523,N523&lt;&gt;0,N523,P523&lt;&gt;0,P523,Q523&lt;&gt;0,Q523),"Pendent")</f>
        <v xml:space="preserve">ZLLSM-EB-01 - l'Ebre </v>
      </c>
    </row>
    <row r="524" spans="1:22" ht="15" customHeight="1" x14ac:dyDescent="0.3">
      <c r="A524" s="12">
        <v>510</v>
      </c>
      <c r="B524" s="17" t="s">
        <v>529</v>
      </c>
      <c r="C524" s="16" t="s">
        <v>1574</v>
      </c>
      <c r="D524" s="23" t="str" cm="1">
        <f t="array" ref="D524">_xlfn.IFNA(_xlfn.IFS(M524&lt;&gt;0,M524,N524&lt;&gt;0,N524,P524&lt;&gt;0,P524,Q524&lt;&gt;0,Q524),"FALTAN DATOS DE ESCENARIO")</f>
        <v>Zona lliure-El Prat del Llobregat</v>
      </c>
      <c r="E524" s="94">
        <v>45234</v>
      </c>
      <c r="F524" s="95">
        <v>0.375</v>
      </c>
      <c r="G524" s="94">
        <v>45234</v>
      </c>
      <c r="H524" s="95">
        <v>0.75</v>
      </c>
      <c r="I524" s="27" t="s">
        <v>12</v>
      </c>
      <c r="J524" s="27" t="s">
        <v>10</v>
      </c>
      <c r="K524" s="27">
        <v>20</v>
      </c>
      <c r="L524" s="27" t="s">
        <v>11</v>
      </c>
      <c r="M524" s="27" t="s">
        <v>1575</v>
      </c>
      <c r="R524" s="12" t="str">
        <f>_xlfn.IFNA(VLOOKUP(S524,Municipis!$A$2:$B$118,2,FALSE),"Pendent")</f>
        <v>Pendent</v>
      </c>
      <c r="S524" s="12" t="str" cm="1">
        <f t="array" ref="S524">_xlfn.IFNA(_xlfn.IFS(M524&lt;&gt;0,M524,N524&lt;&gt;0,N524,P524&lt;&gt;0,P524,Q524&lt;&gt;0,Q524),"Pendent")</f>
        <v>Zona lliure-El Prat del Llobregat</v>
      </c>
    </row>
    <row r="525" spans="1:22" ht="15" customHeight="1" x14ac:dyDescent="0.3">
      <c r="A525" s="12">
        <v>511</v>
      </c>
      <c r="B525" s="17" t="s">
        <v>1579</v>
      </c>
      <c r="C525" s="17" t="s">
        <v>1589</v>
      </c>
      <c r="D525" s="23" t="str" cm="1">
        <f t="array" ref="D525">_xlfn.IFNA(_xlfn.IFS(M525&lt;&gt;0,M525,N525&lt;&gt;0,N525,P525&lt;&gt;0,P525,Q525&lt;&gt;0,Q525),"FALTAN DATOS DE ESCENARIO")</f>
        <v xml:space="preserve">ZPC FU-03 - Serinyà - Vilert - CIP </v>
      </c>
      <c r="E525" s="93">
        <v>45234</v>
      </c>
      <c r="F525" s="314">
        <v>0.33333333333333331</v>
      </c>
      <c r="G525" s="17" t="s">
        <v>1597</v>
      </c>
      <c r="H525" s="314">
        <v>0.79166666666666663</v>
      </c>
      <c r="I525" s="17" t="s">
        <v>1539</v>
      </c>
      <c r="J525" s="17" t="s">
        <v>1579</v>
      </c>
      <c r="K525" s="17">
        <v>25</v>
      </c>
      <c r="L525" s="17" t="s">
        <v>11</v>
      </c>
      <c r="M525" s="17" t="s">
        <v>76</v>
      </c>
      <c r="R525" s="12" t="str">
        <f>_xlfn.IFNA(VLOOKUP(S525,Municipis!$A$2:$B$118,2,FALSE),"Pendent")</f>
        <v>Olot</v>
      </c>
      <c r="S525" s="12" t="str" cm="1">
        <f t="array" ref="S525">_xlfn.IFNA(_xlfn.IFS(M525&lt;&gt;0,M525,N525&lt;&gt;0,N525,P525&lt;&gt;0,P525,Q525&lt;&gt;0,Q525),"Pendent")</f>
        <v xml:space="preserve">ZPC FU-03 - Serinyà - Vilert - CIP </v>
      </c>
    </row>
    <row r="526" spans="1:22" s="250" customFormat="1" ht="15" customHeight="1" x14ac:dyDescent="0.3">
      <c r="A526" s="123">
        <v>512</v>
      </c>
      <c r="B526" s="250" t="s">
        <v>415</v>
      </c>
      <c r="C526" s="129" t="s">
        <v>1537</v>
      </c>
      <c r="D526" s="251" t="str" cm="1">
        <f t="array" ref="D526">_xlfn.IFNA(_xlfn.IFS(M526&lt;&gt;0,M526,N526&lt;&gt;0,N526,P526&lt;&gt;0,P526,Q526&lt;&gt;0,Q526),"FALTAN DATOS DE ESCENARIO")</f>
        <v>ZPC LL-10 - Castellgalí - CIP, ZLLSM-LL-39 - Sant Vicenç de Castellet - CIP</v>
      </c>
      <c r="E526" s="130">
        <v>45234</v>
      </c>
      <c r="F526" s="131">
        <v>0.33333333333333298</v>
      </c>
      <c r="G526" s="130">
        <v>45234</v>
      </c>
      <c r="H526" s="131">
        <v>0.54166666666666696</v>
      </c>
      <c r="I526" s="132" t="s">
        <v>1539</v>
      </c>
      <c r="J526" s="132" t="s">
        <v>8</v>
      </c>
      <c r="K526" s="132">
        <v>20</v>
      </c>
      <c r="L526" s="132" t="s">
        <v>1525</v>
      </c>
      <c r="M526" s="132" t="s">
        <v>87</v>
      </c>
      <c r="N526" s="132"/>
      <c r="O526" s="132"/>
      <c r="P526" s="132"/>
      <c r="Q526" s="132"/>
      <c r="R526" s="123" t="str">
        <f>_xlfn.IFNA(VLOOKUP(S526,Municipis!$A$2:$B$118,2,FALSE),"Pendent")</f>
        <v>Lladurs, Navès, Olius</v>
      </c>
      <c r="S526" s="123" t="str" cm="1">
        <f t="array" ref="S526">_xlfn.IFNA(_xlfn.IFS(M526&lt;&gt;0,M526,N526&lt;&gt;0,N526,P526&lt;&gt;0,P526,Q526&lt;&gt;0,Q526),"Pendent")</f>
        <v>ZPC LL-10 - Castellgalí - CIP, ZLLSM-LL-39 - Sant Vicenç de Castellet - CIP</v>
      </c>
    </row>
    <row r="527" spans="1:22" ht="15" customHeight="1" x14ac:dyDescent="0.3">
      <c r="A527" s="12">
        <v>513</v>
      </c>
      <c r="B527" s="17" t="s">
        <v>432</v>
      </c>
      <c r="C527" s="49" t="s">
        <v>1064</v>
      </c>
      <c r="D527" s="23" t="str" cm="1">
        <f t="array" ref="D527">_xlfn.IFNA(_xlfn.IFS(M527&lt;&gt;0,M527,N527&lt;&gt;0,N527,P527&lt;&gt;0,P527,Q527&lt;&gt;0,Q527),"FALTAN DATOS DE ESCENARIO")</f>
        <v>ZPC SE-22 - Lleida - CIP</v>
      </c>
      <c r="E527" s="32">
        <v>45234</v>
      </c>
      <c r="F527" s="104">
        <v>0.33333333333333298</v>
      </c>
      <c r="G527" s="32">
        <v>45234</v>
      </c>
      <c r="H527" s="104">
        <v>0.70833333333333404</v>
      </c>
      <c r="I527" s="17" t="s">
        <v>12</v>
      </c>
      <c r="J527" s="17" t="s">
        <v>8</v>
      </c>
      <c r="K527" s="17">
        <v>20</v>
      </c>
      <c r="L527" s="17" t="s">
        <v>11</v>
      </c>
      <c r="M527" s="17" t="s">
        <v>130</v>
      </c>
      <c r="O527" s="17" t="s">
        <v>543</v>
      </c>
      <c r="R527" s="12" t="str">
        <f>_xlfn.IFNA(VLOOKUP(S527,Municipis!$A$2:$B$118,2,FALSE),"Pendent")</f>
        <v>Ripoll, Campdevànol, Les Llosses, Santa Maria de Besora</v>
      </c>
      <c r="S527" s="12" t="str" cm="1">
        <f t="array" ref="S527">_xlfn.IFNA(_xlfn.IFS(M527&lt;&gt;0,M527,N527&lt;&gt;0,N527,P527&lt;&gt;0,P527,Q527&lt;&gt;0,Q527),"Pendent")</f>
        <v>ZPC SE-22 - Lleida - CIP</v>
      </c>
      <c r="T527" s="23" t="str" cm="1">
        <f t="array" ref="T527">_xlfn.IFNA(_xlfn.IFS(M527&lt;&gt;0,M527,N527&lt;&gt;0,N527,P527&lt;&gt;0,P527,Q527&lt;&gt;0,Q527),"FALTAN DATOS DE ESCENARIO")</f>
        <v>ZPC SE-22 - Lleida - CIP</v>
      </c>
      <c r="U527" s="92" t="str">
        <f>IF(IFERROR(FIND("ZPC",S527)&gt;=1,0),"ZPC","ZLLSM")</f>
        <v>ZPC</v>
      </c>
      <c r="V527" s="92" t="str">
        <f>+IF(OR(P527="Festa Major",P527="Menors d'edat",P527="Federació",U527="ZLLSM"),"Exempt","Taxa")</f>
        <v>Taxa</v>
      </c>
    </row>
    <row r="528" spans="1:22" ht="15" customHeight="1" x14ac:dyDescent="0.3">
      <c r="A528" s="12">
        <v>514</v>
      </c>
      <c r="B528" s="17" t="s">
        <v>1518</v>
      </c>
      <c r="C528" s="16" t="s">
        <v>1523</v>
      </c>
      <c r="D528" s="23" t="str" cm="1">
        <f t="array" ref="D528">_xlfn.IFNA(_xlfn.IFS(M528&lt;&gt;0,M528,N528&lt;&gt;0,N528,P528&lt;&gt;0,P528,Q528&lt;&gt;0,Q528),"FALTAN DATOS DE ESCENARIO")</f>
        <v xml:space="preserve">ZPC TE-15 - Anglès - El Pasteral - INT </v>
      </c>
      <c r="E528" s="94">
        <v>45234</v>
      </c>
      <c r="F528" s="219">
        <v>0.33333333333333331</v>
      </c>
      <c r="G528" s="94">
        <v>45234</v>
      </c>
      <c r="H528" s="219">
        <v>0.875</v>
      </c>
      <c r="I528" s="27" t="s">
        <v>1022</v>
      </c>
      <c r="J528" s="27" t="s">
        <v>8</v>
      </c>
      <c r="K528" s="27">
        <v>24</v>
      </c>
      <c r="L528" s="27" t="s">
        <v>1525</v>
      </c>
      <c r="M528" s="27"/>
      <c r="N528" s="27" t="s">
        <v>139</v>
      </c>
      <c r="O528" s="27" t="s">
        <v>542</v>
      </c>
      <c r="P528" s="27"/>
      <c r="Q528" s="27"/>
      <c r="R528" s="12" t="e">
        <f>_xlfn.IFNA(VLOOKUP(S528,#REF!,2,FALSE),"Pendent")</f>
        <v>#REF!</v>
      </c>
      <c r="S528" s="12" t="str" cm="1">
        <f t="array" ref="S528">_xlfn.IFNA(_xlfn.IFS(M528&lt;&gt;0,M528,N528&lt;&gt;0,N528,P528&lt;&gt;0,P528,Q528&lt;&gt;0,Q528),"Pendent")</f>
        <v xml:space="preserve">ZPC TE-15 - Anglès - El Pasteral - INT </v>
      </c>
    </row>
    <row r="529" spans="1:22" ht="15" customHeight="1" x14ac:dyDescent="0.3">
      <c r="A529" s="12">
        <v>515</v>
      </c>
      <c r="B529" s="17" t="s">
        <v>491</v>
      </c>
      <c r="C529" s="235" t="s">
        <v>1443</v>
      </c>
      <c r="D529" s="23" t="str" cm="1">
        <f t="array" ref="D529">_xlfn.IFNA(_xlfn.IFS(M529&lt;&gt;0,M529,N529&lt;&gt;0,N529,P529&lt;&gt;0,P529,Q529&lt;&gt;0,Q529),"FALTAN DATOS DE ESCENARIO")</f>
        <v xml:space="preserve">Privades T1 - Basses del Golf de Girona </v>
      </c>
      <c r="E529" s="241">
        <v>45235</v>
      </c>
      <c r="F529" s="237">
        <v>0.29166666666666669</v>
      </c>
      <c r="G529" s="241">
        <v>45235</v>
      </c>
      <c r="H529" s="237">
        <v>0.54166666666666696</v>
      </c>
      <c r="I529" s="121" t="s">
        <v>12</v>
      </c>
      <c r="J529" s="121" t="s">
        <v>10</v>
      </c>
      <c r="K529" s="121">
        <v>50</v>
      </c>
      <c r="L529" s="121" t="s">
        <v>11</v>
      </c>
      <c r="M529" s="121"/>
      <c r="N529" s="121"/>
      <c r="O529" s="121"/>
      <c r="P529" s="121"/>
      <c r="Q529" s="121" t="s">
        <v>39</v>
      </c>
      <c r="R529" s="12" t="str">
        <f>_xlfn.IFNA(VLOOKUP(S529,Municipis!$A$2:$B$118,2,FALSE),"Pendent")</f>
        <v>Sant Julià de Ramis</v>
      </c>
      <c r="S529" s="12" t="str" cm="1">
        <f t="array" ref="S529">_xlfn.IFNA(_xlfn.IFS(M529&lt;&gt;0,M529,N529&lt;&gt;0,N529,P529&lt;&gt;0,P529,Q529&lt;&gt;0,Q529),"Pendent")</f>
        <v xml:space="preserve">Privades T1 - Basses del Golf de Girona </v>
      </c>
    </row>
    <row r="530" spans="1:22" ht="15" customHeight="1" x14ac:dyDescent="0.3">
      <c r="A530" s="12">
        <v>516</v>
      </c>
      <c r="B530" s="28" t="s">
        <v>466</v>
      </c>
      <c r="C530" s="16" t="s">
        <v>1602</v>
      </c>
      <c r="D530" s="23" t="str" cm="1">
        <f t="array" ref="D530">_xlfn.IFNA(_xlfn.IFS(M530&lt;&gt;0,M530,N530&lt;&gt;0,N530,P530&lt;&gt;0,P530,Q530&lt;&gt;0,Q530),"FALTAN DATOS DE ESCENARIO")</f>
        <v xml:space="preserve">ZPC LL-23 - Súria - CIP </v>
      </c>
      <c r="E530" s="94">
        <v>45235</v>
      </c>
      <c r="F530" s="95">
        <v>0.33333333333333298</v>
      </c>
      <c r="G530" s="94">
        <v>45235</v>
      </c>
      <c r="H530" s="95">
        <v>0.54166666666666696</v>
      </c>
      <c r="I530" s="27" t="s">
        <v>12</v>
      </c>
      <c r="J530" s="27" t="s">
        <v>8</v>
      </c>
      <c r="K530" s="27">
        <v>25</v>
      </c>
      <c r="L530" s="27" t="s">
        <v>11</v>
      </c>
      <c r="M530" s="27" t="s">
        <v>99</v>
      </c>
      <c r="N530" s="27"/>
      <c r="O530" s="27"/>
      <c r="P530" s="27"/>
      <c r="Q530" s="27"/>
      <c r="R530" s="12"/>
      <c r="S530" s="12"/>
      <c r="T530" s="23"/>
      <c r="U530" s="92"/>
      <c r="V530" s="92"/>
    </row>
    <row r="531" spans="1:22" ht="15" customHeight="1" x14ac:dyDescent="0.3">
      <c r="A531" s="12">
        <v>517</v>
      </c>
      <c r="B531" s="36" t="s">
        <v>522</v>
      </c>
      <c r="C531" s="37" t="s">
        <v>1053</v>
      </c>
      <c r="D531" s="23" t="str" cm="1">
        <f t="array" ref="D531">_xlfn.IFNA(_xlfn.IFS(M531&lt;&gt;0,M531,N531&lt;&gt;0,N531,P531&lt;&gt;0,P531,Q531&lt;&gt;0,Q531),"FALTAN DATOS DE ESCENARIO")</f>
        <v xml:space="preserve">ZPC LL-24 - Olesa i Esparreguera - CIP </v>
      </c>
      <c r="E531" s="32">
        <v>45235</v>
      </c>
      <c r="F531" s="104">
        <v>0.33333333333333298</v>
      </c>
      <c r="G531" s="32">
        <v>45235</v>
      </c>
      <c r="H531" s="104">
        <v>0.54166666666666696</v>
      </c>
      <c r="I531" s="17" t="s">
        <v>12</v>
      </c>
      <c r="J531" s="17" t="s">
        <v>8</v>
      </c>
      <c r="K531" s="17">
        <v>40</v>
      </c>
      <c r="L531" s="17" t="s">
        <v>11</v>
      </c>
      <c r="M531" s="17" t="s">
        <v>100</v>
      </c>
      <c r="R531" s="12" t="str">
        <f>_xlfn.IFNA(VLOOKUP(S531,Municipis!$A$2:$B$118,2,FALSE),"Pendent")</f>
        <v>Navàs. Pinós, Cardona</v>
      </c>
      <c r="S531" s="12" t="str" cm="1">
        <f t="array" ref="S531">_xlfn.IFNA(_xlfn.IFS(M531&lt;&gt;0,M531,N531&lt;&gt;0,N531,P531&lt;&gt;0,P531,Q531&lt;&gt;0,Q531),"Pendent")</f>
        <v xml:space="preserve">ZPC LL-24 - Olesa i Esparreguera - CIP </v>
      </c>
      <c r="T531" s="23" t="str" cm="1">
        <f t="array" ref="T531">_xlfn.IFNA(_xlfn.IFS(M531&lt;&gt;0,M531,N531&lt;&gt;0,N531,P531&lt;&gt;0,P531,Q531&lt;&gt;0,Q531),"FALTAN DATOS DE ESCENARIO")</f>
        <v xml:space="preserve">ZPC LL-24 - Olesa i Esparreguera - CIP </v>
      </c>
      <c r="U531" s="92" t="str">
        <f>IF(IFERROR(FIND("ZPC",S531)&gt;=1,0),"ZPC","ZLLSM")</f>
        <v>ZPC</v>
      </c>
      <c r="V531" s="92" t="str">
        <f>+IF(OR(P531="Festa Major",P531="Menors d'edat",P531="Federació",U531="ZLLSM"),"Exempt","Taxa")</f>
        <v>Taxa</v>
      </c>
    </row>
    <row r="532" spans="1:22" ht="15" customHeight="1" x14ac:dyDescent="0.3">
      <c r="A532" s="12">
        <v>518</v>
      </c>
      <c r="B532" s="17" t="s">
        <v>502</v>
      </c>
      <c r="C532" s="16" t="s">
        <v>1556</v>
      </c>
      <c r="D532" s="23" t="str" cm="1">
        <f t="array" ref="D532">_xlfn.IFNA(_xlfn.IFS(M532&lt;&gt;0,M532,N532&lt;&gt;0,N532,P532&lt;&gt;0,P532,Q532&lt;&gt;0,Q532),"FALTAN DATOS DE ESCENARIO")</f>
        <v>ZPC SE-22 - Lleida - CIP</v>
      </c>
      <c r="E532" s="94">
        <v>45235</v>
      </c>
      <c r="F532" s="219">
        <v>0.29166666666666669</v>
      </c>
      <c r="G532" s="94">
        <v>45235</v>
      </c>
      <c r="H532" s="219">
        <v>0.83333333333333404</v>
      </c>
      <c r="I532" s="27" t="s">
        <v>1009</v>
      </c>
      <c r="J532" s="27" t="s">
        <v>10</v>
      </c>
      <c r="K532" s="27">
        <v>40</v>
      </c>
      <c r="L532" s="27" t="s">
        <v>11</v>
      </c>
      <c r="M532" s="27" t="s">
        <v>130</v>
      </c>
      <c r="R532" s="12" t="str">
        <f>_xlfn.IFNA(VLOOKUP(S532,Municipis!$A$2:$B$118,2,FALSE),"Pendent")</f>
        <v>Ripoll, Campdevànol, Les Llosses, Santa Maria de Besora</v>
      </c>
      <c r="S532" s="12" t="str" cm="1">
        <f t="array" ref="S532">_xlfn.IFNA(_xlfn.IFS(M532&lt;&gt;0,M532,N532&lt;&gt;0,N532,P532&lt;&gt;0,P532,Q532&lt;&gt;0,Q532),"Pendent")</f>
        <v>ZPC SE-22 - Lleida - CIP</v>
      </c>
      <c r="T532" s="23" t="str" cm="1">
        <f t="array" ref="T532">_xlfn.IFNA(_xlfn.IFS(M532&lt;&gt;0,M532,N532&lt;&gt;0,N532,P532&lt;&gt;0,P532,Q532&lt;&gt;0,Q532),"FALTAN DATOS DE ESCENARIO")</f>
        <v>ZPC SE-22 - Lleida - CIP</v>
      </c>
      <c r="U532" s="92" t="str">
        <f>IF(IFERROR(FIND("ZPC",S532)&gt;=1,0),"ZPC","ZLLSM")</f>
        <v>ZPC</v>
      </c>
      <c r="V532" s="92" t="str">
        <f>+IF(OR(P532="Festa Major",P532="Menors d'edat",P532="Federació",U532="ZLLSM"),"Exempt","Taxa")</f>
        <v>Taxa</v>
      </c>
    </row>
    <row r="533" spans="1:22" ht="15" customHeight="1" x14ac:dyDescent="0.3">
      <c r="A533" s="12">
        <v>519</v>
      </c>
      <c r="B533" s="17" t="s">
        <v>428</v>
      </c>
      <c r="C533" s="17" t="s">
        <v>1440</v>
      </c>
      <c r="D533" s="23" t="str" cm="1">
        <f t="array" ref="D533">_xlfn.IFNA(_xlfn.IFS(M533&lt;&gt;0,M533,N533&lt;&gt;0,N533,P533&lt;&gt;0,P533,Q533&lt;&gt;0,Q533),"FALTAN DATOS DE ESCENARIO")</f>
        <v>ZPC TE-20 - Manlleu - Roda de Ter - CIP, ZPC TE-21 - Torelló - CIP</v>
      </c>
      <c r="E533" s="93">
        <v>45235</v>
      </c>
      <c r="F533" s="118">
        <v>0.25</v>
      </c>
      <c r="G533" s="93">
        <v>45235</v>
      </c>
      <c r="H533" s="118">
        <v>0.54166666666666663</v>
      </c>
      <c r="I533" s="28" t="s">
        <v>1441</v>
      </c>
      <c r="J533" s="28" t="s">
        <v>8</v>
      </c>
      <c r="K533" s="22">
        <v>30</v>
      </c>
      <c r="L533" s="12" t="s">
        <v>1442</v>
      </c>
      <c r="M533" s="17" t="s">
        <v>142</v>
      </c>
      <c r="R533" s="12" t="str">
        <f>_xlfn.IFNA(VLOOKUP(S533,Municipis!$A$2:$B$118,2,FALSE),"Pendent")</f>
        <v>Masies Voltegrà, Torelló, S. Vicenç Torelló, Oris, S. Quirze Besora</v>
      </c>
      <c r="S533" s="12" t="str" cm="1">
        <f t="array" ref="S533">_xlfn.IFNA(_xlfn.IFS(M533&lt;&gt;0,M533,N533&lt;&gt;0,N533,P533&lt;&gt;0,P533,Q533&lt;&gt;0,Q533),"Pendent")</f>
        <v>ZPC TE-20 - Manlleu - Roda de Ter - CIP, ZPC TE-21 - Torelló - CIP</v>
      </c>
    </row>
    <row r="534" spans="1:22" ht="15" customHeight="1" x14ac:dyDescent="0.3">
      <c r="A534" s="12">
        <v>520</v>
      </c>
      <c r="B534" s="17" t="s">
        <v>512</v>
      </c>
      <c r="C534" s="16" t="s">
        <v>1516</v>
      </c>
      <c r="D534" s="23" t="str" cm="1">
        <f t="array" ref="D534">_xlfn.IFNA(_xlfn.IFS(M534&lt;&gt;0,M534,N534&lt;&gt;0,N534,P534&lt;&gt;0,P534,Q534&lt;&gt;0,Q534),"FALTAN DATOS DE ESCENARIO")</f>
        <v xml:space="preserve">ZPC NR-12 - Alfarràs - INT </v>
      </c>
      <c r="E534" s="94">
        <v>45237</v>
      </c>
      <c r="F534" s="219">
        <v>0.33333333333333298</v>
      </c>
      <c r="G534" s="94">
        <v>45237</v>
      </c>
      <c r="H534" s="219">
        <v>0.79166666666666696</v>
      </c>
      <c r="I534" s="27" t="s">
        <v>1022</v>
      </c>
      <c r="J534" s="27" t="s">
        <v>10</v>
      </c>
      <c r="K534" s="27">
        <v>20</v>
      </c>
      <c r="L534" s="27" t="s">
        <v>11</v>
      </c>
      <c r="M534" s="27"/>
      <c r="N534" s="27" t="s">
        <v>114</v>
      </c>
      <c r="O534" s="27" t="s">
        <v>542</v>
      </c>
      <c r="P534" s="27"/>
      <c r="Q534" s="27"/>
      <c r="R534" s="12" t="str">
        <f>_xlfn.IFNA(VLOOKUP(S534,[2]Municipis!$A$2:$B$118,2,FALSE),"Pendent")</f>
        <v>Alfarràs, Almenar, Ivars de Noguera, Algerri, Albesa, Alguaire, La Portella</v>
      </c>
      <c r="S534" s="12" t="str">
        <f t="array" ref="S534">_xlfn.IFNA(_xlfn.IFS(M534&lt;&gt;0,M534,N534&lt;&gt;0,N534,P534&lt;&gt;0,P534,Q534&lt;&gt;0,Q534),"Pendent")</f>
        <v xml:space="preserve">ZPC NR-12 - Alfarràs - INT </v>
      </c>
    </row>
    <row r="535" spans="1:22" ht="15" customHeight="1" x14ac:dyDescent="0.3">
      <c r="A535" s="12">
        <v>521</v>
      </c>
      <c r="B535" s="17" t="s">
        <v>438</v>
      </c>
      <c r="C535" s="235" t="s">
        <v>1109</v>
      </c>
      <c r="D535" s="23" t="str" cm="1">
        <f t="array" ref="D535">_xlfn.IFNA(_xlfn.IFS(M535&lt;&gt;0,M535,N535&lt;&gt;0,N535,P535&lt;&gt;0,P535,Q535&lt;&gt;0,Q535),"FALTAN DATOS DE ESCENARIO")</f>
        <v>ZPC SE-07 - Embassament d'Oliana - CIP</v>
      </c>
      <c r="E535" s="236">
        <v>45240</v>
      </c>
      <c r="F535" s="260">
        <v>0.54166666666666663</v>
      </c>
      <c r="G535" s="236">
        <v>45242</v>
      </c>
      <c r="H535" s="260">
        <v>0.54166666666666663</v>
      </c>
      <c r="I535" s="17" t="s">
        <v>1554</v>
      </c>
      <c r="J535" s="121" t="s">
        <v>8</v>
      </c>
      <c r="K535" s="121">
        <v>20</v>
      </c>
      <c r="L535" s="121" t="s">
        <v>11</v>
      </c>
      <c r="M535" s="121" t="s">
        <v>117</v>
      </c>
      <c r="N535" s="121"/>
      <c r="O535" s="121"/>
      <c r="P535" s="121"/>
      <c r="Q535" s="121"/>
      <c r="R535" s="12" t="str">
        <f>_xlfn.IFNA(VLOOKUP(S535,Municipis!$A$2:$B$118,2,FALSE),"Pendent")</f>
        <v>Coll de Nargó, Peramola, Oliana, Tiurana, Bassella, La Baronia de Rialb</v>
      </c>
      <c r="S535" s="12" t="str" cm="1">
        <f t="array" ref="S535">_xlfn.IFNA(_xlfn.IFS(M535&lt;&gt;0,M535,N535&lt;&gt;0,N535,P535&lt;&gt;0,P535,Q535&lt;&gt;0,Q535),"Pendent")</f>
        <v>ZPC SE-07 - Embassament d'Oliana - CIP</v>
      </c>
    </row>
    <row r="536" spans="1:22" ht="15" customHeight="1" x14ac:dyDescent="0.3">
      <c r="B536" s="17" t="s">
        <v>450</v>
      </c>
      <c r="C536" s="16" t="s">
        <v>1484</v>
      </c>
      <c r="D536" s="23" t="str" cm="1">
        <f t="array" ref="D536">_xlfn.IFNA(_xlfn.IFS(M536&lt;&gt;0,M536,N536&lt;&gt;0,N536,P536&lt;&gt;0,P536,Q536&lt;&gt;0,Q536),"FALTAN DATOS DE ESCENARIO")</f>
        <v xml:space="preserve">ZLLSM-EB-01 - l'Ebre </v>
      </c>
      <c r="E536" s="94">
        <v>45241</v>
      </c>
      <c r="F536" s="95">
        <v>0.33333333333333298</v>
      </c>
      <c r="G536" s="94">
        <v>45241</v>
      </c>
      <c r="H536" s="95">
        <v>0.75</v>
      </c>
      <c r="I536" s="27" t="s">
        <v>1009</v>
      </c>
      <c r="J536" s="27" t="s">
        <v>8</v>
      </c>
      <c r="K536" s="27">
        <v>50</v>
      </c>
      <c r="L536" s="27" t="s">
        <v>11</v>
      </c>
      <c r="M536" s="27"/>
      <c r="N536" s="27"/>
      <c r="O536" s="27"/>
      <c r="P536" s="27" t="s">
        <v>40</v>
      </c>
      <c r="Q536" s="27"/>
      <c r="R536" s="12" t="str">
        <f>_xlfn.IFNA(VLOOKUP(S536,Municipis!$A$2:$B$118,2,FALSE),"Pendent")</f>
        <v>Flix, Ascó, Móra d'Ebre, Tortosa, Amposta, Deltebre</v>
      </c>
      <c r="S536" s="12" t="str" cm="1">
        <f t="array" ref="S536">_xlfn.IFNA(_xlfn.IFS(M536&lt;&gt;0,M536,N536&lt;&gt;0,N536,P536&lt;&gt;0,P536,Q536&lt;&gt;0,Q536),"Pendent")</f>
        <v xml:space="preserve">ZLLSM-EB-01 - l'Ebre </v>
      </c>
    </row>
    <row r="537" spans="1:22" ht="15" customHeight="1" x14ac:dyDescent="0.3">
      <c r="A537" s="12">
        <v>524</v>
      </c>
      <c r="B537" s="17" t="s">
        <v>477</v>
      </c>
      <c r="C537" s="315" t="s">
        <v>1479</v>
      </c>
      <c r="D537" s="23" t="str" cm="1">
        <f t="array" ref="D537">_xlfn.IFNA(_xlfn.IFS(M537&lt;&gt;0,M537,N537&lt;&gt;0,N537,P537&lt;&gt;0,P537,Q537&lt;&gt;0,Q537),"FALTAN DATOS DE ESCENARIO")</f>
        <v xml:space="preserve">ZLLSM-LL-31 - el Llobregat - Abrera </v>
      </c>
      <c r="E537" s="229">
        <v>45241</v>
      </c>
      <c r="F537" s="230">
        <v>0.25</v>
      </c>
      <c r="G537" s="229">
        <v>45241</v>
      </c>
      <c r="H537" s="230" t="s">
        <v>1481</v>
      </c>
      <c r="I537" s="231" t="s">
        <v>1421</v>
      </c>
      <c r="J537" s="231" t="s">
        <v>1479</v>
      </c>
      <c r="K537" s="232">
        <v>20</v>
      </c>
      <c r="L537" s="315" t="s">
        <v>1080</v>
      </c>
      <c r="M537" s="27"/>
      <c r="N537" s="27"/>
      <c r="O537" s="27"/>
      <c r="P537" s="27" t="s">
        <v>52</v>
      </c>
      <c r="R537" s="12" t="str">
        <f>_xlfn.IFNA(VLOOKUP(S537,Municipis!$A$2:$B$118,2,FALSE),"Pendent")</f>
        <v>Abrera</v>
      </c>
      <c r="S537" s="12" t="str" cm="1">
        <f t="array" ref="S537">_xlfn.IFNA(_xlfn.IFS(M537&lt;&gt;0,M537,N537&lt;&gt;0,N537,P537&lt;&gt;0,P537,Q537&lt;&gt;0,Q537),"Pendent")</f>
        <v xml:space="preserve">ZLLSM-LL-31 - el Llobregat - Abrera </v>
      </c>
    </row>
    <row r="538" spans="1:22" ht="15" customHeight="1" x14ac:dyDescent="0.3">
      <c r="A538" s="12">
        <v>525</v>
      </c>
      <c r="B538" s="17" t="s">
        <v>481</v>
      </c>
      <c r="C538" s="40" t="s">
        <v>1286</v>
      </c>
      <c r="D538" s="239" t="str" cm="1">
        <f t="array" ref="D538">_xlfn.IFNA(_xlfn.IFS(M538&lt;&gt;0,M538,N538&lt;&gt;0,N538,P538&lt;&gt;0,P538,Q538&lt;&gt;0,Q538),"FALTAN DATOS DE ESCENARIO")</f>
        <v>Escenari de Foix</v>
      </c>
      <c r="E538" s="240">
        <v>45242</v>
      </c>
      <c r="F538" s="104">
        <v>0.29166666666666669</v>
      </c>
      <c r="G538" s="240">
        <v>45242</v>
      </c>
      <c r="H538" s="110">
        <v>0.54166666666666696</v>
      </c>
      <c r="I538" s="27" t="s">
        <v>12</v>
      </c>
      <c r="J538" s="17" t="s">
        <v>8</v>
      </c>
      <c r="K538" s="17">
        <v>20</v>
      </c>
      <c r="L538" s="17" t="s">
        <v>11</v>
      </c>
      <c r="Q538" s="17" t="s">
        <v>29</v>
      </c>
      <c r="R538" s="12" t="str">
        <f>_xlfn.IFNA(VLOOKUP(S538,Municipis!$A$2:$B$118,2,FALSE),"Pendent")</f>
        <v>Castellet i la Gornal</v>
      </c>
      <c r="S538" s="12" t="str" cm="1">
        <f t="array" ref="S538">_xlfn.IFNA(_xlfn.IFS(M538&lt;&gt;0,M538,N538&lt;&gt;0,N538,P538&lt;&gt;0,P538,Q538&lt;&gt;0,Q538),"Pendent")</f>
        <v>Escenari de Foix</v>
      </c>
      <c r="T538" s="23" t="str" cm="1">
        <f t="array" ref="T538">_xlfn.IFNA(_xlfn.IFS(M538&lt;&gt;0,M538,N538&lt;&gt;0,N538,P538&lt;&gt;0,P538,Q538&lt;&gt;0,Q538),"FALTAN DATOS DE ESCENARIO")</f>
        <v>Escenari de Foix</v>
      </c>
      <c r="U538" s="92" t="str">
        <f>IF(IFERROR(FIND("ZPC",S538)&gt;=1,0),"ZPC","ZLLSM")</f>
        <v>ZLLSM</v>
      </c>
      <c r="V538" s="92" t="str">
        <f>+IF(OR(P538="Festa Major",P538="Menors d'edat",P538="Federació",U538="ZLLSM"),"Exempt","Taxa")</f>
        <v>Exempt</v>
      </c>
    </row>
    <row r="539" spans="1:22" ht="15" customHeight="1" x14ac:dyDescent="0.3">
      <c r="A539" s="12">
        <v>526</v>
      </c>
      <c r="B539" s="17" t="s">
        <v>482</v>
      </c>
      <c r="C539" s="16" t="s">
        <v>1432</v>
      </c>
      <c r="D539" s="23" t="str" cm="1">
        <f t="array" ref="D539">_xlfn.IFNA(_xlfn.IFS(M539&lt;&gt;0,M539,N539&lt;&gt;0,N539,P539&lt;&gt;0,P539,Q539&lt;&gt;0,Q539),"FALTAN DATOS DE ESCENARIO")</f>
        <v xml:space="preserve">Privades T1 - Basses del Golf de Girona </v>
      </c>
      <c r="E539" s="94">
        <v>45242</v>
      </c>
      <c r="F539" s="219">
        <v>0.25</v>
      </c>
      <c r="G539" s="94">
        <v>45242</v>
      </c>
      <c r="H539" s="219">
        <v>0.58333333333333304</v>
      </c>
      <c r="I539" s="27" t="s">
        <v>12</v>
      </c>
      <c r="J539" s="27" t="s">
        <v>10</v>
      </c>
      <c r="K539" s="27">
        <v>50</v>
      </c>
      <c r="L539" s="27" t="s">
        <v>11</v>
      </c>
      <c r="M539" s="27"/>
      <c r="N539" s="27"/>
      <c r="O539" s="27"/>
      <c r="P539" s="27"/>
      <c r="Q539" s="27" t="s">
        <v>39</v>
      </c>
      <c r="R539" s="12" t="str">
        <f>_xlfn.IFNA(VLOOKUP(S539,Municipis!$A$2:$B$118,2,FALSE),"Pendent")</f>
        <v>Sant Julià de Ramis</v>
      </c>
      <c r="S539" s="12" t="str" cm="1">
        <f t="array" ref="S539">_xlfn.IFNA(_xlfn.IFS(M539&lt;&gt;0,M539,N539&lt;&gt;0,N539,P539&lt;&gt;0,P539,Q539&lt;&gt;0,Q539),"Pendent")</f>
        <v xml:space="preserve">Privades T1 - Basses del Golf de Girona </v>
      </c>
    </row>
    <row r="540" spans="1:22" ht="15" customHeight="1" x14ac:dyDescent="0.3">
      <c r="A540" s="12">
        <v>527</v>
      </c>
      <c r="B540" s="17" t="s">
        <v>426</v>
      </c>
      <c r="C540" s="97" t="s">
        <v>1171</v>
      </c>
      <c r="D540" s="23" t="str" cm="1">
        <f t="array" ref="D540">_xlfn.IFNA(_xlfn.IFS(M540&lt;&gt;0,M540,N540&lt;&gt;0,N540,P540&lt;&gt;0,P540,Q540&lt;&gt;0,Q540),"FALTAN DATOS DE ESCENARIO")</f>
        <v xml:space="preserve">ZPC LL-23 - Súria - CIP </v>
      </c>
      <c r="E540" s="107">
        <v>45242</v>
      </c>
      <c r="F540" s="316">
        <v>0.33333333333333298</v>
      </c>
      <c r="G540" s="107">
        <v>45242</v>
      </c>
      <c r="H540" s="316">
        <v>0.54166666666666696</v>
      </c>
      <c r="I540" s="100" t="s">
        <v>12</v>
      </c>
      <c r="J540" s="100" t="s">
        <v>8</v>
      </c>
      <c r="K540" s="100">
        <v>25</v>
      </c>
      <c r="L540" s="100" t="s">
        <v>11</v>
      </c>
      <c r="M540" s="100" t="s">
        <v>99</v>
      </c>
      <c r="N540" s="27"/>
      <c r="O540" s="27"/>
      <c r="P540" s="27"/>
      <c r="Q540" s="27"/>
      <c r="R540" s="12" t="str">
        <f>_xlfn.IFNA(VLOOKUP(S540,Municipis!$A$2:$B$118,2,FALSE),"Pendent")</f>
        <v>Olesa de Montserrat, Esparreguera, Collbató</v>
      </c>
      <c r="S540" s="12" t="str" cm="1">
        <f t="array" ref="S540">_xlfn.IFNA(_xlfn.IFS(M540&lt;&gt;0,M540,N540&lt;&gt;0,N540,P540&lt;&gt;0,P540,Q540&lt;&gt;0,Q540),"Pendent")</f>
        <v xml:space="preserve">ZPC LL-23 - Súria - CIP </v>
      </c>
      <c r="T540" s="23" t="str" cm="1">
        <f t="array" ref="T540">_xlfn.IFNA(_xlfn.IFS(M540&lt;&gt;0,M540,N540&lt;&gt;0,N540,P540&lt;&gt;0,P540,Q540&lt;&gt;0,Q540),"FALTAN DATOS DE ESCENARIO")</f>
        <v xml:space="preserve">ZPC LL-23 - Súria - CIP </v>
      </c>
      <c r="U540" s="92" t="str">
        <f>IF(IFERROR(FIND("ZPC",S540)&gt;=1,0),"ZPC","ZLLSM")</f>
        <v>ZPC</v>
      </c>
      <c r="V540" s="92" t="str">
        <f>+IF(OR(P540="Festa Major",P540="Menors d'edat",P540="Federació",U540="ZLLSM"),"Exempt","Taxa")</f>
        <v>Taxa</v>
      </c>
    </row>
    <row r="541" spans="1:22" ht="15" customHeight="1" x14ac:dyDescent="0.3">
      <c r="A541" s="12">
        <v>528</v>
      </c>
      <c r="B541" s="36" t="s">
        <v>522</v>
      </c>
      <c r="C541" s="37" t="s">
        <v>1053</v>
      </c>
      <c r="D541" s="23" t="str" cm="1">
        <f t="array" ref="D541">_xlfn.IFNA(_xlfn.IFS(M541&lt;&gt;0,M541,N541&lt;&gt;0,N541,P541&lt;&gt;0,P541,Q541&lt;&gt;0,Q541),"FALTAN DATOS DE ESCENARIO")</f>
        <v xml:space="preserve">ZPC LL-24 - Olesa i Esparreguera - CIP </v>
      </c>
      <c r="E541" s="32">
        <v>45242</v>
      </c>
      <c r="F541" s="104">
        <v>0.33333333333333298</v>
      </c>
      <c r="G541" s="32">
        <v>45242</v>
      </c>
      <c r="H541" s="104">
        <v>0.54166666666666696</v>
      </c>
      <c r="I541" s="17" t="s">
        <v>12</v>
      </c>
      <c r="J541" s="17" t="s">
        <v>8</v>
      </c>
      <c r="K541" s="17">
        <v>40</v>
      </c>
      <c r="L541" s="17" t="s">
        <v>11</v>
      </c>
      <c r="M541" s="17" t="s">
        <v>100</v>
      </c>
      <c r="R541" s="12" t="str">
        <f>_xlfn.IFNA(VLOOKUP(S541,Municipis!$A$2:$B$118,2,FALSE),"Pendent")</f>
        <v>Navàs. Pinós, Cardona</v>
      </c>
      <c r="S541" s="12" t="str" cm="1">
        <f t="array" ref="S541">_xlfn.IFNA(_xlfn.IFS(M541&lt;&gt;0,M541,N541&lt;&gt;0,N541,P541&lt;&gt;0,P541,Q541&lt;&gt;0,Q541),"Pendent")</f>
        <v xml:space="preserve">ZPC LL-24 - Olesa i Esparreguera - CIP </v>
      </c>
      <c r="T541" s="23" t="str" cm="1">
        <f t="array" ref="T541">_xlfn.IFNA(_xlfn.IFS(M541&lt;&gt;0,M541,N541&lt;&gt;0,N541,P541&lt;&gt;0,P541,Q541&lt;&gt;0,Q541),"FALTAN DATOS DE ESCENARIO")</f>
        <v xml:space="preserve">ZPC LL-24 - Olesa i Esparreguera - CIP </v>
      </c>
      <c r="U541" s="92" t="str">
        <f>IF(IFERROR(FIND("ZPC",S541)&gt;=1,0),"ZPC","ZLLSM")</f>
        <v>ZPC</v>
      </c>
      <c r="V541" s="92" t="str">
        <f>+IF(OR(P541="Festa Major",P541="Menors d'edat",P541="Federació",U541="ZLLSM"),"Exempt","Taxa")</f>
        <v>Taxa</v>
      </c>
    </row>
    <row r="542" spans="1:22" ht="15" customHeight="1" x14ac:dyDescent="0.3">
      <c r="B542" s="17" t="s">
        <v>450</v>
      </c>
      <c r="C542" s="16" t="s">
        <v>1604</v>
      </c>
      <c r="D542" s="23" t="str" cm="1">
        <f t="array" ref="D542">_xlfn.IFNA(_xlfn.IFS(M542&lt;&gt;0,M542,N542&lt;&gt;0,N542,P542&lt;&gt;0,P542,Q542&lt;&gt;0,Q542),"FALTAN DATOS DE ESCENARIO")</f>
        <v>ZPC NP-09 - Embassament de Camarasa - CIP</v>
      </c>
      <c r="E542" s="94">
        <v>45242</v>
      </c>
      <c r="F542" s="95">
        <v>0.33333333333333298</v>
      </c>
      <c r="G542" s="94">
        <v>45242</v>
      </c>
      <c r="H542" s="95">
        <v>0.75</v>
      </c>
      <c r="I542" s="27" t="s">
        <v>1030</v>
      </c>
      <c r="J542" s="27" t="s">
        <v>8</v>
      </c>
      <c r="K542" s="27">
        <v>25</v>
      </c>
      <c r="L542" s="27" t="s">
        <v>11</v>
      </c>
      <c r="M542" s="27" t="s">
        <v>109</v>
      </c>
      <c r="N542" s="27"/>
      <c r="O542" s="27"/>
      <c r="P542" s="27"/>
      <c r="Q542" s="27"/>
      <c r="R542" s="12" t="str">
        <f>_xlfn.IFNA(VLOOKUP(S542,Municipis!$A$2:$B$118,2,FALSE),"Pendent")</f>
        <v>Camarasa, Les Avellanes i Santa Linya, Àger, Vilanova de Meià</v>
      </c>
      <c r="S542" s="12" t="str" cm="1">
        <f t="array" ref="S542">_xlfn.IFNA(_xlfn.IFS(M542&lt;&gt;0,M542,N542&lt;&gt;0,N542,P542&lt;&gt;0,P542,Q542&lt;&gt;0,Q542),"Pendent")</f>
        <v>ZPC NP-09 - Embassament de Camarasa - CIP</v>
      </c>
    </row>
    <row r="543" spans="1:22" ht="15" customHeight="1" x14ac:dyDescent="0.3">
      <c r="B543" s="17" t="s">
        <v>444</v>
      </c>
      <c r="C543" s="16" t="s">
        <v>1616</v>
      </c>
      <c r="D543" s="23" t="str" cm="1">
        <f t="array" ref="D543">_xlfn.IFNA(_xlfn.IFS(M543&lt;&gt;0,M543,N543&lt;&gt;0,N543,P543&lt;&gt;0,P543,Q543&lt;&gt;0,Q543),"FALTAN DATOS DE ESCENARIO")</f>
        <v>ZPC SE-19 - Utxesa - Torres de Segre - CIP</v>
      </c>
      <c r="E543" s="94">
        <v>45242</v>
      </c>
      <c r="F543" s="95">
        <v>0.33333333333333331</v>
      </c>
      <c r="G543" s="94">
        <v>45242</v>
      </c>
      <c r="H543" s="95">
        <v>0.54166666666666663</v>
      </c>
      <c r="I543" s="27" t="s">
        <v>12</v>
      </c>
      <c r="J543" s="27" t="s">
        <v>8</v>
      </c>
      <c r="K543" s="27">
        <v>30</v>
      </c>
      <c r="L543" s="27" t="s">
        <v>11</v>
      </c>
      <c r="M543" s="27" t="s">
        <v>125</v>
      </c>
      <c r="R543" s="12" t="str">
        <f>_xlfn.IFNA(VLOOKUP(S543,Municipis!$A$2:$B$118,2,FALSE),"Pendent")</f>
        <v>Torres de Segre, Soses, Seròs</v>
      </c>
      <c r="S543" s="12" t="str" cm="1">
        <f t="array" ref="S543">_xlfn.IFNA(_xlfn.IFS(M543&lt;&gt;0,M543,N543&lt;&gt;0,N543,P543&lt;&gt;0,P543,Q543&lt;&gt;0,Q543),"Pendent")</f>
        <v>ZPC SE-19 - Utxesa - Torres de Segre - CIP</v>
      </c>
    </row>
    <row r="544" spans="1:22" ht="15" customHeight="1" x14ac:dyDescent="0.3">
      <c r="B544" s="17" t="s">
        <v>444</v>
      </c>
      <c r="C544" s="16" t="s">
        <v>1617</v>
      </c>
      <c r="D544" s="23" t="str" cm="1">
        <f t="array" ref="D544">_xlfn.IFNA(_xlfn.IFS(M544&lt;&gt;0,M544,N544&lt;&gt;0,N544,P544&lt;&gt;0,P544,Q544&lt;&gt;0,Q544),"FALTAN DATOS DE ESCENARIO")</f>
        <v>ZPC SE-19 - Utxesa - Torres de Segre - CIP</v>
      </c>
      <c r="E544" s="94">
        <v>45243</v>
      </c>
      <c r="F544" s="95">
        <v>0.66666666666666663</v>
      </c>
      <c r="G544" s="94">
        <v>45245</v>
      </c>
      <c r="H544" s="95">
        <v>0.54166666666666663</v>
      </c>
      <c r="I544" s="27" t="s">
        <v>12</v>
      </c>
      <c r="J544" s="27"/>
      <c r="K544" s="27">
        <v>50</v>
      </c>
      <c r="L544" s="27" t="s">
        <v>11</v>
      </c>
      <c r="M544" s="27" t="s">
        <v>125</v>
      </c>
      <c r="R544" s="12" t="str">
        <f>_xlfn.IFNA(VLOOKUP(S544,Municipis!$A$2:$B$118,2,FALSE),"Pendent")</f>
        <v>Torres de Segre, Soses, Seròs</v>
      </c>
      <c r="S544" s="12" t="str" cm="1">
        <f t="array" ref="S544">_xlfn.IFNA(_xlfn.IFS(M544&lt;&gt;0,M544,N544&lt;&gt;0,N544,P544&lt;&gt;0,P544,Q544&lt;&gt;0,Q544),"Pendent")</f>
        <v>ZPC SE-19 - Utxesa - Torres de Segre - CIP</v>
      </c>
    </row>
    <row r="545" spans="1:22" ht="15" customHeight="1" x14ac:dyDescent="0.3">
      <c r="A545" s="12">
        <v>530</v>
      </c>
      <c r="B545" s="49" t="s">
        <v>481</v>
      </c>
      <c r="C545" s="49" t="s">
        <v>1038</v>
      </c>
      <c r="D545" s="23" t="str" cm="1">
        <f t="array" ref="D545">_xlfn.IFNA(_xlfn.IFS(M545&lt;&gt;0,M545,N545&lt;&gt;0,N545,P545&lt;&gt;0,P545,Q545&lt;&gt;0,Q545),"FALTAN DATOS DE ESCENARIO")</f>
        <v>Escenari de Foix</v>
      </c>
      <c r="E545" s="32">
        <v>45246</v>
      </c>
      <c r="F545" s="104">
        <v>0.33333333333333298</v>
      </c>
      <c r="G545" s="32">
        <v>45246</v>
      </c>
      <c r="H545" s="104">
        <v>0.58333333333333304</v>
      </c>
      <c r="I545" s="17" t="s">
        <v>12</v>
      </c>
      <c r="J545" s="17" t="s">
        <v>10</v>
      </c>
      <c r="K545" s="17">
        <v>20</v>
      </c>
      <c r="L545" s="17" t="s">
        <v>11</v>
      </c>
      <c r="Q545" s="17" t="s">
        <v>29</v>
      </c>
      <c r="R545" s="12" t="str">
        <f>_xlfn.IFNA(VLOOKUP(S545,Municipis!$A$2:$B$118,2,FALSE),"Pendent")</f>
        <v>Castellet i la Gornal</v>
      </c>
      <c r="S545" s="12" t="str" cm="1">
        <f t="array" ref="S545">_xlfn.IFNA(_xlfn.IFS(M545&lt;&gt;0,M545,N545&lt;&gt;0,N545,P545&lt;&gt;0,P545,Q545&lt;&gt;0,Q545),"Pendent")</f>
        <v>Escenari de Foix</v>
      </c>
      <c r="T545" s="23" t="str" cm="1">
        <f t="array" ref="T545">_xlfn.IFNA(_xlfn.IFS(M545&lt;&gt;0,M545,N545&lt;&gt;0,N545,P545&lt;&gt;0,P545,Q545&lt;&gt;0,Q545),"FALTAN DATOS DE ESCENARIO")</f>
        <v>Escenari de Foix</v>
      </c>
      <c r="U545" s="92" t="str">
        <f>IF(IFERROR(FIND("ZPC",S545)&gt;=1,0),"ZPC","ZLLSM")</f>
        <v>ZLLSM</v>
      </c>
      <c r="V545" s="92" t="str">
        <f>+IF(OR(P545="Festa Major",P545="Menors d'edat",P545="Federació",U545="ZLLSM"),"Exempt","Taxa")</f>
        <v>Exempt</v>
      </c>
    </row>
    <row r="546" spans="1:22" ht="15" customHeight="1" x14ac:dyDescent="0.3">
      <c r="A546" s="12">
        <v>531</v>
      </c>
      <c r="B546" s="49" t="s">
        <v>480</v>
      </c>
      <c r="C546" s="49" t="s">
        <v>1552</v>
      </c>
      <c r="D546" s="23" t="str" cm="1">
        <f t="array" ref="D546">_xlfn.IFNA(_xlfn.IFS(M546&lt;&gt;0,M546,N546&lt;&gt;0,N546,P546&lt;&gt;0,P546,Q546&lt;&gt;0,Q546),"FALTAN DATOS DE ESCENARIO")</f>
        <v xml:space="preserve">ZPC LL-21 - Castellbell i el Vilar - CIP </v>
      </c>
      <c r="E546" s="21">
        <v>45247</v>
      </c>
      <c r="F546" s="104">
        <v>0.70833333333333304</v>
      </c>
      <c r="G546" s="21">
        <v>45249</v>
      </c>
      <c r="H546" s="104">
        <v>0.5</v>
      </c>
      <c r="I546" s="17" t="s">
        <v>1083</v>
      </c>
      <c r="J546" s="27" t="s">
        <v>8</v>
      </c>
      <c r="K546" s="17">
        <v>30</v>
      </c>
      <c r="L546" s="17" t="s">
        <v>11</v>
      </c>
      <c r="M546" s="17" t="s">
        <v>95</v>
      </c>
      <c r="R546" s="12" t="str">
        <f>_xlfn.IFNA(VLOOKUP(S546,Municipis!$A$2:$B$118,2,FALSE),"Pendent")</f>
        <v>Castellbell i el Vilar, Monistrol del Montserrat, Olesa de Montserrat, Esparreguera</v>
      </c>
      <c r="S546" s="12" t="str" cm="1">
        <f t="array" ref="S546">_xlfn.IFNA(_xlfn.IFS(M546&lt;&gt;0,M546,N546&lt;&gt;0,N546,P546&lt;&gt;0,P546,Q546&lt;&gt;0,Q546),"Pendent")</f>
        <v xml:space="preserve">ZPC LL-21 - Castellbell i el Vilar - CIP </v>
      </c>
      <c r="T546" s="23" t="str" cm="1">
        <f t="array" ref="T546">_xlfn.IFNA(_xlfn.IFS(M546&lt;&gt;0,M546,N546&lt;&gt;0,N546,P546&lt;&gt;0,P546,Q546&lt;&gt;0,Q546),"FALTAN DATOS DE ESCENARIO")</f>
        <v xml:space="preserve">ZPC LL-21 - Castellbell i el Vilar - CIP </v>
      </c>
      <c r="U546" s="92" t="str">
        <f>IF(IFERROR(FIND("ZPC",S546)&gt;=1,0),"ZPC","ZLLSM")</f>
        <v>ZPC</v>
      </c>
      <c r="V546" s="92" t="str">
        <f>+IF(OR(P546="Festa Major",P546="Menors d'edat",P546="Federació",U546="ZLLSM"),"Exempt","Taxa")</f>
        <v>Taxa</v>
      </c>
    </row>
    <row r="547" spans="1:22" ht="15" customHeight="1" x14ac:dyDescent="0.3">
      <c r="A547" s="12">
        <v>532</v>
      </c>
      <c r="B547" s="49" t="s">
        <v>1077</v>
      </c>
      <c r="C547" s="17" t="s">
        <v>1557</v>
      </c>
      <c r="D547" s="23" t="str" cm="1">
        <f t="array" ref="D547">_xlfn.IFNA(_xlfn.IFS(M547&lt;&gt;0,M547,N547&lt;&gt;0,N547,P547&lt;&gt;0,P547,Q547&lt;&gt;0,Q547),"FALTAN DATOS DE ESCENARIO")</f>
        <v xml:space="preserve">ZPC LL-22 - Monistrol de Montserrat - CIP </v>
      </c>
      <c r="E547" s="21">
        <v>45247</v>
      </c>
      <c r="F547" s="104">
        <v>0.66666666666666663</v>
      </c>
      <c r="G547" s="21">
        <v>45249</v>
      </c>
      <c r="H547" s="104">
        <v>0.54166666666666663</v>
      </c>
      <c r="I547" s="17" t="s">
        <v>1083</v>
      </c>
      <c r="J547" s="17" t="s">
        <v>8</v>
      </c>
      <c r="K547" s="17">
        <v>40</v>
      </c>
      <c r="L547" s="17" t="s">
        <v>1080</v>
      </c>
      <c r="M547" s="17" t="s">
        <v>97</v>
      </c>
      <c r="R547" s="12" t="str">
        <f>_xlfn.IFNA(VLOOKUP(S547,Municipis!$A$2:$B$118,2,FALSE),"Pendent")</f>
        <v>Monistrol del Montserrat, Olesa de Montserrat, Esparreguera</v>
      </c>
      <c r="S547" s="12" t="str" cm="1">
        <f t="array" ref="S547">_xlfn.IFNA(_xlfn.IFS(M547&lt;&gt;0,M547,N547&lt;&gt;0,N547,P547&lt;&gt;0,P547,Q547&lt;&gt;0,Q547),"Pendent")</f>
        <v xml:space="preserve">ZPC LL-22 - Monistrol de Montserrat - CIP </v>
      </c>
      <c r="T547" s="23" t="str" cm="1">
        <f t="array" ref="T547">_xlfn.IFNA(_xlfn.IFS(M547&lt;&gt;0,M547,N547&lt;&gt;0,N547,P547&lt;&gt;0,P547,Q547&lt;&gt;0,Q547),"FALTAN DATOS DE ESCENARIO")</f>
        <v xml:space="preserve">ZPC LL-22 - Monistrol de Montserrat - CIP </v>
      </c>
      <c r="U547" s="92" t="str">
        <f>IF(IFERROR(FIND("ZPC",S547)&gt;=1,0),"ZPC","ZLLSM")</f>
        <v>ZPC</v>
      </c>
      <c r="V547" s="92" t="str">
        <f>+IF(OR(P547="Festa Major",P547="Menors d'edat",P547="Federació",U547="ZLLSM"),"Exempt","Taxa")</f>
        <v>Taxa</v>
      </c>
    </row>
    <row r="548" spans="1:22" ht="15" customHeight="1" x14ac:dyDescent="0.3">
      <c r="A548" s="12">
        <v>533</v>
      </c>
      <c r="B548" s="28" t="s">
        <v>422</v>
      </c>
      <c r="C548" s="49" t="s">
        <v>1382</v>
      </c>
      <c r="D548" s="23" t="str" cm="1">
        <f t="array" ref="D548">_xlfn.IFNA(_xlfn.IFS(M548&lt;&gt;0,M548,N548&lt;&gt;0,N548,P548&lt;&gt;0,P548,Q548&lt;&gt;0,Q548),"FALTAN DATOS DE ESCENARIO")</f>
        <v xml:space="preserve">ZLLSM-EB-01 - l'Ebre </v>
      </c>
      <c r="E548" s="93">
        <v>45248</v>
      </c>
      <c r="F548" s="101">
        <v>0.375</v>
      </c>
      <c r="G548" s="93">
        <v>45248</v>
      </c>
      <c r="H548" s="101">
        <v>0.58333333333333304</v>
      </c>
      <c r="I548" s="17" t="s">
        <v>12</v>
      </c>
      <c r="J548" s="17" t="s">
        <v>10</v>
      </c>
      <c r="K548" s="17">
        <v>50</v>
      </c>
      <c r="L548" s="17" t="s">
        <v>11</v>
      </c>
      <c r="P548" s="27" t="s">
        <v>40</v>
      </c>
      <c r="R548" s="12" t="str">
        <f>_xlfn.IFNA(VLOOKUP(S548,Municipis!$A$2:$B$118,2,FALSE),"Pendent")</f>
        <v>Flix, Ascó, Móra d'Ebre, Tortosa, Amposta, Deltebre</v>
      </c>
      <c r="S548" s="12" t="str" cm="1">
        <f t="array" ref="S548">_xlfn.IFNA(_xlfn.IFS(M548&lt;&gt;0,M548,N548&lt;&gt;0,N548,P548&lt;&gt;0,P548,Q548&lt;&gt;0,Q548),"Pendent")</f>
        <v xml:space="preserve">ZLLSM-EB-01 - l'Ebre </v>
      </c>
    </row>
    <row r="549" spans="1:22" ht="15" customHeight="1" x14ac:dyDescent="0.3">
      <c r="B549" s="17" t="s">
        <v>450</v>
      </c>
      <c r="C549" s="16" t="s">
        <v>1603</v>
      </c>
      <c r="D549" s="23" t="str" cm="1">
        <f t="array" ref="D549">_xlfn.IFNA(_xlfn.IFS(M549&lt;&gt;0,M549,N549&lt;&gt;0,N549,P549&lt;&gt;0,P549,Q549&lt;&gt;0,Q549),"FALTAN DATOS DE ESCENARIO")</f>
        <v>ZPC NP-09 - Embassament de Camarasa - CIP</v>
      </c>
      <c r="E549" s="94">
        <v>45248</v>
      </c>
      <c r="F549" s="95">
        <v>0.33333333333333298</v>
      </c>
      <c r="G549" s="94">
        <v>45248</v>
      </c>
      <c r="H549" s="95">
        <v>0.75</v>
      </c>
      <c r="I549" s="27" t="s">
        <v>1028</v>
      </c>
      <c r="J549" s="27" t="s">
        <v>8</v>
      </c>
      <c r="K549" s="27">
        <v>50</v>
      </c>
      <c r="L549" s="27" t="s">
        <v>11</v>
      </c>
      <c r="M549" s="27" t="s">
        <v>109</v>
      </c>
      <c r="N549" s="27"/>
      <c r="O549" s="27"/>
      <c r="P549" s="27"/>
      <c r="Q549" s="27"/>
      <c r="R549" s="12" t="str">
        <f>_xlfn.IFNA(VLOOKUP(S549,Municipis!$A$2:$B$118,2,FALSE),"Pendent")</f>
        <v>Camarasa, Les Avellanes i Santa Linya, Àger, Vilanova de Meià</v>
      </c>
      <c r="S549" s="12" t="str" cm="1">
        <f t="array" ref="S549">_xlfn.IFNA(_xlfn.IFS(M549&lt;&gt;0,M549,N549&lt;&gt;0,N549,P549&lt;&gt;0,P549,Q549&lt;&gt;0,Q549),"Pendent")</f>
        <v>ZPC NP-09 - Embassament de Camarasa - CIP</v>
      </c>
    </row>
    <row r="550" spans="1:22" ht="15" customHeight="1" x14ac:dyDescent="0.3">
      <c r="A550" s="12">
        <v>535</v>
      </c>
      <c r="B550" s="17" t="s">
        <v>432</v>
      </c>
      <c r="C550" s="49" t="s">
        <v>1064</v>
      </c>
      <c r="D550" s="23" t="str" cm="1">
        <f t="array" ref="D550">_xlfn.IFNA(_xlfn.IFS(M550&lt;&gt;0,M550,N550&lt;&gt;0,N550,P550&lt;&gt;0,P550,Q550&lt;&gt;0,Q550),"FALTAN DATOS DE ESCENARIO")</f>
        <v>Privades L1 - Llac de l'Agulla</v>
      </c>
      <c r="E550" s="32">
        <v>45249</v>
      </c>
      <c r="F550" s="104">
        <v>0.33333333333333298</v>
      </c>
      <c r="G550" s="32">
        <v>45249</v>
      </c>
      <c r="H550" s="104">
        <v>0.54166666666666696</v>
      </c>
      <c r="I550" s="17" t="s">
        <v>12</v>
      </c>
      <c r="J550" s="17" t="s">
        <v>8</v>
      </c>
      <c r="K550" s="17">
        <v>20</v>
      </c>
      <c r="L550" s="17" t="s">
        <v>11</v>
      </c>
      <c r="O550" s="17" t="s">
        <v>542</v>
      </c>
      <c r="Q550" s="17" t="s">
        <v>31</v>
      </c>
      <c r="R550" s="12" t="str">
        <f>_xlfn.IFNA(VLOOKUP(S550,Municipis!$A$2:$B$118,2,FALSE),"Pendent")</f>
        <v>Manresa</v>
      </c>
      <c r="S550" s="12" t="str" cm="1">
        <f t="array" ref="S550">_xlfn.IFNA(_xlfn.IFS(M550&lt;&gt;0,M550,N550&lt;&gt;0,N550,P550&lt;&gt;0,P550,Q550&lt;&gt;0,Q550),"Pendent")</f>
        <v>Privades L1 - Llac de l'Agulla</v>
      </c>
      <c r="T550" s="23" t="str" cm="1">
        <f t="array" ref="T550">_xlfn.IFNA(_xlfn.IFS(M550&lt;&gt;0,M550,N550&lt;&gt;0,N550,P550&lt;&gt;0,P550,Q550&lt;&gt;0,Q550),"FALTAN DATOS DE ESCENARIO")</f>
        <v>Privades L1 - Llac de l'Agulla</v>
      </c>
      <c r="U550" s="92" t="str">
        <f>IF(IFERROR(FIND("ZPC",S550)&gt;=1,0),"ZPC","ZLLSM")</f>
        <v>ZLLSM</v>
      </c>
      <c r="V550" s="92" t="str">
        <f>+IF(OR(P550="Festa Major",P550="Menors d'edat",P550="Federació",U550="ZLLSM"),"Exempt","Taxa")</f>
        <v>Exempt</v>
      </c>
    </row>
    <row r="551" spans="1:22" ht="15" customHeight="1" x14ac:dyDescent="0.3">
      <c r="A551" s="12">
        <v>536</v>
      </c>
      <c r="B551" s="28" t="s">
        <v>466</v>
      </c>
      <c r="C551" s="16" t="s">
        <v>1560</v>
      </c>
      <c r="D551" s="23" t="str" cm="1">
        <f t="array" ref="D551">_xlfn.IFNA(_xlfn.IFS(M551&lt;&gt;0,M551,N551&lt;&gt;0,N551,P551&lt;&gt;0,P551,Q551&lt;&gt;0,Q551),"FALTAN DATOS DE ESCENARIO")</f>
        <v xml:space="preserve">ZPC LL-20 - Can Serra - CIP </v>
      </c>
      <c r="E551" s="94">
        <v>45249</v>
      </c>
      <c r="F551" s="95">
        <v>0.33333333333333298</v>
      </c>
      <c r="G551" s="94">
        <v>45249</v>
      </c>
      <c r="H551" s="95">
        <v>0.54166666666666696</v>
      </c>
      <c r="I551" s="27" t="s">
        <v>12</v>
      </c>
      <c r="J551" s="27" t="s">
        <v>8</v>
      </c>
      <c r="K551" s="27">
        <v>25</v>
      </c>
      <c r="L551" s="27" t="s">
        <v>11</v>
      </c>
      <c r="M551" s="27" t="s">
        <v>94</v>
      </c>
      <c r="N551" s="27"/>
      <c r="O551" s="27"/>
      <c r="P551" s="27"/>
      <c r="Q551" s="27"/>
      <c r="R551" s="12"/>
      <c r="S551" s="12"/>
      <c r="T551" s="23"/>
      <c r="U551" s="92"/>
      <c r="V551" s="92"/>
    </row>
    <row r="552" spans="1:22" ht="15" customHeight="1" x14ac:dyDescent="0.3">
      <c r="A552" s="12">
        <v>537</v>
      </c>
      <c r="B552" s="36" t="s">
        <v>522</v>
      </c>
      <c r="C552" s="37" t="s">
        <v>1053</v>
      </c>
      <c r="D552" s="23" t="str" cm="1">
        <f t="array" ref="D552">_xlfn.IFNA(_xlfn.IFS(M552&lt;&gt;0,M552,N552&lt;&gt;0,N552,P552&lt;&gt;0,P552,Q552&lt;&gt;0,Q552),"FALTAN DATOS DE ESCENARIO")</f>
        <v xml:space="preserve">ZPC LL-24 - Olesa i Esparreguera - CIP </v>
      </c>
      <c r="E552" s="32">
        <v>45249</v>
      </c>
      <c r="F552" s="104">
        <v>0.33333333333333298</v>
      </c>
      <c r="G552" s="32">
        <v>45249</v>
      </c>
      <c r="H552" s="104">
        <v>0.54166666666666696</v>
      </c>
      <c r="I552" s="17" t="s">
        <v>12</v>
      </c>
      <c r="J552" s="17" t="s">
        <v>8</v>
      </c>
      <c r="K552" s="17">
        <v>40</v>
      </c>
      <c r="L552" s="17" t="s">
        <v>11</v>
      </c>
      <c r="M552" s="17" t="s">
        <v>100</v>
      </c>
      <c r="R552" s="12" t="str">
        <f>_xlfn.IFNA(VLOOKUP(S552,Municipis!$A$2:$B$118,2,FALSE),"Pendent")</f>
        <v>Navàs. Pinós, Cardona</v>
      </c>
      <c r="S552" s="12" t="str" cm="1">
        <f t="array" ref="S552">_xlfn.IFNA(_xlfn.IFS(M552&lt;&gt;0,M552,N552&lt;&gt;0,N552,P552&lt;&gt;0,P552,Q552&lt;&gt;0,Q552),"Pendent")</f>
        <v xml:space="preserve">ZPC LL-24 - Olesa i Esparreguera - CIP </v>
      </c>
      <c r="T552" s="23" t="str" cm="1">
        <f t="array" ref="T552">_xlfn.IFNA(_xlfn.IFS(M552&lt;&gt;0,M552,N552&lt;&gt;0,N552,P552&lt;&gt;0,P552,Q552&lt;&gt;0,Q552),"FALTAN DATOS DE ESCENARIO")</f>
        <v xml:space="preserve">ZPC LL-24 - Olesa i Esparreguera - CIP </v>
      </c>
      <c r="U552" s="92" t="str">
        <f>IF(IFERROR(FIND("ZPC",S552)&gt;=1,0),"ZPC","ZLLSM")</f>
        <v>ZPC</v>
      </c>
      <c r="V552" s="92" t="str">
        <f>+IF(OR(P552="Festa Major",P552="Menors d'edat",P552="Federació",U552="ZLLSM"),"Exempt","Taxa")</f>
        <v>Taxa</v>
      </c>
    </row>
    <row r="553" spans="1:22" ht="15" customHeight="1" x14ac:dyDescent="0.3">
      <c r="B553" s="17" t="s">
        <v>450</v>
      </c>
      <c r="C553" s="16" t="s">
        <v>1603</v>
      </c>
      <c r="D553" s="23" t="str" cm="1">
        <f t="array" ref="D553">_xlfn.IFNA(_xlfn.IFS(M553&lt;&gt;0,M553,N553&lt;&gt;0,N553,P553&lt;&gt;0,P553,Q553&lt;&gt;0,Q553),"FALTAN DATOS DE ESCENARIO")</f>
        <v>ZPC NP-09 - Embassament de Camarasa - CIP</v>
      </c>
      <c r="E553" s="94">
        <v>45249</v>
      </c>
      <c r="F553" s="95">
        <v>0.33333333333333298</v>
      </c>
      <c r="G553" s="94">
        <v>45249</v>
      </c>
      <c r="H553" s="95">
        <v>0.75</v>
      </c>
      <c r="I553" s="27" t="s">
        <v>1028</v>
      </c>
      <c r="J553" s="27" t="s">
        <v>8</v>
      </c>
      <c r="K553" s="27">
        <v>50</v>
      </c>
      <c r="L553" s="27" t="s">
        <v>11</v>
      </c>
      <c r="M553" s="27" t="s">
        <v>109</v>
      </c>
      <c r="N553" s="27"/>
      <c r="O553" s="27"/>
      <c r="P553" s="27"/>
      <c r="Q553" s="27"/>
      <c r="R553" s="12" t="str">
        <f>_xlfn.IFNA(VLOOKUP(S553,Municipis!$A$2:$B$118,2,FALSE),"Pendent")</f>
        <v>Camarasa, Les Avellanes i Santa Linya, Àger, Vilanova de Meià</v>
      </c>
      <c r="S553" s="12" t="str" cm="1">
        <f t="array" ref="S553">_xlfn.IFNA(_xlfn.IFS(M553&lt;&gt;0,M553,N553&lt;&gt;0,N553,P553&lt;&gt;0,P553,Q553&lt;&gt;0,Q553),"Pendent")</f>
        <v>ZPC NP-09 - Embassament de Camarasa - CIP</v>
      </c>
    </row>
    <row r="554" spans="1:22" ht="15" customHeight="1" x14ac:dyDescent="0.3">
      <c r="A554" s="12">
        <v>539</v>
      </c>
      <c r="B554" s="17" t="s">
        <v>502</v>
      </c>
      <c r="C554" s="16" t="s">
        <v>1278</v>
      </c>
      <c r="D554" s="23" t="str" cm="1">
        <f t="array" ref="D554">_xlfn.IFNA(_xlfn.IFS(M554&lt;&gt;0,M554,N554&lt;&gt;0,N554,P554&lt;&gt;0,P554,Q554&lt;&gt;0,Q554),"FALTAN DATOS DE ESCENARIO")</f>
        <v>ZPC SE-22 - Lleida - CIP</v>
      </c>
      <c r="E554" s="94">
        <v>45249</v>
      </c>
      <c r="F554" s="219">
        <v>0.29166666666666669</v>
      </c>
      <c r="G554" s="94">
        <v>45249</v>
      </c>
      <c r="H554" s="219">
        <v>0.83333333333333404</v>
      </c>
      <c r="I554" s="27" t="s">
        <v>1169</v>
      </c>
      <c r="J554" s="27" t="s">
        <v>8</v>
      </c>
      <c r="K554" s="27">
        <v>20</v>
      </c>
      <c r="L554" s="27" t="s">
        <v>11</v>
      </c>
      <c r="M554" s="27" t="s">
        <v>130</v>
      </c>
      <c r="R554" s="12" t="str">
        <f>_xlfn.IFNA(VLOOKUP(S554,Municipis!$A$2:$B$118,2,FALSE),"Pendent")</f>
        <v>Ripoll, Campdevànol, Les Llosses, Santa Maria de Besora</v>
      </c>
      <c r="S554" s="12" t="str" cm="1">
        <f t="array" ref="S554">_xlfn.IFNA(_xlfn.IFS(M554&lt;&gt;0,M554,N554&lt;&gt;0,N554,P554&lt;&gt;0,P554,Q554&lt;&gt;0,Q554),"Pendent")</f>
        <v>ZPC SE-22 - Lleida - CIP</v>
      </c>
      <c r="T554" s="23" t="str" cm="1">
        <f t="array" ref="T554">_xlfn.IFNA(_xlfn.IFS(M554&lt;&gt;0,M554,N554&lt;&gt;0,N554,P554&lt;&gt;0,P554,Q554&lt;&gt;0,Q554),"FALTAN DATOS DE ESCENARIO")</f>
        <v>ZPC SE-22 - Lleida - CIP</v>
      </c>
      <c r="U554" s="92" t="str">
        <f>IF(IFERROR(FIND("ZPC",S554)&gt;=1,0),"ZPC","ZLLSM")</f>
        <v>ZPC</v>
      </c>
      <c r="V554" s="92" t="str">
        <f>+IF(OR(P554="Festa Major",P554="Menors d'edat",P554="Federació",U554="ZLLSM"),"Exempt","Taxa")</f>
        <v>Taxa</v>
      </c>
    </row>
    <row r="555" spans="1:22" ht="15" customHeight="1" x14ac:dyDescent="0.3">
      <c r="A555" s="12">
        <v>540</v>
      </c>
      <c r="B555" s="17" t="s">
        <v>438</v>
      </c>
      <c r="C555" s="235" t="s">
        <v>1115</v>
      </c>
      <c r="D555" s="23" t="str" cm="1">
        <f t="array" ref="D555">_xlfn.IFNA(_xlfn.IFS(M555&lt;&gt;0,M555,N555&lt;&gt;0,N555,P555&lt;&gt;0,P555,Q555&lt;&gt;0,Q555),"FALTAN DATOS DE ESCENARIO")</f>
        <v xml:space="preserve">ZPC EB-01 - Embassaments de Riba-roja i de Flix - CIP </v>
      </c>
      <c r="E555" s="236">
        <v>45254</v>
      </c>
      <c r="F555" s="260">
        <v>0.54166666666666663</v>
      </c>
      <c r="G555" s="236">
        <v>45255</v>
      </c>
      <c r="H555" s="260">
        <v>0.54166666666666663</v>
      </c>
      <c r="I555" s="17" t="s">
        <v>1554</v>
      </c>
      <c r="J555" s="121" t="s">
        <v>10</v>
      </c>
      <c r="K555" s="121">
        <v>30</v>
      </c>
      <c r="L555" s="121" t="s">
        <v>11</v>
      </c>
      <c r="M555" s="121" t="s">
        <v>72</v>
      </c>
      <c r="N555" s="121"/>
      <c r="O555" s="121"/>
      <c r="P555" s="121"/>
      <c r="Q555" s="121"/>
      <c r="R555" s="12" t="str">
        <f>_xlfn.IFNA(VLOOKUP(S555,Municipis!$A$2:$B$118,2,FALSE),"Pendent")</f>
        <v>La Granja d'Escarp, La Pobla de Massaluca, Flix, Riba-roja d'Ebre</v>
      </c>
      <c r="S555" s="12" t="str" cm="1">
        <f t="array" ref="S555">_xlfn.IFNA(_xlfn.IFS(M555&lt;&gt;0,M555,N555&lt;&gt;0,N555,P555&lt;&gt;0,P555,Q555&lt;&gt;0,Q555),"Pendent")</f>
        <v xml:space="preserve">ZPC EB-01 - Embassaments de Riba-roja i de Flix - CIP </v>
      </c>
    </row>
    <row r="556" spans="1:22" ht="15" customHeight="1" x14ac:dyDescent="0.3">
      <c r="A556" s="12">
        <v>541</v>
      </c>
      <c r="B556" s="17" t="s">
        <v>508</v>
      </c>
      <c r="C556" s="16" t="s">
        <v>1554</v>
      </c>
      <c r="D556" s="23" t="str" cm="1">
        <f t="array" ref="D556">_xlfn.IFNA(_xlfn.IFS(M556&lt;&gt;0,M556,N556&lt;&gt;0,N556,P556&lt;&gt;0,P556,Q556&lt;&gt;0,Q556),"FALTAN DATOS DE ESCENARIO")</f>
        <v xml:space="preserve">ZPC LL-24 - Olesa i Esparreguera - CIP </v>
      </c>
      <c r="E556" s="94">
        <v>45254</v>
      </c>
      <c r="F556" s="95">
        <v>0.70833333333333404</v>
      </c>
      <c r="G556" s="94">
        <v>45256</v>
      </c>
      <c r="H556" s="95">
        <v>0.54166666666666696</v>
      </c>
      <c r="I556" s="27" t="s">
        <v>12</v>
      </c>
      <c r="J556" s="27" t="s">
        <v>8</v>
      </c>
      <c r="K556" s="27">
        <v>12</v>
      </c>
      <c r="L556" s="27" t="s">
        <v>11</v>
      </c>
      <c r="M556" s="27" t="s">
        <v>100</v>
      </c>
      <c r="R556" s="12" t="str">
        <f>_xlfn.IFNA(VLOOKUP(S556,Municipis!$A$2:$B$118,2,FALSE),"Pendent")</f>
        <v>Navàs. Pinós, Cardona</v>
      </c>
      <c r="S556" s="12" t="str" cm="1">
        <f t="array" ref="S556">_xlfn.IFNA(_xlfn.IFS(M556&lt;&gt;0,M556,N556&lt;&gt;0,N556,P556&lt;&gt;0,P556,Q556&lt;&gt;0,Q556),"Pendent")</f>
        <v xml:space="preserve">ZPC LL-24 - Olesa i Esparreguera - CIP </v>
      </c>
      <c r="T556" s="23" t="str" cm="1">
        <f t="array" ref="T556">_xlfn.IFNA(_xlfn.IFS(M556&lt;&gt;0,M556,N556&lt;&gt;0,N556,P556&lt;&gt;0,P556,Q556&lt;&gt;0,Q556),"FALTAN DATOS DE ESCENARIO")</f>
        <v xml:space="preserve">ZPC LL-24 - Olesa i Esparreguera - CIP </v>
      </c>
      <c r="U556" s="92" t="str">
        <f>IF(IFERROR(FIND("ZPC",S556)&gt;=1,0),"ZPC","ZLLSM")</f>
        <v>ZPC</v>
      </c>
      <c r="V556" s="92" t="str">
        <f>+IF(OR(P556="Festa Major",P556="Menors d'edat",P556="Federació",U556="ZLLSM"),"Exempt","Taxa")</f>
        <v>Taxa</v>
      </c>
    </row>
    <row r="557" spans="1:22" ht="15" customHeight="1" thickBot="1" x14ac:dyDescent="0.35">
      <c r="A557" s="12">
        <v>542</v>
      </c>
      <c r="B557" s="17" t="s">
        <v>406</v>
      </c>
      <c r="C557" s="235" t="s">
        <v>1565</v>
      </c>
      <c r="D557" s="23" t="str" cm="1">
        <f t="array" ref="D557">_xlfn.IFNA(_xlfn.IFS(M557&lt;&gt;0,M557,N557&lt;&gt;0,N557,P557&lt;&gt;0,P557,Q557&lt;&gt;0,Q557),"FALTAN DATOS DE ESCENARIO")</f>
        <v>ZPC TE-12 - Embassament de Sau - CIP, ZPC TE-20 - Manlleu - Roda de Ter - CIP, ZPC TE-21 - Torelló - CIP</v>
      </c>
      <c r="E557" s="236">
        <v>45254</v>
      </c>
      <c r="F557" s="260">
        <v>0.5</v>
      </c>
      <c r="G557" s="236">
        <v>45255</v>
      </c>
      <c r="H557" s="260">
        <v>0.54166666666666696</v>
      </c>
      <c r="I557" s="121" t="s">
        <v>12</v>
      </c>
      <c r="J557" s="121" t="s">
        <v>10</v>
      </c>
      <c r="K557" s="121">
        <v>24</v>
      </c>
      <c r="L557" s="121" t="s">
        <v>11</v>
      </c>
      <c r="M557" s="121" t="s">
        <v>137</v>
      </c>
      <c r="R557" s="12" t="str">
        <f>_xlfn.IFNA(VLOOKUP(S557,Municipis!$A$2:$B$118,2,FALSE),"Pendent")</f>
        <v>Viladrau</v>
      </c>
      <c r="S557" s="12" t="str" cm="1">
        <f t="array" ref="S557">_xlfn.IFNA(_xlfn.IFS(M557&lt;&gt;0,M557,N557&lt;&gt;0,N557,P557&lt;&gt;0,P557,Q557&lt;&gt;0,Q557),"Pendent")</f>
        <v>ZPC TE-12 - Embassament de Sau - CIP, ZPC TE-20 - Manlleu - Roda de Ter - CIP, ZPC TE-21 - Torelló - CIP</v>
      </c>
    </row>
    <row r="558" spans="1:22" ht="15" customHeight="1" x14ac:dyDescent="0.3">
      <c r="B558" s="17" t="s">
        <v>450</v>
      </c>
      <c r="C558" s="325" t="s">
        <v>1485</v>
      </c>
      <c r="D558" s="23" t="str" cm="1">
        <f t="array" ref="D558">_xlfn.IFNA(_xlfn.IFS(M558&lt;&gt;0,M558,N558&lt;&gt;0,N558,P558&lt;&gt;0,P558,Q558&lt;&gt;0,Q558),"FALTAN DATOS DE ESCENARIO")</f>
        <v xml:space="preserve">ZPC EB-01 - Embassaments de Riba-roja i de Flix - CIP </v>
      </c>
      <c r="E558" s="330">
        <v>45255</v>
      </c>
      <c r="F558" s="95">
        <v>0.33333333333333298</v>
      </c>
      <c r="G558" s="94">
        <v>45255</v>
      </c>
      <c r="H558" s="95">
        <v>0.75</v>
      </c>
      <c r="I558" s="27" t="s">
        <v>1009</v>
      </c>
      <c r="J558" s="27" t="s">
        <v>10</v>
      </c>
      <c r="K558" s="27">
        <v>50</v>
      </c>
      <c r="L558" s="27" t="s">
        <v>11</v>
      </c>
      <c r="M558" s="27" t="s">
        <v>72</v>
      </c>
      <c r="N558" s="27"/>
      <c r="O558" s="27"/>
      <c r="P558" s="27"/>
      <c r="Q558" s="27"/>
      <c r="R558" s="12" t="str">
        <f>_xlfn.IFNA(VLOOKUP(S558,Municipis!$A$2:$B$118,2,FALSE),"Pendent")</f>
        <v>La Granja d'Escarp, La Pobla de Massaluca, Flix, Riba-roja d'Ebre</v>
      </c>
      <c r="S558" s="12" t="str" cm="1">
        <f t="array" ref="S558">_xlfn.IFNA(_xlfn.IFS(M558&lt;&gt;0,M558,N558&lt;&gt;0,N558,P558&lt;&gt;0,P558,Q558&lt;&gt;0,Q558),"Pendent")</f>
        <v xml:space="preserve">ZPC EB-01 - Embassaments de Riba-roja i de Flix - CIP </v>
      </c>
    </row>
    <row r="559" spans="1:22" ht="15" customHeight="1" x14ac:dyDescent="0.3">
      <c r="A559" s="12">
        <v>544</v>
      </c>
      <c r="B559" s="49" t="s">
        <v>479</v>
      </c>
      <c r="C559" s="335" t="s">
        <v>1037</v>
      </c>
      <c r="D559" s="23" t="str" cm="1">
        <f t="array" ref="D559">_xlfn.IFNA(_xlfn.IFS(M559&lt;&gt;0,M559,N559&lt;&gt;0,N559,P559&lt;&gt;0,P559,Q559&lt;&gt;0,Q559),"FALTAN DATOS DE ESCENARIO")</f>
        <v>Escenari de Foix</v>
      </c>
      <c r="E559" s="318">
        <v>45256</v>
      </c>
      <c r="F559" s="104">
        <v>0.375</v>
      </c>
      <c r="G559" s="234">
        <v>45256</v>
      </c>
      <c r="H559" s="104">
        <v>0.54166666666666696</v>
      </c>
      <c r="I559" s="17" t="s">
        <v>12</v>
      </c>
      <c r="J559" s="17" t="s">
        <v>8</v>
      </c>
      <c r="K559" s="17">
        <v>20</v>
      </c>
      <c r="L559" s="17" t="s">
        <v>11</v>
      </c>
      <c r="Q559" s="17" t="s">
        <v>29</v>
      </c>
      <c r="R559" s="12" t="str">
        <f>_xlfn.IFNA(VLOOKUP(S559,Municipis!$A$2:$B$118,2,FALSE),"Pendent")</f>
        <v>Castellet i la Gornal</v>
      </c>
      <c r="S559" s="12" t="str" cm="1">
        <f t="array" ref="S559">_xlfn.IFNA(_xlfn.IFS(M559&lt;&gt;0,M559,N559&lt;&gt;0,N559,P559&lt;&gt;0,P559,Q559&lt;&gt;0,Q559),"Pendent")</f>
        <v>Escenari de Foix</v>
      </c>
      <c r="T559" s="23" t="str" cm="1">
        <f t="array" ref="T559">_xlfn.IFNA(_xlfn.IFS(M559&lt;&gt;0,M559,N559&lt;&gt;0,N559,P559&lt;&gt;0,P559,Q559&lt;&gt;0,Q559),"FALTAN DATOS DE ESCENARIO")</f>
        <v>Escenari de Foix</v>
      </c>
      <c r="U559" s="92" t="str">
        <f>IF(IFERROR(FIND("ZPC",S559)&gt;=1,0),"ZPC","ZLLSM")</f>
        <v>ZLLSM</v>
      </c>
      <c r="V559" s="92" t="str">
        <f>+IF(OR(P559="Festa Major",P559="Menors d'edat",P559="Federació",U559="ZLLSM"),"Exempt","Taxa")</f>
        <v>Exempt</v>
      </c>
    </row>
    <row r="560" spans="1:22" ht="15" customHeight="1" x14ac:dyDescent="0.3">
      <c r="A560" s="12">
        <v>545</v>
      </c>
      <c r="B560" s="17" t="s">
        <v>477</v>
      </c>
      <c r="C560" s="336" t="s">
        <v>1479</v>
      </c>
      <c r="D560" s="23" t="str" cm="1">
        <f t="array" ref="D560">_xlfn.IFNA(_xlfn.IFS(M560&lt;&gt;0,M560,N560&lt;&gt;0,N560,P560&lt;&gt;0,P560,Q560&lt;&gt;0,Q560),"FALTAN DATOS DE ESCENARIO")</f>
        <v xml:space="preserve">ZLLSM-LL-31 - el Llobregat - Abrera </v>
      </c>
      <c r="E560" s="342">
        <v>45256</v>
      </c>
      <c r="F560" s="230">
        <v>0.27083333333333331</v>
      </c>
      <c r="G560" s="229">
        <v>45256</v>
      </c>
      <c r="H560" s="230">
        <v>0.52083333333333337</v>
      </c>
      <c r="I560" s="231" t="s">
        <v>1421</v>
      </c>
      <c r="J560" s="231" t="s">
        <v>1479</v>
      </c>
      <c r="K560" s="232">
        <v>20</v>
      </c>
      <c r="L560" s="315" t="s">
        <v>1080</v>
      </c>
      <c r="M560" s="27"/>
      <c r="N560" s="27"/>
      <c r="O560" s="27"/>
      <c r="P560" s="27" t="s">
        <v>52</v>
      </c>
      <c r="R560" s="12" t="str">
        <f>_xlfn.IFNA(VLOOKUP(S560,Municipis!$A$2:$B$118,2,FALSE),"Pendent")</f>
        <v>Abrera</v>
      </c>
      <c r="S560" s="12" t="str" cm="1">
        <f t="array" ref="S560">_xlfn.IFNA(_xlfn.IFS(M560&lt;&gt;0,M560,N560&lt;&gt;0,N560,P560&lt;&gt;0,P560,Q560&lt;&gt;0,Q560),"Pendent")</f>
        <v xml:space="preserve">ZLLSM-LL-31 - el Llobregat - Abrera </v>
      </c>
    </row>
    <row r="561" spans="1:22" ht="15" customHeight="1" x14ac:dyDescent="0.3">
      <c r="A561" s="12">
        <v>546</v>
      </c>
      <c r="B561" s="17" t="s">
        <v>426</v>
      </c>
      <c r="C561" s="333" t="s">
        <v>1171</v>
      </c>
      <c r="D561" s="23" t="str" cm="1">
        <f t="array" ref="D561">_xlfn.IFNA(_xlfn.IFS(M561&lt;&gt;0,M561,N561&lt;&gt;0,N561,P561&lt;&gt;0,P561,Q561&lt;&gt;0,Q561),"FALTAN DATOS DE ESCENARIO")</f>
        <v xml:space="preserve">ZPC LL-23 - Súria - CIP </v>
      </c>
      <c r="E561" s="339">
        <v>45256</v>
      </c>
      <c r="F561" s="316">
        <v>0.33333333333333298</v>
      </c>
      <c r="G561" s="107">
        <v>45256</v>
      </c>
      <c r="H561" s="316">
        <v>0.54166666666666696</v>
      </c>
      <c r="I561" s="100" t="s">
        <v>12</v>
      </c>
      <c r="J561" s="100" t="s">
        <v>8</v>
      </c>
      <c r="K561" s="100">
        <v>25</v>
      </c>
      <c r="L561" s="100" t="s">
        <v>11</v>
      </c>
      <c r="M561" s="100" t="s">
        <v>99</v>
      </c>
      <c r="N561" s="27"/>
      <c r="O561" s="27"/>
      <c r="P561" s="27"/>
      <c r="Q561" s="27"/>
      <c r="R561" s="12" t="str">
        <f>_xlfn.IFNA(VLOOKUP(S561,Municipis!$A$2:$B$118,2,FALSE),"Pendent")</f>
        <v>Olesa de Montserrat, Esparreguera, Collbató</v>
      </c>
      <c r="S561" s="12" t="str" cm="1">
        <f t="array" ref="S561">_xlfn.IFNA(_xlfn.IFS(M561&lt;&gt;0,M561,N561&lt;&gt;0,N561,P561&lt;&gt;0,P561,Q561&lt;&gt;0,Q561),"Pendent")</f>
        <v xml:space="preserve">ZPC LL-23 - Súria - CIP </v>
      </c>
      <c r="T561" s="23" t="str" cm="1">
        <f t="array" ref="T561">_xlfn.IFNA(_xlfn.IFS(M561&lt;&gt;0,M561,N561&lt;&gt;0,N561,P561&lt;&gt;0,P561,Q561&lt;&gt;0,Q561),"FALTAN DATOS DE ESCENARIO")</f>
        <v xml:space="preserve">ZPC LL-23 - Súria - CIP </v>
      </c>
      <c r="U561" s="92" t="str">
        <f>IF(IFERROR(FIND("ZPC",S561)&gt;=1,0),"ZPC","ZLLSM")</f>
        <v>ZPC</v>
      </c>
      <c r="V561" s="92" t="str">
        <f>+IF(OR(P561="Festa Major",P561="Menors d'edat",P561="Federació",U561="ZLLSM"),"Exempt","Taxa")</f>
        <v>Taxa</v>
      </c>
    </row>
    <row r="562" spans="1:22" ht="15" customHeight="1" x14ac:dyDescent="0.3">
      <c r="A562" s="12">
        <v>547</v>
      </c>
      <c r="B562" s="36" t="s">
        <v>522</v>
      </c>
      <c r="C562" s="332" t="s">
        <v>1053</v>
      </c>
      <c r="D562" s="23" t="str" cm="1">
        <f t="array" ref="D562">_xlfn.IFNA(_xlfn.IFS(M562&lt;&gt;0,M562,N562&lt;&gt;0,N562,P562&lt;&gt;0,P562,Q562&lt;&gt;0,Q562),"FALTAN DATOS DE ESCENARIO")</f>
        <v xml:space="preserve">ZPC LL-24 - Olesa i Esparreguera - CIP </v>
      </c>
      <c r="E562" s="338">
        <v>45256</v>
      </c>
      <c r="F562" s="104">
        <v>0.33333333333333298</v>
      </c>
      <c r="G562" s="32">
        <v>45256</v>
      </c>
      <c r="H562" s="104">
        <v>0.54166666666666696</v>
      </c>
      <c r="I562" s="17" t="s">
        <v>12</v>
      </c>
      <c r="J562" s="17" t="s">
        <v>8</v>
      </c>
      <c r="K562" s="17">
        <v>40</v>
      </c>
      <c r="L562" s="17" t="s">
        <v>11</v>
      </c>
      <c r="M562" s="17" t="s">
        <v>100</v>
      </c>
      <c r="R562" s="12" t="str">
        <f>_xlfn.IFNA(VLOOKUP(S562,Municipis!$A$2:$B$118,2,FALSE),"Pendent")</f>
        <v>Navàs. Pinós, Cardona</v>
      </c>
      <c r="S562" s="12" t="str" cm="1">
        <f t="array" ref="S562">_xlfn.IFNA(_xlfn.IFS(M562&lt;&gt;0,M562,N562&lt;&gt;0,N562,P562&lt;&gt;0,P562,Q562&lt;&gt;0,Q562),"Pendent")</f>
        <v xml:space="preserve">ZPC LL-24 - Olesa i Esparreguera - CIP </v>
      </c>
      <c r="T562" s="23" t="str" cm="1">
        <f t="array" ref="T562">_xlfn.IFNA(_xlfn.IFS(M562&lt;&gt;0,M562,N562&lt;&gt;0,N562,P562&lt;&gt;0,P562,Q562&lt;&gt;0,Q562),"FALTAN DATOS DE ESCENARIO")</f>
        <v xml:space="preserve">ZPC LL-24 - Olesa i Esparreguera - CIP </v>
      </c>
      <c r="U562" s="92" t="str">
        <f>IF(IFERROR(FIND("ZPC",S562)&gt;=1,0),"ZPC","ZLLSM")</f>
        <v>ZPC</v>
      </c>
      <c r="V562" s="92" t="str">
        <f>+IF(OR(P562="Festa Major",P562="Menors d'edat",P562="Federació",U562="ZLLSM"),"Exempt","Taxa")</f>
        <v>Taxa</v>
      </c>
    </row>
    <row r="563" spans="1:22" ht="15" customHeight="1" x14ac:dyDescent="0.3">
      <c r="A563" s="12">
        <v>548</v>
      </c>
      <c r="B563" s="49" t="s">
        <v>481</v>
      </c>
      <c r="C563" s="335" t="s">
        <v>1038</v>
      </c>
      <c r="D563" s="23" t="str" cm="1">
        <f t="array" ref="D563">_xlfn.IFNA(_xlfn.IFS(M563&lt;&gt;0,M563,N563&lt;&gt;0,N563,P563&lt;&gt;0,P563,Q563&lt;&gt;0,Q563),"FALTAN DATOS DE ESCENARIO")</f>
        <v>Escenari de Foix</v>
      </c>
      <c r="E563" s="338">
        <v>45260</v>
      </c>
      <c r="F563" s="104">
        <v>0.33333333333333298</v>
      </c>
      <c r="G563" s="32">
        <v>45260</v>
      </c>
      <c r="H563" s="104">
        <v>0.58333333333333304</v>
      </c>
      <c r="I563" s="17" t="s">
        <v>12</v>
      </c>
      <c r="J563" s="17" t="s">
        <v>10</v>
      </c>
      <c r="K563" s="17">
        <v>20</v>
      </c>
      <c r="L563" s="17" t="s">
        <v>11</v>
      </c>
      <c r="Q563" s="17" t="s">
        <v>29</v>
      </c>
      <c r="R563" s="12" t="str">
        <f>_xlfn.IFNA(VLOOKUP(S563,Municipis!$A$2:$B$118,2,FALSE),"Pendent")</f>
        <v>Castellet i la Gornal</v>
      </c>
      <c r="S563" s="12" t="str" cm="1">
        <f t="array" ref="S563">_xlfn.IFNA(_xlfn.IFS(M563&lt;&gt;0,M563,N563&lt;&gt;0,N563,P563&lt;&gt;0,P563,Q563&lt;&gt;0,Q563),"Pendent")</f>
        <v>Escenari de Foix</v>
      </c>
      <c r="T563" s="23" t="str" cm="1">
        <f t="array" ref="T563">_xlfn.IFNA(_xlfn.IFS(M563&lt;&gt;0,M563,N563&lt;&gt;0,N563,P563&lt;&gt;0,P563,Q563&lt;&gt;0,Q563),"FALTAN DATOS DE ESCENARIO")</f>
        <v>Escenari de Foix</v>
      </c>
      <c r="U563" s="92" t="str">
        <f>IF(IFERROR(FIND("ZPC",S563)&gt;=1,0),"ZPC","ZLLSM")</f>
        <v>ZLLSM</v>
      </c>
      <c r="V563" s="92" t="str">
        <f>+IF(OR(P563="Festa Major",P563="Menors d'edat",P563="Federació",U563="ZLLSM"),"Exempt","Taxa")</f>
        <v>Exempt</v>
      </c>
    </row>
    <row r="564" spans="1:22" ht="15" customHeight="1" x14ac:dyDescent="0.3">
      <c r="A564" s="12">
        <v>549</v>
      </c>
      <c r="B564" s="49" t="s">
        <v>480</v>
      </c>
      <c r="C564" s="335" t="s">
        <v>1553</v>
      </c>
      <c r="D564" s="23" t="str" cm="1">
        <f t="array" ref="D564">_xlfn.IFNA(_xlfn.IFS(M564&lt;&gt;0,M564,N564&lt;&gt;0,N564,P564&lt;&gt;0,P564,Q564&lt;&gt;0,Q564),"FALTAN DATOS DE ESCENARIO")</f>
        <v xml:space="preserve">ZPC EB-01 - Embassaments de Riba-roja i de Flix - CIP </v>
      </c>
      <c r="E564" s="323">
        <v>45261</v>
      </c>
      <c r="F564" s="104">
        <v>0.70833333333333304</v>
      </c>
      <c r="G564" s="21">
        <v>45263</v>
      </c>
      <c r="H564" s="104">
        <v>0.5</v>
      </c>
      <c r="I564" s="17" t="s">
        <v>1083</v>
      </c>
      <c r="J564" s="27" t="s">
        <v>8</v>
      </c>
      <c r="K564" s="17">
        <v>30</v>
      </c>
      <c r="L564" s="17" t="s">
        <v>11</v>
      </c>
      <c r="M564" s="17" t="s">
        <v>72</v>
      </c>
      <c r="R564" s="12" t="str">
        <f>_xlfn.IFNA(VLOOKUP(S564,Municipis!$A$2:$B$118,2,FALSE),"Pendent")</f>
        <v>La Granja d'Escarp, La Pobla de Massaluca, Flix, Riba-roja d'Ebre</v>
      </c>
      <c r="S564" s="12" t="str" cm="1">
        <f t="array" ref="S564">_xlfn.IFNA(_xlfn.IFS(M564&lt;&gt;0,M564,N564&lt;&gt;0,N564,P564&lt;&gt;0,P564,Q564&lt;&gt;0,Q564),"Pendent")</f>
        <v xml:space="preserve">ZPC EB-01 - Embassaments de Riba-roja i de Flix - CIP </v>
      </c>
      <c r="T564" s="23" t="str" cm="1">
        <f t="array" ref="T564">_xlfn.IFNA(_xlfn.IFS(M564&lt;&gt;0,M564,N564&lt;&gt;0,N564,P564&lt;&gt;0,P564,Q564&lt;&gt;0,Q564),"FALTAN DATOS DE ESCENARIO")</f>
        <v xml:space="preserve">ZPC EB-01 - Embassaments de Riba-roja i de Flix - CIP </v>
      </c>
      <c r="U564" s="92" t="str">
        <f>IF(IFERROR(FIND("ZPC",S564)&gt;=1,0),"ZPC","ZLLSM")</f>
        <v>ZPC</v>
      </c>
      <c r="V564" s="92" t="str">
        <f>+IF(OR(P564="Festa Major",P564="Menors d'edat",P564="Federació",U564="ZLLSM"),"Exempt","Taxa")</f>
        <v>Taxa</v>
      </c>
    </row>
    <row r="565" spans="1:22" ht="15" customHeight="1" x14ac:dyDescent="0.3">
      <c r="B565" s="17" t="s">
        <v>450</v>
      </c>
      <c r="C565" s="326" t="s">
        <v>1486</v>
      </c>
      <c r="D565" s="23" t="str" cm="1">
        <f t="array" ref="D565">_xlfn.IFNA(_xlfn.IFS(M565&lt;&gt;0,M565,N565&lt;&gt;0,N565,P565&lt;&gt;0,P565,Q565&lt;&gt;0,Q565),"FALTAN DATOS DE ESCENARIO")</f>
        <v xml:space="preserve">ZPC NR-10 - Embassament de Santa Anna - CIP </v>
      </c>
      <c r="E565" s="330">
        <v>45263</v>
      </c>
      <c r="F565" s="95">
        <v>0.33333333333333298</v>
      </c>
      <c r="G565" s="94">
        <v>45263</v>
      </c>
      <c r="H565" s="95">
        <v>0.75</v>
      </c>
      <c r="I565" s="27" t="s">
        <v>1009</v>
      </c>
      <c r="J565" s="27" t="s">
        <v>10</v>
      </c>
      <c r="K565" s="27">
        <v>50</v>
      </c>
      <c r="L565" s="27" t="s">
        <v>11</v>
      </c>
      <c r="M565" s="27" t="s">
        <v>113</v>
      </c>
      <c r="N565" s="27"/>
      <c r="O565" s="27"/>
      <c r="P565" s="27"/>
      <c r="Q565" s="27"/>
      <c r="R565" s="12" t="str">
        <f>_xlfn.IFNA(VLOOKUP(S565,Municipis!$A$2:$B$118,2,FALSE),"Pendent")</f>
        <v>Alfarràs, Almenar, Ivars de Noguera, Algerri, Albesa, Alguaire, La Portella</v>
      </c>
      <c r="S565" s="12" t="str" cm="1">
        <f t="array" ref="S565">_xlfn.IFNA(_xlfn.IFS(M565&lt;&gt;0,M565,N565&lt;&gt;0,N565,P565&lt;&gt;0,P565,Q565&lt;&gt;0,Q565),"Pendent")</f>
        <v xml:space="preserve">ZPC NR-10 - Embassament de Santa Anna - CIP </v>
      </c>
    </row>
    <row r="566" spans="1:22" ht="15" customHeight="1" x14ac:dyDescent="0.3">
      <c r="A566" s="12">
        <v>552</v>
      </c>
      <c r="B566" s="49" t="s">
        <v>481</v>
      </c>
      <c r="C566" s="335" t="s">
        <v>1038</v>
      </c>
      <c r="D566" s="23" t="str" cm="1">
        <f t="array" ref="D566">_xlfn.IFNA(_xlfn.IFS(M566&lt;&gt;0,M566,N566&lt;&gt;0,N566,P566&lt;&gt;0,P566,Q566&lt;&gt;0,Q566),"FALTAN DATOS DE ESCENARIO")</f>
        <v>Escenari de Foix</v>
      </c>
      <c r="E566" s="338">
        <v>45264</v>
      </c>
      <c r="F566" s="104">
        <v>0.33333333333333298</v>
      </c>
      <c r="G566" s="32">
        <v>45264</v>
      </c>
      <c r="H566" s="104">
        <v>0.58333333333333304</v>
      </c>
      <c r="I566" s="17" t="s">
        <v>12</v>
      </c>
      <c r="J566" s="17" t="s">
        <v>10</v>
      </c>
      <c r="K566" s="17">
        <v>20</v>
      </c>
      <c r="L566" s="17" t="s">
        <v>11</v>
      </c>
      <c r="Q566" s="17" t="s">
        <v>29</v>
      </c>
      <c r="R566" s="12" t="str">
        <f>_xlfn.IFNA(VLOOKUP(S566,Municipis!$A$2:$B$118,2,FALSE),"Pendent")</f>
        <v>Castellet i la Gornal</v>
      </c>
      <c r="S566" s="12" t="str" cm="1">
        <f t="array" ref="S566">_xlfn.IFNA(_xlfn.IFS(M566&lt;&gt;0,M566,N566&lt;&gt;0,N566,P566&lt;&gt;0,P566,Q566&lt;&gt;0,Q566),"Pendent")</f>
        <v>Escenari de Foix</v>
      </c>
      <c r="T566" s="23" t="str" cm="1">
        <f t="array" ref="T566">_xlfn.IFNA(_xlfn.IFS(M566&lt;&gt;0,M566,N566&lt;&gt;0,N566,P566&lt;&gt;0,P566,Q566&lt;&gt;0,Q566),"FALTAN DATOS DE ESCENARIO")</f>
        <v>Escenari de Foix</v>
      </c>
      <c r="U566" s="92" t="str">
        <f>IF(IFERROR(FIND("ZPC",S566)&gt;=1,0),"ZPC","ZLLSM")</f>
        <v>ZLLSM</v>
      </c>
      <c r="V566" s="92" t="str">
        <f>+IF(OR(P566="Festa Major",P566="Menors d'edat",P566="Federació",U566="ZLLSM"),"Exempt","Taxa")</f>
        <v>Exempt</v>
      </c>
    </row>
    <row r="567" spans="1:22" ht="15" customHeight="1" x14ac:dyDescent="0.3">
      <c r="A567" s="12">
        <v>553</v>
      </c>
      <c r="B567" s="28" t="s">
        <v>422</v>
      </c>
      <c r="C567" s="335" t="s">
        <v>1382</v>
      </c>
      <c r="D567" s="23" t="str" cm="1">
        <f t="array" ref="D567">_xlfn.IFNA(_xlfn.IFS(M567&lt;&gt;0,M567,N567&lt;&gt;0,N567,P567&lt;&gt;0,P567,Q567&lt;&gt;0,Q567),"FALTAN DATOS DE ESCENARIO")</f>
        <v xml:space="preserve">ZLLSM-EB-01 - l'Ebre </v>
      </c>
      <c r="E567" s="341">
        <v>45269</v>
      </c>
      <c r="F567" s="101">
        <v>0.41666666666666702</v>
      </c>
      <c r="G567" s="93">
        <v>45269</v>
      </c>
      <c r="H567" s="101">
        <v>0.58333333333333304</v>
      </c>
      <c r="I567" s="17" t="s">
        <v>12</v>
      </c>
      <c r="J567" s="17" t="s">
        <v>10</v>
      </c>
      <c r="K567" s="17">
        <v>50</v>
      </c>
      <c r="L567" s="17" t="s">
        <v>11</v>
      </c>
      <c r="P567" s="27" t="s">
        <v>40</v>
      </c>
      <c r="R567" s="12" t="str">
        <f>_xlfn.IFNA(VLOOKUP(S567,Municipis!$A$2:$B$118,2,FALSE),"Pendent")</f>
        <v>Flix, Ascó, Móra d'Ebre, Tortosa, Amposta, Deltebre</v>
      </c>
      <c r="S567" s="12" t="str" cm="1">
        <f t="array" ref="S567">_xlfn.IFNA(_xlfn.IFS(M567&lt;&gt;0,M567,N567&lt;&gt;0,N567,P567&lt;&gt;0,P567,Q567&lt;&gt;0,Q567),"Pendent")</f>
        <v xml:space="preserve">ZLLSM-EB-01 - l'Ebre </v>
      </c>
    </row>
    <row r="568" spans="1:22" ht="15" customHeight="1" x14ac:dyDescent="0.3">
      <c r="A568" s="12">
        <v>554</v>
      </c>
      <c r="B568" s="17" t="s">
        <v>426</v>
      </c>
      <c r="C568" s="333" t="s">
        <v>1171</v>
      </c>
      <c r="D568" s="23" t="str" cm="1">
        <f t="array" ref="D568">_xlfn.IFNA(_xlfn.IFS(M568&lt;&gt;0,M568,N568&lt;&gt;0,N568,P568&lt;&gt;0,P568,Q568&lt;&gt;0,Q568),"FALTAN DATOS DE ESCENARIO")</f>
        <v xml:space="preserve">ZPC LL-23 - Súria - CIP </v>
      </c>
      <c r="E568" s="339">
        <v>45272</v>
      </c>
      <c r="F568" s="316">
        <v>0.33333333333333298</v>
      </c>
      <c r="G568" s="107">
        <v>45272</v>
      </c>
      <c r="H568" s="316">
        <v>0.54166666666666696</v>
      </c>
      <c r="I568" s="100" t="s">
        <v>12</v>
      </c>
      <c r="J568" s="100" t="s">
        <v>8</v>
      </c>
      <c r="K568" s="100">
        <v>25</v>
      </c>
      <c r="L568" s="100" t="s">
        <v>11</v>
      </c>
      <c r="M568" s="100" t="s">
        <v>99</v>
      </c>
      <c r="N568" s="27"/>
      <c r="O568" s="27"/>
      <c r="P568" s="27"/>
      <c r="Q568" s="27"/>
      <c r="R568" s="12" t="str">
        <f>_xlfn.IFNA(VLOOKUP(S568,Municipis!$A$2:$B$118,2,FALSE),"Pendent")</f>
        <v>Olesa de Montserrat, Esparreguera, Collbató</v>
      </c>
      <c r="S568" s="12" t="str" cm="1">
        <f t="array" ref="S568">_xlfn.IFNA(_xlfn.IFS(M568&lt;&gt;0,M568,N568&lt;&gt;0,N568,P568&lt;&gt;0,P568,Q568&lt;&gt;0,Q568),"Pendent")</f>
        <v xml:space="preserve">ZPC LL-23 - Súria - CIP </v>
      </c>
      <c r="T568" s="23" t="str" cm="1">
        <f t="array" ref="T568">_xlfn.IFNA(_xlfn.IFS(M568&lt;&gt;0,M568,N568&lt;&gt;0,N568,P568&lt;&gt;0,P568,Q568&lt;&gt;0,Q568),"FALTAN DATOS DE ESCENARIO")</f>
        <v xml:space="preserve">ZPC LL-23 - Súria - CIP </v>
      </c>
      <c r="U568" s="92" t="str">
        <f>IF(IFERROR(FIND("ZPC",S568)&gt;=1,0),"ZPC","ZLLSM")</f>
        <v>ZPC</v>
      </c>
      <c r="V568" s="92" t="str">
        <f>+IF(OR(P568="Festa Major",P568="Menors d'edat",P568="Federació",U568="ZLLSM"),"Exempt","Taxa")</f>
        <v>Taxa</v>
      </c>
    </row>
    <row r="569" spans="1:22" ht="15" customHeight="1" x14ac:dyDescent="0.3">
      <c r="A569" s="12">
        <v>555</v>
      </c>
      <c r="B569" s="17" t="s">
        <v>438</v>
      </c>
      <c r="C569" s="334" t="s">
        <v>1116</v>
      </c>
      <c r="D569" s="23" t="str" cm="1">
        <f t="array" ref="D569">_xlfn.IFNA(_xlfn.IFS(M569&lt;&gt;0,M569,N569&lt;&gt;0,N569,P569&lt;&gt;0,P569,Q569&lt;&gt;0,Q569),"FALTAN DATOS DE ESCENARIO")</f>
        <v>Privades S5 - Llacs d'Almacelles (Pantans de la Llengua Eixuta)</v>
      </c>
      <c r="E569" s="340">
        <v>45276</v>
      </c>
      <c r="F569" s="260">
        <v>0.33333333333333331</v>
      </c>
      <c r="G569" s="236">
        <v>45276</v>
      </c>
      <c r="H569" s="260">
        <v>0.79166666666666663</v>
      </c>
      <c r="I569" s="17" t="s">
        <v>1554</v>
      </c>
      <c r="J569" s="121" t="s">
        <v>10</v>
      </c>
      <c r="K569" s="121">
        <v>32</v>
      </c>
      <c r="L569" s="121" t="s">
        <v>11</v>
      </c>
      <c r="M569" s="121"/>
      <c r="N569" s="121"/>
      <c r="O569" s="121"/>
      <c r="P569" s="121"/>
      <c r="Q569" s="121" t="s">
        <v>36</v>
      </c>
      <c r="R569" s="12" t="str">
        <f>_xlfn.IFNA(VLOOKUP(S569,Municipis!$A$2:$B$118,2,FALSE),"Pendent")</f>
        <v>Almacelles</v>
      </c>
      <c r="S569" s="12" t="str" cm="1">
        <f t="array" ref="S569">_xlfn.IFNA(_xlfn.IFS(M569&lt;&gt;0,M569,N569&lt;&gt;0,N569,P569&lt;&gt;0,P569,Q569&lt;&gt;0,Q569),"Pendent")</f>
        <v>Privades S5 - Llacs d'Almacelles (Pantans de la Llengua Eixuta)</v>
      </c>
    </row>
    <row r="570" spans="1:22" ht="15" customHeight="1" x14ac:dyDescent="0.3">
      <c r="A570" s="12">
        <v>556</v>
      </c>
      <c r="B570" s="17" t="s">
        <v>425</v>
      </c>
      <c r="C570" s="17" t="s">
        <v>1529</v>
      </c>
      <c r="D570" s="23" t="str" cm="1">
        <f t="array" ref="D570">_xlfn.IFNA(_xlfn.IFS(M570&lt;&gt;0,M570,N570&lt;&gt;0,N570,P570&lt;&gt;0,P570,Q570&lt;&gt;0,Q570),"FALTAN DATOS DE ESCENARIO")</f>
        <v xml:space="preserve">ZPC FU-03 - Serinyà - Vilert - CIP </v>
      </c>
      <c r="E570" s="93">
        <v>45276</v>
      </c>
      <c r="F570" s="118">
        <v>0.33333333333333298</v>
      </c>
      <c r="G570" s="93">
        <v>45276</v>
      </c>
      <c r="H570" s="118">
        <v>0.79166666666666663</v>
      </c>
      <c r="I570" s="17" t="s">
        <v>12</v>
      </c>
      <c r="J570" s="17" t="s">
        <v>8</v>
      </c>
      <c r="K570" s="17">
        <v>20</v>
      </c>
      <c r="L570" s="17" t="s">
        <v>11</v>
      </c>
      <c r="M570" s="17" t="s">
        <v>76</v>
      </c>
      <c r="R570" s="12" t="str">
        <f>_xlfn.IFNA(VLOOKUP(S570,Municipis!$A$2:$B$118,2,FALSE),"Pendent")</f>
        <v>Olot</v>
      </c>
      <c r="S570" s="12" t="str" cm="1">
        <f t="array" ref="S570">_xlfn.IFNA(_xlfn.IFS(M570&lt;&gt;0,M570,N570&lt;&gt;0,N570,P570&lt;&gt;0,P570,Q570&lt;&gt;0,Q570),"Pendent")</f>
        <v xml:space="preserve">ZPC FU-03 - Serinyà - Vilert - CIP </v>
      </c>
    </row>
    <row r="571" spans="1:22" ht="15" customHeight="1" x14ac:dyDescent="0.3">
      <c r="A571" s="12">
        <v>557</v>
      </c>
      <c r="B571" s="17" t="s">
        <v>517</v>
      </c>
      <c r="C571" s="16" t="s">
        <v>1578</v>
      </c>
      <c r="D571" s="23" t="str" cm="1">
        <f t="array" ref="D571">_xlfn.IFNA(_xlfn.IFS(M571&lt;&gt;0,M571,N571&lt;&gt;0,N571,P571&lt;&gt;0,P571,Q571&lt;&gt;0,Q571),"FALTAN DATOS DE ESCENARIO")</f>
        <v xml:space="preserve">ZLLSM-EB-01 - l'Ebre </v>
      </c>
      <c r="E571" s="94">
        <v>45277</v>
      </c>
      <c r="F571" s="95">
        <v>0.375</v>
      </c>
      <c r="G571" s="94">
        <v>45277</v>
      </c>
      <c r="H571" s="95">
        <v>0.54166666666666696</v>
      </c>
      <c r="I571" s="27" t="s">
        <v>12</v>
      </c>
      <c r="J571" s="27" t="s">
        <v>8</v>
      </c>
      <c r="K571" s="27">
        <v>25</v>
      </c>
      <c r="L571" s="27" t="s">
        <v>11</v>
      </c>
      <c r="M571" s="27"/>
      <c r="N571" s="27"/>
      <c r="O571" s="27"/>
      <c r="P571" s="27" t="s">
        <v>40</v>
      </c>
      <c r="Q571" s="27"/>
      <c r="R571" s="12" t="str">
        <f>_xlfn.IFNA(VLOOKUP(S571,Municipis!$A$2:$B$118,2,FALSE),"Pendent")</f>
        <v>Flix, Ascó, Móra d'Ebre, Tortosa, Amposta, Deltebre</v>
      </c>
      <c r="S571" s="12" t="str" cm="1">
        <f t="array" ref="S571">_xlfn.IFNA(_xlfn.IFS(M571&lt;&gt;0,M571,N571&lt;&gt;0,N571,P571&lt;&gt;0,P571,Q571&lt;&gt;0,Q571),"Pendent")</f>
        <v xml:space="preserve">ZLLSM-EB-01 - l'Ebre </v>
      </c>
    </row>
    <row r="572" spans="1:22" ht="15" customHeight="1" x14ac:dyDescent="0.3">
      <c r="A572" s="12">
        <v>558</v>
      </c>
      <c r="B572" s="17" t="s">
        <v>512</v>
      </c>
      <c r="C572" s="16" t="s">
        <v>1517</v>
      </c>
      <c r="D572" s="23" t="str" cm="1">
        <f t="array" ref="D572">_xlfn.IFNA(_xlfn.IFS(M572&lt;&gt;0,M572,N572&lt;&gt;0,N572,P572&lt;&gt;0,P572,Q572&lt;&gt;0,Q572),"FALTAN DATOS DE ESCENARIO")</f>
        <v xml:space="preserve">ZPC NR-12 - Alfarràs - INT </v>
      </c>
      <c r="E572" s="94">
        <v>45277</v>
      </c>
      <c r="F572" s="219">
        <v>0.33333333333333298</v>
      </c>
      <c r="G572" s="94">
        <v>45277</v>
      </c>
      <c r="H572" s="219">
        <v>0.75</v>
      </c>
      <c r="I572" s="27" t="s">
        <v>1022</v>
      </c>
      <c r="J572" s="27" t="s">
        <v>10</v>
      </c>
      <c r="K572" s="27">
        <v>30</v>
      </c>
      <c r="L572" s="27" t="s">
        <v>11</v>
      </c>
      <c r="M572" s="27"/>
      <c r="N572" s="27" t="s">
        <v>114</v>
      </c>
      <c r="O572" s="27" t="s">
        <v>542</v>
      </c>
      <c r="P572" s="27"/>
      <c r="Q572" s="27"/>
      <c r="R572" s="12" t="str">
        <f>_xlfn.IFNA(VLOOKUP(S572,[2]Municipis!$A$2:$B$118,2,FALSE),"Pendent")</f>
        <v>Alfarràs, Almenar, Ivars de Noguera, Algerri, Albesa, Alguaire, La Portella</v>
      </c>
      <c r="S572" s="12" t="str">
        <f t="array" ref="S572">_xlfn.IFNA(_xlfn.IFS(M572&lt;&gt;0,M572,N572&lt;&gt;0,N572,P572&lt;&gt;0,P572,Q572&lt;&gt;0,Q572),"Pendent")</f>
        <v xml:space="preserve">ZPC NR-12 - Alfarràs - INT </v>
      </c>
    </row>
    <row r="573" spans="1:22" ht="15" customHeight="1" x14ac:dyDescent="0.3">
      <c r="A573" s="12">
        <v>559</v>
      </c>
      <c r="B573" s="17" t="s">
        <v>502</v>
      </c>
      <c r="C573" s="16" t="s">
        <v>1279</v>
      </c>
      <c r="D573" s="23" t="str" cm="1">
        <f t="array" ref="D573">_xlfn.IFNA(_xlfn.IFS(M573&lt;&gt;0,M573,N573&lt;&gt;0,N573,P573&lt;&gt;0,P573,Q573&lt;&gt;0,Q573),"FALTAN DATOS DE ESCENARIO")</f>
        <v>ZPC SE-22 - Lleida - CIP</v>
      </c>
      <c r="E573" s="94">
        <v>45277</v>
      </c>
      <c r="F573" s="219">
        <v>0.29166666666666669</v>
      </c>
      <c r="G573" s="94">
        <v>45277</v>
      </c>
      <c r="H573" s="219">
        <v>0.83333333333333404</v>
      </c>
      <c r="I573" s="27" t="s">
        <v>1169</v>
      </c>
      <c r="J573" s="27" t="s">
        <v>8</v>
      </c>
      <c r="K573" s="27">
        <v>20</v>
      </c>
      <c r="L573" s="27" t="s">
        <v>11</v>
      </c>
      <c r="M573" s="27" t="s">
        <v>130</v>
      </c>
      <c r="R573" s="12" t="str">
        <f>_xlfn.IFNA(VLOOKUP(S573,Municipis!$A$2:$B$118,2,FALSE),"Pendent")</f>
        <v>Ripoll, Campdevànol, Les Llosses, Santa Maria de Besora</v>
      </c>
      <c r="S573" s="12" t="str" cm="1">
        <f t="array" ref="S573">_xlfn.IFNA(_xlfn.IFS(M573&lt;&gt;0,M573,N573&lt;&gt;0,N573,P573&lt;&gt;0,P573,Q573&lt;&gt;0,Q573),"Pendent")</f>
        <v>ZPC SE-22 - Lleida - CIP</v>
      </c>
      <c r="T573" s="23" t="str" cm="1">
        <f t="array" ref="T573">_xlfn.IFNA(_xlfn.IFS(M573&lt;&gt;0,M573,N573&lt;&gt;0,N573,P573&lt;&gt;0,P573,Q573&lt;&gt;0,Q573),"FALTAN DATOS DE ESCENARIO")</f>
        <v>ZPC SE-22 - Lleida - CIP</v>
      </c>
      <c r="U573" s="92" t="str">
        <f>IF(IFERROR(FIND("ZPC",S573)&gt;=1,0),"ZPC","ZLLSM")</f>
        <v>ZPC</v>
      </c>
      <c r="V573" s="92" t="str">
        <f>+IF(OR(P573="Festa Major",P573="Menors d'edat",P573="Federació",U573="ZLLSM"),"Exempt","Taxa")</f>
        <v>Taxa</v>
      </c>
    </row>
    <row r="574" spans="1:22" ht="15" customHeight="1" x14ac:dyDescent="0.3">
      <c r="A574" s="12">
        <v>560</v>
      </c>
      <c r="B574" s="17" t="s">
        <v>513</v>
      </c>
      <c r="C574" s="17" t="s">
        <v>1461</v>
      </c>
      <c r="D574" s="23" t="str" cm="1">
        <f t="array" ref="D574">_xlfn.IFNA(_xlfn.IFS(M574&lt;&gt;0,M574,N574&lt;&gt;0,N574,P574&lt;&gt;0,P574,Q574&lt;&gt;0,Q574),"FALTAN DATOS DE ESCENARIO")</f>
        <v>ZPC TE-20 - Manlleu - Roda de Ter - CIP</v>
      </c>
      <c r="E574" s="93">
        <v>45277</v>
      </c>
      <c r="F574" s="245">
        <v>0.29166666666666669</v>
      </c>
      <c r="G574" s="93">
        <v>45277</v>
      </c>
      <c r="H574" s="245">
        <v>0.5</v>
      </c>
      <c r="I574" s="17" t="s">
        <v>12</v>
      </c>
      <c r="J574" s="17" t="s">
        <v>8</v>
      </c>
      <c r="K574" s="17">
        <v>40</v>
      </c>
      <c r="L574" s="17" t="s">
        <v>1442</v>
      </c>
      <c r="M574" s="17" t="s">
        <v>141</v>
      </c>
      <c r="R574" s="12" t="str">
        <f>_xlfn.IFNA(VLOOKUP(S574,Municipis!$A$2:$B$118,2,FALSE),"Pendent")</f>
        <v>Manlleu, Roda Ter, Gurb, Masies Roda, Masies Voltegrà, Torelló, S. V. Torelló, Oris, S.Q. Besora</v>
      </c>
      <c r="S574" s="12" t="str" cm="1">
        <f t="array" ref="S574">_xlfn.IFNA(_xlfn.IFS(M574&lt;&gt;0,M574,N574&lt;&gt;0,N574,P574&lt;&gt;0,P574,Q574&lt;&gt;0,Q574),"Pendent")</f>
        <v>ZPC TE-20 - Manlleu - Roda de Ter - CIP</v>
      </c>
    </row>
    <row r="575" spans="1:22" ht="15" customHeight="1" x14ac:dyDescent="0.3">
      <c r="A575" s="12">
        <v>561</v>
      </c>
      <c r="B575" s="49" t="s">
        <v>481</v>
      </c>
      <c r="C575" s="49" t="s">
        <v>1038</v>
      </c>
      <c r="D575" s="23" t="str" cm="1">
        <f t="array" ref="D575">_xlfn.IFNA(_xlfn.IFS(M575&lt;&gt;0,M575,N575&lt;&gt;0,N575,P575&lt;&gt;0,P575,Q575&lt;&gt;0,Q575),"FALTAN DATOS DE ESCENARIO")</f>
        <v>Escenari de Foix</v>
      </c>
      <c r="E575" s="32">
        <v>45288</v>
      </c>
      <c r="F575" s="104">
        <v>0.33333333333333298</v>
      </c>
      <c r="G575" s="32">
        <v>45288</v>
      </c>
      <c r="H575" s="104">
        <v>0.58333333333333304</v>
      </c>
      <c r="I575" s="17" t="s">
        <v>12</v>
      </c>
      <c r="J575" s="17" t="s">
        <v>10</v>
      </c>
      <c r="K575" s="17">
        <v>20</v>
      </c>
      <c r="L575" s="17" t="s">
        <v>11</v>
      </c>
      <c r="Q575" s="17" t="s">
        <v>29</v>
      </c>
      <c r="R575" s="12" t="str">
        <f>_xlfn.IFNA(VLOOKUP(S575,Municipis!$A$2:$B$118,2,FALSE),"Pendent")</f>
        <v>Castellet i la Gornal</v>
      </c>
      <c r="S575" s="12" t="str" cm="1">
        <f t="array" ref="S575">_xlfn.IFNA(_xlfn.IFS(M575&lt;&gt;0,M575,N575&lt;&gt;0,N575,P575&lt;&gt;0,P575,Q575&lt;&gt;0,Q575),"Pendent")</f>
        <v>Escenari de Foix</v>
      </c>
      <c r="T575" s="23" t="str" cm="1">
        <f t="array" ref="T575">_xlfn.IFNA(_xlfn.IFS(M575&lt;&gt;0,M575,N575&lt;&gt;0,N575,P575&lt;&gt;0,P575,Q575&lt;&gt;0,Q575),"FALTAN DATOS DE ESCENARIO")</f>
        <v>Escenari de Foix</v>
      </c>
      <c r="U575" s="92" t="str">
        <f>IF(IFERROR(FIND("ZPC",S575)&gt;=1,0),"ZPC","ZLLSM")</f>
        <v>ZLLSM</v>
      </c>
      <c r="V575" s="92" t="str">
        <f>+IF(OR(P575="Festa Major",P575="Menors d'edat",P575="Federació",U575="ZLLSM"),"Exempt","Taxa")</f>
        <v>Exempt</v>
      </c>
    </row>
    <row r="576" spans="1:22" ht="15" customHeight="1" x14ac:dyDescent="0.3">
      <c r="A576" s="12">
        <v>562</v>
      </c>
      <c r="B576" s="17" t="s">
        <v>499</v>
      </c>
      <c r="C576" s="16" t="s">
        <v>1564</v>
      </c>
      <c r="D576" s="23" t="str" cm="1">
        <f t="array" ref="D576">_xlfn.IFNA(_xlfn.IFS(M576&lt;&gt;0,M576,N576&lt;&gt;0,N576,P576&lt;&gt;0,P576,Q576&lt;&gt;0,Q576),"FALTAN DATOS DE ESCENARIO")</f>
        <v xml:space="preserve">ZPC EB-01 - Embassaments de Riba-roja i de Flix - CIP </v>
      </c>
      <c r="E576" s="94">
        <v>45290</v>
      </c>
      <c r="F576" s="95">
        <v>0.33333333333333298</v>
      </c>
      <c r="G576" s="94">
        <v>45290</v>
      </c>
      <c r="H576" s="95">
        <v>0.58333333333333304</v>
      </c>
      <c r="I576" s="27" t="s">
        <v>12</v>
      </c>
      <c r="J576" s="27" t="s">
        <v>8</v>
      </c>
      <c r="K576" s="27">
        <v>15</v>
      </c>
      <c r="L576" s="27" t="s">
        <v>11</v>
      </c>
      <c r="M576" s="27" t="s">
        <v>72</v>
      </c>
      <c r="N576" s="27"/>
      <c r="O576" s="27"/>
      <c r="P576" s="27"/>
      <c r="Q576" s="27"/>
      <c r="R576" s="12" t="str">
        <f>_xlfn.IFNA(VLOOKUP(S576,Municipis!$A$2:$B$118,2,FALSE),"Pendent")</f>
        <v>La Granja d'Escarp, La Pobla de Massaluca, Flix, Riba-roja d'Ebre</v>
      </c>
      <c r="S576" s="12" t="str" cm="1">
        <f t="array" ref="S576">_xlfn.IFNA(_xlfn.IFS(M576&lt;&gt;0,M576,N576&lt;&gt;0,N576,P576&lt;&gt;0,P576,Q576&lt;&gt;0,Q576),"Pendent")</f>
        <v xml:space="preserve">ZPC EB-01 - Embassaments de Riba-roja i de Flix - CIP </v>
      </c>
    </row>
    <row r="577" spans="4:19" ht="15" customHeight="1" x14ac:dyDescent="0.3">
      <c r="D577" s="23" t="str" cm="1">
        <f t="array" ref="D577">_xlfn.IFNA(_xlfn.IFS(M577&lt;&gt;0,M577,N577&lt;&gt;0,N577,P577&lt;&gt;0,P577,Q577&lt;&gt;0,Q577),"FALTAN DATOS DE ESCENARIO")</f>
        <v>FALTAN DATOS DE ESCENARIO</v>
      </c>
      <c r="R577" s="12" t="str">
        <f>_xlfn.IFNA(VLOOKUP(S577,Municipis!$A$2:$B$118,2,FALSE),"Pendent")</f>
        <v>Pendent</v>
      </c>
      <c r="S577" s="12" t="str" cm="1">
        <f t="array" ref="S577">_xlfn.IFNA(_xlfn.IFS(M577&lt;&gt;0,M577,N577&lt;&gt;0,N577,P577&lt;&gt;0,P577,Q577&lt;&gt;0,Q577),"Pendent")</f>
        <v>Pendent</v>
      </c>
    </row>
    <row r="578" spans="4:19" ht="15" customHeight="1" x14ac:dyDescent="0.3">
      <c r="D578" s="23" t="str" cm="1">
        <f t="array" ref="D578">_xlfn.IFNA(_xlfn.IFS(M578&lt;&gt;0,M578,N578&lt;&gt;0,N578,P578&lt;&gt;0,P578,Q578&lt;&gt;0,Q578),"FALTAN DATOS DE ESCENARIO")</f>
        <v>FALTAN DATOS DE ESCENARIO</v>
      </c>
      <c r="R578" s="12" t="str">
        <f>_xlfn.IFNA(VLOOKUP(S578,Municipis!$A$2:$B$118,2,FALSE),"Pendent")</f>
        <v>Pendent</v>
      </c>
      <c r="S578" s="12" t="str" cm="1">
        <f t="array" ref="S578">_xlfn.IFNA(_xlfn.IFS(M578&lt;&gt;0,M578,N578&lt;&gt;0,N578,P578&lt;&gt;0,P578,Q578&lt;&gt;0,Q578),"Pendent")</f>
        <v>Pendent</v>
      </c>
    </row>
    <row r="579" spans="4:19" ht="15" customHeight="1" x14ac:dyDescent="0.3">
      <c r="D579" s="23" t="str" cm="1">
        <f t="array" ref="D579">_xlfn.IFNA(_xlfn.IFS(M579&lt;&gt;0,M579,N579&lt;&gt;0,N579,P579&lt;&gt;0,P579,Q579&lt;&gt;0,Q579),"FALTAN DATOS DE ESCENARIO")</f>
        <v>FALTAN DATOS DE ESCENARIO</v>
      </c>
      <c r="R579" s="12" t="str">
        <f>_xlfn.IFNA(VLOOKUP(S579,Municipis!$A$2:$B$118,2,FALSE),"Pendent")</f>
        <v>Pendent</v>
      </c>
      <c r="S579" s="12" t="str" cm="1">
        <f t="array" ref="S579">_xlfn.IFNA(_xlfn.IFS(M579&lt;&gt;0,M579,N579&lt;&gt;0,N579,P579&lt;&gt;0,P579,Q579&lt;&gt;0,Q579),"Pendent")</f>
        <v>Pendent</v>
      </c>
    </row>
    <row r="580" spans="4:19" ht="15" customHeight="1" x14ac:dyDescent="0.3">
      <c r="D580" s="23" t="str" cm="1">
        <f t="array" ref="D580">_xlfn.IFNA(_xlfn.IFS(M580&lt;&gt;0,M580,N580&lt;&gt;0,N580,P580&lt;&gt;0,P580,Q580&lt;&gt;0,Q580),"FALTAN DATOS DE ESCENARIO")</f>
        <v>FALTAN DATOS DE ESCENARIO</v>
      </c>
      <c r="R580" s="12" t="str">
        <f>_xlfn.IFNA(VLOOKUP(S580,Municipis!$A$2:$B$118,2,FALSE),"Pendent")</f>
        <v>Pendent</v>
      </c>
      <c r="S580" s="12" t="str" cm="1">
        <f t="array" ref="S580">_xlfn.IFNA(_xlfn.IFS(M580&lt;&gt;0,M580,N580&lt;&gt;0,N580,P580&lt;&gt;0,P580,Q580&lt;&gt;0,Q580),"Pendent")</f>
        <v>Pendent</v>
      </c>
    </row>
    <row r="581" spans="4:19" ht="15" customHeight="1" x14ac:dyDescent="0.3">
      <c r="D581" s="23" t="str" cm="1">
        <f t="array" ref="D581">_xlfn.IFNA(_xlfn.IFS(M581&lt;&gt;0,M581,N581&lt;&gt;0,N581,P581&lt;&gt;0,P581,Q581&lt;&gt;0,Q581),"FALTAN DATOS DE ESCENARIO")</f>
        <v>FALTAN DATOS DE ESCENARIO</v>
      </c>
      <c r="R581" s="12" t="str">
        <f>_xlfn.IFNA(VLOOKUP(S581,Municipis!$A$2:$B$118,2,FALSE),"Pendent")</f>
        <v>Pendent</v>
      </c>
      <c r="S581" s="12" t="str" cm="1">
        <f t="array" ref="S581">_xlfn.IFNA(_xlfn.IFS(M581&lt;&gt;0,M581,N581&lt;&gt;0,N581,P581&lt;&gt;0,P581,Q581&lt;&gt;0,Q581),"Pendent")</f>
        <v>Pendent</v>
      </c>
    </row>
    <row r="582" spans="4:19" ht="15" customHeight="1" x14ac:dyDescent="0.3">
      <c r="D582" s="23" t="str" cm="1">
        <f t="array" ref="D582">_xlfn.IFNA(_xlfn.IFS(M582&lt;&gt;0,M582,N582&lt;&gt;0,N582,P582&lt;&gt;0,P582,Q582&lt;&gt;0,Q582),"FALTAN DATOS DE ESCENARIO")</f>
        <v>FALTAN DATOS DE ESCENARIO</v>
      </c>
      <c r="R582" s="12" t="str">
        <f>_xlfn.IFNA(VLOOKUP(S582,Municipis!$A$2:$B$118,2,FALSE),"Pendent")</f>
        <v>Pendent</v>
      </c>
      <c r="S582" s="12" t="str" cm="1">
        <f t="array" ref="S582">_xlfn.IFNA(_xlfn.IFS(M582&lt;&gt;0,M582,N582&lt;&gt;0,N582,P582&lt;&gt;0,P582,Q582&lt;&gt;0,Q582),"Pendent")</f>
        <v>Pendent</v>
      </c>
    </row>
    <row r="583" spans="4:19" ht="15" customHeight="1" x14ac:dyDescent="0.3">
      <c r="R583" s="12" t="str">
        <f>_xlfn.IFNA(VLOOKUP(S583,Municipis!$A$2:$B$118,2,FALSE),"Pendent")</f>
        <v>Pendent</v>
      </c>
      <c r="S583" s="12" t="str" cm="1">
        <f t="array" ref="S583">_xlfn.IFNA(_xlfn.IFS(M583&lt;&gt;0,M583,N583&lt;&gt;0,N583,P583&lt;&gt;0,P583,Q583&lt;&gt;0,Q583),"Pendent")</f>
        <v>Pendent</v>
      </c>
    </row>
    <row r="584" spans="4:19" ht="15" customHeight="1" x14ac:dyDescent="0.3">
      <c r="R584" s="12" t="str">
        <f>_xlfn.IFNA(VLOOKUP(S584,Municipis!$A$2:$B$118,2,FALSE),"Pendent")</f>
        <v>Pendent</v>
      </c>
      <c r="S584" s="12" t="str" cm="1">
        <f t="array" ref="S584">_xlfn.IFNA(_xlfn.IFS(M584&lt;&gt;0,M584,N584&lt;&gt;0,N584,P584&lt;&gt;0,P584,Q584&lt;&gt;0,Q584),"Pendent")</f>
        <v>Pendent</v>
      </c>
    </row>
    <row r="585" spans="4:19" ht="15" customHeight="1" x14ac:dyDescent="0.3">
      <c r="R585" s="12" t="str">
        <f>_xlfn.IFNA(VLOOKUP(S585,Municipis!$A$2:$B$118,2,FALSE),"Pendent")</f>
        <v>Pendent</v>
      </c>
      <c r="S585" s="12" t="str" cm="1">
        <f t="array" ref="S585">_xlfn.IFNA(_xlfn.IFS(M585&lt;&gt;0,M585,N585&lt;&gt;0,N585,P585&lt;&gt;0,P585,Q585&lt;&gt;0,Q585),"Pendent")</f>
        <v>Pendent</v>
      </c>
    </row>
    <row r="586" spans="4:19" ht="15" customHeight="1" x14ac:dyDescent="0.3">
      <c r="R586" s="12" t="str">
        <f>_xlfn.IFNA(VLOOKUP(S586,Municipis!$A$2:$B$118,2,FALSE),"Pendent")</f>
        <v>Pendent</v>
      </c>
      <c r="S586" s="12" t="str" cm="1">
        <f t="array" ref="S586">_xlfn.IFNA(_xlfn.IFS(M586&lt;&gt;0,M586,N586&lt;&gt;0,N586,P586&lt;&gt;0,P586,Q586&lt;&gt;0,Q586),"Pendent")</f>
        <v>Pendent</v>
      </c>
    </row>
    <row r="587" spans="4:19" ht="15" customHeight="1" x14ac:dyDescent="0.3">
      <c r="R587" s="12" t="str">
        <f>_xlfn.IFNA(VLOOKUP(S587,Municipis!$A$2:$B$118,2,FALSE),"Pendent")</f>
        <v>Pendent</v>
      </c>
      <c r="S587" s="12" t="str" cm="1">
        <f t="array" ref="S587">_xlfn.IFNA(_xlfn.IFS(M587&lt;&gt;0,M587,N587&lt;&gt;0,N587,P587&lt;&gt;0,P587,Q587&lt;&gt;0,Q587),"Pendent")</f>
        <v>Pendent</v>
      </c>
    </row>
    <row r="588" spans="4:19" ht="15" customHeight="1" x14ac:dyDescent="0.3">
      <c r="R588" s="12" t="str">
        <f>_xlfn.IFNA(VLOOKUP(S588,Municipis!$A$2:$B$118,2,FALSE),"Pendent")</f>
        <v>Pendent</v>
      </c>
      <c r="S588" s="12" t="str" cm="1">
        <f t="array" ref="S588">_xlfn.IFNA(_xlfn.IFS(M588&lt;&gt;0,M588,N588&lt;&gt;0,N588,P588&lt;&gt;0,P588,Q588&lt;&gt;0,Q588),"Pendent")</f>
        <v>Pendent</v>
      </c>
    </row>
    <row r="589" spans="4:19" ht="15" customHeight="1" x14ac:dyDescent="0.3">
      <c r="R589" s="12" t="str">
        <f>_xlfn.IFNA(VLOOKUP(S589,Municipis!$A$2:$B$118,2,FALSE),"Pendent")</f>
        <v>Pendent</v>
      </c>
      <c r="S589" s="12" t="str" cm="1">
        <f t="array" ref="S589">_xlfn.IFNA(_xlfn.IFS(M589&lt;&gt;0,M589,N589&lt;&gt;0,N589,P589&lt;&gt;0,P589,Q589&lt;&gt;0,Q589),"Pendent")</f>
        <v>Pendent</v>
      </c>
    </row>
    <row r="590" spans="4:19" ht="15" customHeight="1" x14ac:dyDescent="0.3">
      <c r="R590" s="12" t="str">
        <f>_xlfn.IFNA(VLOOKUP(S590,Municipis!$A$2:$B$118,2,FALSE),"Pendent")</f>
        <v>Pendent</v>
      </c>
      <c r="S590" s="12" t="str" cm="1">
        <f t="array" ref="S590">_xlfn.IFNA(_xlfn.IFS(M590&lt;&gt;0,M590,N590&lt;&gt;0,N590,P590&lt;&gt;0,P590,Q590&lt;&gt;0,Q590),"Pendent")</f>
        <v>Pendent</v>
      </c>
    </row>
    <row r="591" spans="4:19" ht="15" customHeight="1" x14ac:dyDescent="0.3">
      <c r="R591" s="12" t="str">
        <f>_xlfn.IFNA(VLOOKUP(S591,Municipis!$A$2:$B$118,2,FALSE),"Pendent")</f>
        <v>Pendent</v>
      </c>
      <c r="S591" s="12" t="str" cm="1">
        <f t="array" ref="S591">_xlfn.IFNA(_xlfn.IFS(M591&lt;&gt;0,M591,N591&lt;&gt;0,N591,P591&lt;&gt;0,P591,Q591&lt;&gt;0,Q591),"Pendent")</f>
        <v>Pendent</v>
      </c>
    </row>
    <row r="592" spans="4:19" ht="15" customHeight="1" x14ac:dyDescent="0.3">
      <c r="R592" s="12" t="str">
        <f>_xlfn.IFNA(VLOOKUP(S592,Municipis!$A$2:$B$118,2,FALSE),"Pendent")</f>
        <v>Pendent</v>
      </c>
      <c r="S592" s="12" t="str" cm="1">
        <f t="array" ref="S592">_xlfn.IFNA(_xlfn.IFS(M592&lt;&gt;0,M592,N592&lt;&gt;0,N592,P592&lt;&gt;0,P592,Q592&lt;&gt;0,Q592),"Pendent")</f>
        <v>Pendent</v>
      </c>
    </row>
    <row r="593" spans="18:19" ht="15" customHeight="1" x14ac:dyDescent="0.3">
      <c r="R593" s="12" t="str">
        <f>_xlfn.IFNA(VLOOKUP(S593,Municipis!$A$2:$B$118,2,FALSE),"Pendent")</f>
        <v>Pendent</v>
      </c>
      <c r="S593" s="12" t="str" cm="1">
        <f t="array" ref="S593">_xlfn.IFNA(_xlfn.IFS(M593&lt;&gt;0,M593,N593&lt;&gt;0,N593,P593&lt;&gt;0,P593,Q593&lt;&gt;0,Q593),"Pendent")</f>
        <v>Pendent</v>
      </c>
    </row>
    <row r="594" spans="18:19" ht="15" customHeight="1" x14ac:dyDescent="0.3">
      <c r="R594" s="12" t="str">
        <f>_xlfn.IFNA(VLOOKUP(S594,Municipis!$A$2:$B$118,2,FALSE),"Pendent")</f>
        <v>Pendent</v>
      </c>
      <c r="S594" s="12" t="str" cm="1">
        <f t="array" ref="S594">_xlfn.IFNA(_xlfn.IFS(M594&lt;&gt;0,M594,N594&lt;&gt;0,N594,P594&lt;&gt;0,P594,Q594&lt;&gt;0,Q594),"Pendent")</f>
        <v>Pendent</v>
      </c>
    </row>
    <row r="595" spans="18:19" ht="15" customHeight="1" x14ac:dyDescent="0.3">
      <c r="R595" s="12" t="str">
        <f>_xlfn.IFNA(VLOOKUP(S595,Municipis!$A$2:$B$118,2,FALSE),"Pendent")</f>
        <v>Pendent</v>
      </c>
      <c r="S595" s="12" t="str" cm="1">
        <f t="array" ref="S595">_xlfn.IFNA(_xlfn.IFS(M595&lt;&gt;0,M595,N595&lt;&gt;0,N595,P595&lt;&gt;0,P595,Q595&lt;&gt;0,Q595),"Pendent")</f>
        <v>Pendent</v>
      </c>
    </row>
    <row r="596" spans="18:19" ht="15" customHeight="1" x14ac:dyDescent="0.3">
      <c r="R596" s="12" t="str">
        <f>_xlfn.IFNA(VLOOKUP(S596,Municipis!$A$2:$B$118,2,FALSE),"Pendent")</f>
        <v>Pendent</v>
      </c>
      <c r="S596" s="12" t="str" cm="1">
        <f t="array" ref="S596">_xlfn.IFNA(_xlfn.IFS(M596&lt;&gt;0,M596,N596&lt;&gt;0,N596,P596&lt;&gt;0,P596,Q596&lt;&gt;0,Q596),"Pendent")</f>
        <v>Pendent</v>
      </c>
    </row>
    <row r="597" spans="18:19" ht="15" customHeight="1" x14ac:dyDescent="0.3">
      <c r="R597" s="12" t="str">
        <f>_xlfn.IFNA(VLOOKUP(S597,Municipis!$A$2:$B$118,2,FALSE),"Pendent")</f>
        <v>Pendent</v>
      </c>
      <c r="S597" s="12" t="str" cm="1">
        <f t="array" ref="S597">_xlfn.IFNA(_xlfn.IFS(M597&lt;&gt;0,M597,N597&lt;&gt;0,N597,P597&lt;&gt;0,P597,Q597&lt;&gt;0,Q597),"Pendent")</f>
        <v>Pendent</v>
      </c>
    </row>
    <row r="598" spans="18:19" ht="15" customHeight="1" x14ac:dyDescent="0.3">
      <c r="R598" s="12" t="str">
        <f>_xlfn.IFNA(VLOOKUP(S598,Municipis!$A$2:$B$118,2,FALSE),"Pendent")</f>
        <v>Pendent</v>
      </c>
      <c r="S598" s="12" t="str" cm="1">
        <f t="array" ref="S598">_xlfn.IFNA(_xlfn.IFS(M598&lt;&gt;0,M598,N598&lt;&gt;0,N598,P598&lt;&gt;0,P598,Q598&lt;&gt;0,Q598),"Pendent")</f>
        <v>Pendent</v>
      </c>
    </row>
    <row r="599" spans="18:19" ht="15" customHeight="1" x14ac:dyDescent="0.3">
      <c r="R599" s="12" t="str">
        <f>_xlfn.IFNA(VLOOKUP(S599,Municipis!$A$2:$B$118,2,FALSE),"Pendent")</f>
        <v>Pendent</v>
      </c>
      <c r="S599" s="12" t="str" cm="1">
        <f t="array" ref="S599">_xlfn.IFNA(_xlfn.IFS(M599&lt;&gt;0,M599,N599&lt;&gt;0,N599,P599&lt;&gt;0,P599,Q599&lt;&gt;0,Q599),"Pendent")</f>
        <v>Pendent</v>
      </c>
    </row>
    <row r="600" spans="18:19" ht="15" customHeight="1" x14ac:dyDescent="0.3">
      <c r="R600" s="12" t="str">
        <f>_xlfn.IFNA(VLOOKUP(S600,Municipis!$A$2:$B$118,2,FALSE),"Pendent")</f>
        <v>Pendent</v>
      </c>
      <c r="S600" s="12" t="str" cm="1">
        <f t="array" ref="S600">_xlfn.IFNA(_xlfn.IFS(M600&lt;&gt;0,M600,N600&lt;&gt;0,N600,P600&lt;&gt;0,P600,Q600&lt;&gt;0,Q600),"Pendent")</f>
        <v>Pendent</v>
      </c>
    </row>
    <row r="601" spans="18:19" ht="15" customHeight="1" x14ac:dyDescent="0.3">
      <c r="R601" s="12" t="str">
        <f>_xlfn.IFNA(VLOOKUP(S601,Municipis!$A$2:$B$118,2,FALSE),"Pendent")</f>
        <v>Pendent</v>
      </c>
      <c r="S601" s="12" t="str" cm="1">
        <f t="array" ref="S601">_xlfn.IFNA(_xlfn.IFS(M601&lt;&gt;0,M601,N601&lt;&gt;0,N601,P601&lt;&gt;0,P601,Q601&lt;&gt;0,Q601),"Pendent")</f>
        <v>Pendent</v>
      </c>
    </row>
    <row r="602" spans="18:19" ht="15" customHeight="1" x14ac:dyDescent="0.3">
      <c r="R602" s="12" t="str">
        <f>_xlfn.IFNA(VLOOKUP(S602,Municipis!$A$2:$B$118,2,FALSE),"Pendent")</f>
        <v>Pendent</v>
      </c>
      <c r="S602" s="12" t="str" cm="1">
        <f t="array" ref="S602">_xlfn.IFNA(_xlfn.IFS(M602&lt;&gt;0,M602,N602&lt;&gt;0,N602,P602&lt;&gt;0,P602,Q602&lt;&gt;0,Q602),"Pendent")</f>
        <v>Pendent</v>
      </c>
    </row>
    <row r="603" spans="18:19" ht="15" customHeight="1" x14ac:dyDescent="0.3">
      <c r="R603" s="12" t="str">
        <f>_xlfn.IFNA(VLOOKUP(S603,Municipis!$A$2:$B$118,2,FALSE),"Pendent")</f>
        <v>Pendent</v>
      </c>
      <c r="S603" s="12" t="str" cm="1">
        <f t="array" ref="S603">_xlfn.IFNA(_xlfn.IFS(M603&lt;&gt;0,M603,N603&lt;&gt;0,N603,P603&lt;&gt;0,P603,Q603&lt;&gt;0,Q603),"Pendent")</f>
        <v>Pendent</v>
      </c>
    </row>
    <row r="604" spans="18:19" ht="15" customHeight="1" x14ac:dyDescent="0.3">
      <c r="R604" s="12" t="str">
        <f>_xlfn.IFNA(VLOOKUP(S604,Municipis!$A$2:$B$118,2,FALSE),"Pendent")</f>
        <v>Pendent</v>
      </c>
      <c r="S604" s="12" t="str" cm="1">
        <f t="array" ref="S604">_xlfn.IFNA(_xlfn.IFS(M604&lt;&gt;0,M604,N604&lt;&gt;0,N604,P604&lt;&gt;0,P604,Q604&lt;&gt;0,Q604),"Pendent")</f>
        <v>Pendent</v>
      </c>
    </row>
    <row r="605" spans="18:19" ht="15" customHeight="1" x14ac:dyDescent="0.3">
      <c r="R605" s="12" t="str">
        <f>_xlfn.IFNA(VLOOKUP(S605,Municipis!$A$2:$B$118,2,FALSE),"Pendent")</f>
        <v>Pendent</v>
      </c>
      <c r="S605" s="12" t="str" cm="1">
        <f t="array" ref="S605">_xlfn.IFNA(_xlfn.IFS(M605&lt;&gt;0,M605,N605&lt;&gt;0,N605,P605&lt;&gt;0,P605,Q605&lt;&gt;0,Q605),"Pendent")</f>
        <v>Pendent</v>
      </c>
    </row>
    <row r="606" spans="18:19" ht="15" customHeight="1" x14ac:dyDescent="0.3">
      <c r="R606" s="12" t="str">
        <f>_xlfn.IFNA(VLOOKUP(S606,Municipis!$A$2:$B$118,2,FALSE),"Pendent")</f>
        <v>Pendent</v>
      </c>
      <c r="S606" s="12" t="str" cm="1">
        <f t="array" ref="S606">_xlfn.IFNA(_xlfn.IFS(M606&lt;&gt;0,M606,N606&lt;&gt;0,N606,P606&lt;&gt;0,P606,Q606&lt;&gt;0,Q606),"Pendent")</f>
        <v>Pendent</v>
      </c>
    </row>
    <row r="607" spans="18:19" ht="15" customHeight="1" x14ac:dyDescent="0.3">
      <c r="R607" s="12" t="str">
        <f>_xlfn.IFNA(VLOOKUP(S607,Municipis!$A$2:$B$118,2,FALSE),"Pendent")</f>
        <v>Pendent</v>
      </c>
      <c r="S607" s="12" t="str" cm="1">
        <f t="array" ref="S607">_xlfn.IFNA(_xlfn.IFS(M607&lt;&gt;0,M607,N607&lt;&gt;0,N607,P607&lt;&gt;0,P607,Q607&lt;&gt;0,Q607),"Pendent")</f>
        <v>Pendent</v>
      </c>
    </row>
    <row r="608" spans="18:19" ht="15" customHeight="1" x14ac:dyDescent="0.3">
      <c r="R608" s="12" t="str">
        <f>_xlfn.IFNA(VLOOKUP(S608,Municipis!$A$2:$B$118,2,FALSE),"Pendent")</f>
        <v>Pendent</v>
      </c>
      <c r="S608" s="12" t="str" cm="1">
        <f t="array" ref="S608">_xlfn.IFNA(_xlfn.IFS(M608&lt;&gt;0,M608,N608&lt;&gt;0,N608,P608&lt;&gt;0,P608,Q608&lt;&gt;0,Q608),"Pendent")</f>
        <v>Pendent</v>
      </c>
    </row>
    <row r="609" spans="18:19" ht="15" customHeight="1" x14ac:dyDescent="0.3">
      <c r="R609" s="12" t="str">
        <f>_xlfn.IFNA(VLOOKUP(S609,Municipis!$A$2:$B$118,2,FALSE),"Pendent")</f>
        <v>Pendent</v>
      </c>
      <c r="S609" s="12" t="str" cm="1">
        <f t="array" ref="S609">_xlfn.IFNA(_xlfn.IFS(M609&lt;&gt;0,M609,N609&lt;&gt;0,N609,P609&lt;&gt;0,P609,Q609&lt;&gt;0,Q609),"Pendent")</f>
        <v>Pendent</v>
      </c>
    </row>
    <row r="610" spans="18:19" ht="15" customHeight="1" x14ac:dyDescent="0.3">
      <c r="R610" s="12" t="str">
        <f>_xlfn.IFNA(VLOOKUP(S610,Municipis!$A$2:$B$118,2,FALSE),"Pendent")</f>
        <v>Pendent</v>
      </c>
      <c r="S610" s="12" t="str" cm="1">
        <f t="array" ref="S610">_xlfn.IFNA(_xlfn.IFS(M610&lt;&gt;0,M610,N610&lt;&gt;0,N610,P610&lt;&gt;0,P610,Q610&lt;&gt;0,Q610),"Pendent")</f>
        <v>Pendent</v>
      </c>
    </row>
    <row r="611" spans="18:19" ht="15" customHeight="1" x14ac:dyDescent="0.3">
      <c r="R611" s="12" t="str">
        <f>_xlfn.IFNA(VLOOKUP(S611,Municipis!$A$2:$B$118,2,FALSE),"Pendent")</f>
        <v>Pendent</v>
      </c>
      <c r="S611" s="12" t="str" cm="1">
        <f t="array" ref="S611">_xlfn.IFNA(_xlfn.IFS(M611&lt;&gt;0,M611,N611&lt;&gt;0,N611,P611&lt;&gt;0,P611,Q611&lt;&gt;0,Q611),"Pendent")</f>
        <v>Pendent</v>
      </c>
    </row>
    <row r="612" spans="18:19" ht="15" customHeight="1" x14ac:dyDescent="0.3">
      <c r="R612" s="12" t="str">
        <f>_xlfn.IFNA(VLOOKUP(S612,Municipis!$A$2:$B$118,2,FALSE),"Pendent")</f>
        <v>Pendent</v>
      </c>
      <c r="S612" s="12" t="str" cm="1">
        <f t="array" ref="S612">_xlfn.IFNA(_xlfn.IFS(M612&lt;&gt;0,M612,N612&lt;&gt;0,N612,P612&lt;&gt;0,P612,Q612&lt;&gt;0,Q612),"Pendent")</f>
        <v>Pendent</v>
      </c>
    </row>
    <row r="613" spans="18:19" ht="15" customHeight="1" x14ac:dyDescent="0.3">
      <c r="R613" s="12" t="str">
        <f>_xlfn.IFNA(VLOOKUP(S613,Municipis!$A$2:$B$118,2,FALSE),"Pendent")</f>
        <v>Pendent</v>
      </c>
      <c r="S613" s="12" t="str" cm="1">
        <f t="array" ref="S613">_xlfn.IFNA(_xlfn.IFS(M613&lt;&gt;0,M613,N613&lt;&gt;0,N613,P613&lt;&gt;0,P613,Q613&lt;&gt;0,Q613),"Pendent")</f>
        <v>Pendent</v>
      </c>
    </row>
    <row r="614" spans="18:19" ht="15" customHeight="1" x14ac:dyDescent="0.3">
      <c r="R614" s="12" t="str">
        <f>_xlfn.IFNA(VLOOKUP(S614,Municipis!$A$2:$B$118,2,FALSE),"Pendent")</f>
        <v>Pendent</v>
      </c>
      <c r="S614" s="12" t="str" cm="1">
        <f t="array" ref="S614">_xlfn.IFNA(_xlfn.IFS(M614&lt;&gt;0,M614,N614&lt;&gt;0,N614,P614&lt;&gt;0,P614,Q614&lt;&gt;0,Q614),"Pendent")</f>
        <v>Pendent</v>
      </c>
    </row>
    <row r="615" spans="18:19" ht="15" customHeight="1" x14ac:dyDescent="0.3">
      <c r="R615" s="12" t="str">
        <f>_xlfn.IFNA(VLOOKUP(S615,Municipis!$A$2:$B$118,2,FALSE),"Pendent")</f>
        <v>Pendent</v>
      </c>
      <c r="S615" s="12" t="str" cm="1">
        <f t="array" ref="S615">_xlfn.IFNA(_xlfn.IFS(M615&lt;&gt;0,M615,N615&lt;&gt;0,N615,P615&lt;&gt;0,P615,Q615&lt;&gt;0,Q615),"Pendent")</f>
        <v>Pendent</v>
      </c>
    </row>
    <row r="616" spans="18:19" ht="15" customHeight="1" x14ac:dyDescent="0.3">
      <c r="R616" s="12" t="str">
        <f>_xlfn.IFNA(VLOOKUP(S616,Municipis!$A$2:$B$118,2,FALSE),"Pendent")</f>
        <v>Pendent</v>
      </c>
      <c r="S616" s="12" t="str" cm="1">
        <f t="array" ref="S616">_xlfn.IFNA(_xlfn.IFS(M616&lt;&gt;0,M616,N616&lt;&gt;0,N616,P616&lt;&gt;0,P616,Q616&lt;&gt;0,Q616),"Pendent")</f>
        <v>Pendent</v>
      </c>
    </row>
    <row r="617" spans="18:19" ht="15" customHeight="1" x14ac:dyDescent="0.3">
      <c r="R617" s="12" t="str">
        <f>_xlfn.IFNA(VLOOKUP(S617,Municipis!$A$2:$B$118,2,FALSE),"Pendent")</f>
        <v>Pendent</v>
      </c>
      <c r="S617" s="12" t="str" cm="1">
        <f t="array" ref="S617">_xlfn.IFNA(_xlfn.IFS(M617&lt;&gt;0,M617,N617&lt;&gt;0,N617,P617&lt;&gt;0,P617,Q617&lt;&gt;0,Q617),"Pendent")</f>
        <v>Pendent</v>
      </c>
    </row>
    <row r="618" spans="18:19" ht="15" customHeight="1" x14ac:dyDescent="0.3">
      <c r="R618" s="12" t="str">
        <f>_xlfn.IFNA(VLOOKUP(S618,Municipis!$A$2:$B$118,2,FALSE),"Pendent")</f>
        <v>Pendent</v>
      </c>
      <c r="S618" s="12" t="str" cm="1">
        <f t="array" ref="S618">_xlfn.IFNA(_xlfn.IFS(M618&lt;&gt;0,M618,N618&lt;&gt;0,N618,P618&lt;&gt;0,P618,Q618&lt;&gt;0,Q618),"Pendent")</f>
        <v>Pendent</v>
      </c>
    </row>
    <row r="619" spans="18:19" ht="15" customHeight="1" x14ac:dyDescent="0.3">
      <c r="R619" s="12" t="str">
        <f>_xlfn.IFNA(VLOOKUP(S619,Municipis!$A$2:$B$118,2,FALSE),"Pendent")</f>
        <v>Pendent</v>
      </c>
      <c r="S619" s="12" t="str" cm="1">
        <f t="array" ref="S619">_xlfn.IFNA(_xlfn.IFS(M619&lt;&gt;0,M619,N619&lt;&gt;0,N619,P619&lt;&gt;0,P619,Q619&lt;&gt;0,Q619),"Pendent")</f>
        <v>Pendent</v>
      </c>
    </row>
    <row r="620" spans="18:19" ht="15" customHeight="1" x14ac:dyDescent="0.3">
      <c r="R620" s="12" t="str">
        <f>_xlfn.IFNA(VLOOKUP(S620,Municipis!$A$2:$B$118,2,FALSE),"Pendent")</f>
        <v>Pendent</v>
      </c>
      <c r="S620" s="12" t="str" cm="1">
        <f t="array" ref="S620">_xlfn.IFNA(_xlfn.IFS(M620&lt;&gt;0,M620,N620&lt;&gt;0,N620,P620&lt;&gt;0,P620,Q620&lt;&gt;0,Q620),"Pendent")</f>
        <v>Pendent</v>
      </c>
    </row>
    <row r="621" spans="18:19" ht="15" customHeight="1" x14ac:dyDescent="0.3">
      <c r="R621" s="12" t="str">
        <f>_xlfn.IFNA(VLOOKUP(S621,Municipis!$A$2:$B$118,2,FALSE),"Pendent")</f>
        <v>Pendent</v>
      </c>
      <c r="S621" s="12" t="str" cm="1">
        <f t="array" ref="S621">_xlfn.IFNA(_xlfn.IFS(M621&lt;&gt;0,M621,N621&lt;&gt;0,N621,P621&lt;&gt;0,P621,Q621&lt;&gt;0,Q621),"Pendent")</f>
        <v>Pendent</v>
      </c>
    </row>
  </sheetData>
  <conditionalFormatting sqref="D6 D95:D582">
    <cfRule type="containsText" dxfId="6" priority="30" operator="containsText" text="FALTAN DATOS DE ESCENARIO">
      <formula>NOT(ISERROR(SEARCH("FALTAN DATOS DE ESCENARIO",D6)))</formula>
    </cfRule>
  </conditionalFormatting>
  <conditionalFormatting sqref="D6 T7:T247">
    <cfRule type="cellIs" dxfId="5" priority="27" operator="equal">
      <formula>#REF!</formula>
    </cfRule>
  </conditionalFormatting>
  <conditionalFormatting sqref="D6">
    <cfRule type="cellIs" dxfId="4" priority="26" operator="greaterThan">
      <formula>1</formula>
    </cfRule>
  </conditionalFormatting>
  <conditionalFormatting sqref="D6:D582 T7:T247">
    <cfRule type="containsText" dxfId="3" priority="31" operator="containsText" text="Pendiente">
      <formula>NOT(ISERROR(SEARCH("Pendiente",D6)))</formula>
    </cfRule>
  </conditionalFormatting>
  <conditionalFormatting sqref="D6:D582">
    <cfRule type="cellIs" dxfId="2" priority="33" operator="equal">
      <formula>#REF!</formula>
    </cfRule>
  </conditionalFormatting>
  <conditionalFormatting sqref="R6:S621">
    <cfRule type="containsText" dxfId="1" priority="3" operator="containsText" text="Pendent">
      <formula>NOT(ISERROR(SEARCH("Pendent",R6)))</formula>
    </cfRule>
    <cfRule type="cellIs" dxfId="0" priority="4" operator="equal">
      <formula>"""Pendent"""</formula>
    </cfRule>
  </conditionalFormatting>
  <pageMargins left="0.7" right="0.7" top="0.75" bottom="0.75" header="0.3" footer="0.3"/>
  <pageSetup paperSize="9" scale="5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7FC6973B-65BE-46E7-BAF2-0CA76F3F2A0B}">
          <x14:formula1>
            <xm:f>Municipis!$B$2:$B$119</xm:f>
          </x14:formula1>
          <xm:sqref>R7:R19 R424:R432 R444:R621 R33:R404</xm:sqref>
        </x14:dataValidation>
        <x14:dataValidation type="list" allowBlank="1" showInputMessage="1" showErrorMessage="1" errorTitle="VALOR INCORRECTO" error="Seleccione la opción del desplegable." xr:uid="{1F244A37-2E6C-4D81-8748-073E18C5BAC0}">
          <x14:formula1>
            <xm:f>Datos!$C$2:$C$18</xm:f>
          </x14:formula1>
          <xm:sqref>I7:I19 I33 I46:I52 I54:I56</xm:sqref>
        </x14:dataValidation>
        <x14:dataValidation type="list" allowBlank="1" showInputMessage="1" showErrorMessage="1" errorTitle="VALOR NO PERMITIDO" error="Debe seleccionar la zona de la lista desplegable o dejarla en blanco." xr:uid="{B754B508-1292-44FF-AB56-A916A97978AE}">
          <x14:formula1>
            <xm:f>Datos!$J$2:$J$13</xm:f>
          </x14:formula1>
          <xm:sqref>Q119:Q123 Q7:Q19 Q33:Q67 Q84:Q98</xm:sqref>
        </x14:dataValidation>
        <x14:dataValidation type="list" allowBlank="1" showInputMessage="1" showErrorMessage="1" errorTitle="VALOR NO PERMITIDO" error="Debe seleccionar la zona de la lista desplegable o dejarla en blanco." xr:uid="{F91FD0F2-99E3-4FDC-8FDD-BADC39D98A89}">
          <x14:formula1>
            <xm:f>Datos!$I$2:$I$32</xm:f>
          </x14:formula1>
          <xm:sqref>P119:P123 P7:P19 P33:P67 P84:P98</xm:sqref>
        </x14:dataValidation>
        <x14:dataValidation type="list" allowBlank="1" showInputMessage="1" showErrorMessage="1" errorTitle="VALOR NO PERMITIDO" error="Debe seleccionar la opción de la lista desplegable o dejarla en blanco." xr:uid="{3FAB4E69-F3F6-4C0D-B08F-D63BCFA5C611}">
          <x14:formula1>
            <xm:f>Datos!$F$2:$F$3</xm:f>
          </x14:formula1>
          <xm:sqref>O120:O123 O7:O19 O33:O67 O84:O98</xm:sqref>
        </x14:dataValidation>
        <x14:dataValidation type="list" allowBlank="1" showInputMessage="1" showErrorMessage="1" errorTitle="VALOR NO PERMITIDO" error="Debe seleccionar la zona de la lista desplegable o dejarla en blanco." xr:uid="{C8A23A3C-78ED-49B0-A81B-70B85056E024}">
          <x14:formula1>
            <xm:f>Datos!$H$2:$H$21</xm:f>
          </x14:formula1>
          <xm:sqref>N120:N123 N7:N19 N33:N67 N84:N98</xm:sqref>
        </x14:dataValidation>
        <x14:dataValidation type="list" allowBlank="1" showInputMessage="1" showErrorMessage="1" errorTitle="VALOR INCORRECTO" error="Seleccione la opción del desplegable." xr:uid="{2AB73343-76A7-4B39-9588-E09C615628CA}">
          <x14:formula1>
            <xm:f>Datos!$E$2:$E$3</xm:f>
          </x14:formula1>
          <xm:sqref>L46:L47 L7:L19 L33 L51:L52 L54:L56</xm:sqref>
        </x14:dataValidation>
        <x14:dataValidation type="list" allowBlank="1" showInputMessage="1" showErrorMessage="1" errorTitle="VALOR INCORRECTO" error="Seleccione la opción del desplegable." xr:uid="{5BFBA167-9C8B-42A1-B826-0FD855717E99}">
          <x14:formula1>
            <xm:f>Datos!$D$2:$D$9</xm:f>
          </x14:formula1>
          <xm:sqref>J46:J47 J7:J19 J33 J51:J52 J54:J56</xm:sqref>
        </x14:dataValidation>
        <x14:dataValidation type="list" allowBlank="1" showInputMessage="1" showErrorMessage="1" errorTitle="Valor incorrecto" error="Solo números enteros._x000a__x000a_Mínimo 10, máximo 200" xr:uid="{8DFF19B5-3D14-4281-9E6B-1040A031F45A}">
          <x14:formula1>
            <xm:f>Datos!$R$2:$R$192</xm:f>
          </x14:formula1>
          <xm:sqref>K46:K47 K7:K19 K33 K51:K52 K54:K56</xm:sqref>
        </x14:dataValidation>
        <x14:dataValidation type="list" allowBlank="1" showInputMessage="1" showErrorMessage="1" errorTitle="Valor no permitido" error="Seleccione la hora del desplegable" xr:uid="{CD24E9EC-86EF-449A-8B5D-B00D8808AC81}">
          <x14:formula1>
            <xm:f>Datos!$B$2:$B$25</xm:f>
          </x14:formula1>
          <xm:sqref>F54:F56 F46:F47 H54:H56 H7:H19 H46:H47 H33 F33 H51:H52 F51:F52 F7:F20</xm:sqref>
        </x14:dataValidation>
        <x14:dataValidation type="list" allowBlank="1" showInputMessage="1" showErrorMessage="1" errorTitle="VALOR NO PERMITIDO" error="Debe seleccionar la fecha en la lista desplegable" xr:uid="{FE27615B-60DD-451F-ADDC-07AFB2A02B72}">
          <x14:formula1>
            <xm:f>Datos!$Q$2:$Q$366</xm:f>
          </x14:formula1>
          <xm:sqref>E54:E56 E46:E47 G7:G19 E7:E19 G46:G47 G51:G52 E51:E52 G54:G56</xm:sqref>
        </x14:dataValidation>
        <x14:dataValidation type="list" allowBlank="1" showInputMessage="1" showErrorMessage="1" errorTitle="VALOR NO PERMITIDO" error="Debe seleccionar la zona de la lista desplegable o dejarla en blanco." xr:uid="{C4E3EA09-1D16-4CD1-BBD1-D454873F8446}">
          <x14:formula1>
            <xm:f>Datos!$G$2:$G$54</xm:f>
          </x14:formula1>
          <xm:sqref>M54:M56 M7:M19 M33 M46:M52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/>
  <dimension ref="A1:R386"/>
  <sheetViews>
    <sheetView topLeftCell="F1" workbookViewId="0">
      <selection activeCell="A13" sqref="A13"/>
    </sheetView>
  </sheetViews>
  <sheetFormatPr baseColWidth="10" defaultColWidth="9.109375" defaultRowHeight="14.4" x14ac:dyDescent="0.3"/>
  <cols>
    <col min="1" max="1" width="43.109375" bestFit="1" customWidth="1"/>
    <col min="2" max="2" width="43.109375" customWidth="1"/>
    <col min="3" max="3" width="28.109375" customWidth="1"/>
    <col min="4" max="4" width="22.6640625" bestFit="1" customWidth="1"/>
    <col min="5" max="5" width="18.6640625" bestFit="1" customWidth="1"/>
    <col min="6" max="6" width="18.6640625" customWidth="1"/>
    <col min="7" max="7" width="102.33203125" customWidth="1"/>
    <col min="8" max="8" width="79.44140625" customWidth="1"/>
    <col min="9" max="9" width="38.33203125" customWidth="1"/>
    <col min="10" max="10" width="34.88671875" customWidth="1"/>
    <col min="11" max="11" width="56.33203125" customWidth="1"/>
    <col min="12" max="12" width="21.109375" customWidth="1"/>
    <col min="13" max="13" width="42.6640625" customWidth="1"/>
    <col min="14" max="14" width="41.33203125" bestFit="1" customWidth="1"/>
    <col min="15" max="15" width="42.44140625" customWidth="1"/>
    <col min="16" max="16" width="50.109375" bestFit="1" customWidth="1"/>
    <col min="17" max="17" width="15.109375" customWidth="1"/>
  </cols>
  <sheetData>
    <row r="1" spans="1:18" x14ac:dyDescent="0.3">
      <c r="A1" t="s">
        <v>403</v>
      </c>
      <c r="B1" t="s">
        <v>1007</v>
      </c>
      <c r="C1" s="1" t="s">
        <v>26</v>
      </c>
      <c r="D1" t="s">
        <v>20</v>
      </c>
      <c r="E1" t="s">
        <v>23</v>
      </c>
      <c r="F1" t="s">
        <v>541</v>
      </c>
      <c r="G1" t="s">
        <v>995</v>
      </c>
      <c r="H1" t="s">
        <v>996</v>
      </c>
      <c r="I1" t="s">
        <v>71</v>
      </c>
      <c r="J1" t="s">
        <v>27</v>
      </c>
      <c r="K1" t="s">
        <v>1002</v>
      </c>
      <c r="L1" t="s">
        <v>1003</v>
      </c>
      <c r="M1" t="s">
        <v>1004</v>
      </c>
      <c r="N1" t="s">
        <v>402</v>
      </c>
      <c r="O1" t="s">
        <v>24</v>
      </c>
      <c r="P1" t="s">
        <v>25</v>
      </c>
      <c r="Q1" t="s">
        <v>1008</v>
      </c>
    </row>
    <row r="2" spans="1:18" x14ac:dyDescent="0.3">
      <c r="A2" s="2" t="s">
        <v>477</v>
      </c>
      <c r="B2" s="10">
        <v>0.25</v>
      </c>
      <c r="C2" s="2" t="s">
        <v>12</v>
      </c>
      <c r="D2" t="s">
        <v>21</v>
      </c>
      <c r="E2" t="s">
        <v>9</v>
      </c>
      <c r="F2" t="s">
        <v>542</v>
      </c>
      <c r="G2" t="s">
        <v>72</v>
      </c>
      <c r="H2" t="s">
        <v>79</v>
      </c>
      <c r="I2" t="s">
        <v>40</v>
      </c>
      <c r="J2" s="3" t="s">
        <v>30</v>
      </c>
      <c r="K2" s="5" t="s">
        <v>189</v>
      </c>
      <c r="L2" s="5" t="s">
        <v>155</v>
      </c>
      <c r="M2" s="5" t="s">
        <v>192</v>
      </c>
      <c r="N2" s="5" t="s">
        <v>380</v>
      </c>
      <c r="O2" s="5" t="s">
        <v>163</v>
      </c>
      <c r="P2" s="5" t="s">
        <v>145</v>
      </c>
      <c r="Q2" s="11">
        <v>44927</v>
      </c>
      <c r="R2">
        <v>10</v>
      </c>
    </row>
    <row r="3" spans="1:18" x14ac:dyDescent="0.3">
      <c r="A3" s="2" t="s">
        <v>488</v>
      </c>
      <c r="B3" s="10">
        <v>0.29166666666666669</v>
      </c>
      <c r="C3" s="1" t="s">
        <v>1028</v>
      </c>
      <c r="D3" t="s">
        <v>1021</v>
      </c>
      <c r="E3" t="s">
        <v>11</v>
      </c>
      <c r="F3" t="s">
        <v>543</v>
      </c>
      <c r="G3" t="s">
        <v>73</v>
      </c>
      <c r="H3" t="s">
        <v>81</v>
      </c>
      <c r="I3" t="s">
        <v>41</v>
      </c>
      <c r="J3" t="s">
        <v>29</v>
      </c>
      <c r="K3" s="5" t="s">
        <v>190</v>
      </c>
      <c r="L3" s="5" t="s">
        <v>156</v>
      </c>
      <c r="M3" s="5" t="s">
        <v>197</v>
      </c>
      <c r="N3" s="5" t="s">
        <v>381</v>
      </c>
      <c r="O3" s="5" t="s">
        <v>164</v>
      </c>
      <c r="P3" s="5" t="s">
        <v>146</v>
      </c>
      <c r="Q3" s="11">
        <v>44928</v>
      </c>
      <c r="R3">
        <v>11</v>
      </c>
    </row>
    <row r="4" spans="1:18" x14ac:dyDescent="0.3">
      <c r="A4" s="2" t="s">
        <v>438</v>
      </c>
      <c r="B4" s="10">
        <v>0.33333333333333298</v>
      </c>
      <c r="C4" s="1" t="s">
        <v>1029</v>
      </c>
      <c r="D4" t="s">
        <v>22</v>
      </c>
      <c r="G4" t="s">
        <v>1034</v>
      </c>
      <c r="H4" t="s">
        <v>82</v>
      </c>
      <c r="I4" t="s">
        <v>42</v>
      </c>
      <c r="J4" t="s">
        <v>28</v>
      </c>
      <c r="K4" s="5" t="s">
        <v>193</v>
      </c>
      <c r="L4" s="5" t="s">
        <v>316</v>
      </c>
      <c r="M4" s="5" t="s">
        <v>200</v>
      </c>
      <c r="N4" s="5" t="s">
        <v>382</v>
      </c>
      <c r="O4" s="5" t="s">
        <v>165</v>
      </c>
      <c r="P4" s="5" t="s">
        <v>147</v>
      </c>
      <c r="Q4" s="11">
        <v>44929</v>
      </c>
      <c r="R4">
        <v>12</v>
      </c>
    </row>
    <row r="5" spans="1:18" x14ac:dyDescent="0.3">
      <c r="A5" s="2" t="s">
        <v>489</v>
      </c>
      <c r="B5" s="10">
        <v>0.375</v>
      </c>
      <c r="C5" s="1" t="s">
        <v>1030</v>
      </c>
      <c r="D5" t="s">
        <v>1020</v>
      </c>
      <c r="G5" t="s">
        <v>74</v>
      </c>
      <c r="H5" t="s">
        <v>88</v>
      </c>
      <c r="I5" t="s">
        <v>43</v>
      </c>
      <c r="J5" t="s">
        <v>31</v>
      </c>
      <c r="K5" s="5" t="s">
        <v>194</v>
      </c>
      <c r="L5" s="5" t="s">
        <v>204</v>
      </c>
      <c r="M5" s="5" t="s">
        <v>202</v>
      </c>
      <c r="N5" s="5" t="s">
        <v>383</v>
      </c>
      <c r="O5" s="5" t="s">
        <v>166</v>
      </c>
      <c r="P5" s="5" t="s">
        <v>148</v>
      </c>
      <c r="Q5" s="11">
        <v>44930</v>
      </c>
      <c r="R5">
        <v>13</v>
      </c>
    </row>
    <row r="6" spans="1:18" x14ac:dyDescent="0.3">
      <c r="A6" s="2" t="s">
        <v>485</v>
      </c>
      <c r="B6" s="10">
        <v>0.41666666666666702</v>
      </c>
      <c r="C6" s="1" t="s">
        <v>1011</v>
      </c>
      <c r="D6" t="s">
        <v>16</v>
      </c>
      <c r="G6" t="s">
        <v>75</v>
      </c>
      <c r="H6" t="s">
        <v>101</v>
      </c>
      <c r="I6" t="s">
        <v>44</v>
      </c>
      <c r="J6" t="s">
        <v>32</v>
      </c>
      <c r="K6" s="5" t="s">
        <v>195</v>
      </c>
      <c r="L6" s="5" t="s">
        <v>205</v>
      </c>
      <c r="M6" s="5" t="s">
        <v>203</v>
      </c>
      <c r="N6" s="5" t="s">
        <v>384</v>
      </c>
      <c r="O6" s="5" t="s">
        <v>167</v>
      </c>
      <c r="P6" s="5" t="s">
        <v>149</v>
      </c>
      <c r="Q6" s="11">
        <v>44931</v>
      </c>
      <c r="R6">
        <v>14</v>
      </c>
    </row>
    <row r="7" spans="1:18" x14ac:dyDescent="0.3">
      <c r="A7" s="2" t="s">
        <v>437</v>
      </c>
      <c r="B7" s="10">
        <v>0.45833333333333298</v>
      </c>
      <c r="C7" s="1" t="s">
        <v>1019</v>
      </c>
      <c r="D7" t="s">
        <v>15</v>
      </c>
      <c r="G7" t="s">
        <v>76</v>
      </c>
      <c r="H7" t="s">
        <v>104</v>
      </c>
      <c r="I7" t="s">
        <v>45</v>
      </c>
      <c r="J7" t="s">
        <v>33</v>
      </c>
      <c r="K7" s="5" t="s">
        <v>196</v>
      </c>
      <c r="L7" s="5" t="s">
        <v>208</v>
      </c>
      <c r="M7" s="5" t="s">
        <v>207</v>
      </c>
      <c r="N7" s="5" t="s">
        <v>385</v>
      </c>
      <c r="O7" s="5" t="s">
        <v>168</v>
      </c>
      <c r="P7" s="5" t="s">
        <v>150</v>
      </c>
      <c r="Q7" s="11">
        <v>44932</v>
      </c>
      <c r="R7">
        <v>15</v>
      </c>
    </row>
    <row r="8" spans="1:18" x14ac:dyDescent="0.3">
      <c r="A8" s="2" t="s">
        <v>490</v>
      </c>
      <c r="B8" s="10">
        <v>0.5</v>
      </c>
      <c r="C8" s="1" t="s">
        <v>13</v>
      </c>
      <c r="D8" t="s">
        <v>10</v>
      </c>
      <c r="G8" t="s">
        <v>77</v>
      </c>
      <c r="H8" t="s">
        <v>105</v>
      </c>
      <c r="I8" t="s">
        <v>46</v>
      </c>
      <c r="J8" t="s">
        <v>34</v>
      </c>
      <c r="K8" s="5" t="s">
        <v>198</v>
      </c>
      <c r="L8" s="5" t="s">
        <v>211</v>
      </c>
      <c r="M8" s="5" t="s">
        <v>209</v>
      </c>
      <c r="N8" s="5" t="s">
        <v>386</v>
      </c>
      <c r="O8" s="5" t="s">
        <v>169</v>
      </c>
      <c r="P8" s="5" t="s">
        <v>151</v>
      </c>
      <c r="Q8" s="11">
        <v>44933</v>
      </c>
      <c r="R8">
        <v>16</v>
      </c>
    </row>
    <row r="9" spans="1:18" x14ac:dyDescent="0.3">
      <c r="A9" s="2" t="s">
        <v>445</v>
      </c>
      <c r="B9" s="10">
        <v>0.54166666666666696</v>
      </c>
      <c r="C9" s="1" t="s">
        <v>1018</v>
      </c>
      <c r="D9" t="s">
        <v>8</v>
      </c>
      <c r="G9" s="5" t="s">
        <v>78</v>
      </c>
      <c r="H9" s="5" t="s">
        <v>106</v>
      </c>
      <c r="I9" t="s">
        <v>47</v>
      </c>
      <c r="J9" t="s">
        <v>35</v>
      </c>
      <c r="K9" s="5" t="s">
        <v>199</v>
      </c>
      <c r="L9" s="5" t="s">
        <v>215</v>
      </c>
      <c r="M9" s="5" t="s">
        <v>210</v>
      </c>
      <c r="N9" s="5" t="s">
        <v>387</v>
      </c>
      <c r="O9" s="5" t="s">
        <v>170</v>
      </c>
      <c r="P9" s="5" t="s">
        <v>152</v>
      </c>
      <c r="Q9" s="11">
        <v>44934</v>
      </c>
      <c r="R9">
        <v>17</v>
      </c>
    </row>
    <row r="10" spans="1:18" x14ac:dyDescent="0.3">
      <c r="A10" s="2" t="s">
        <v>491</v>
      </c>
      <c r="B10" s="10">
        <v>0.58333333333333304</v>
      </c>
      <c r="C10" s="1" t="s">
        <v>1027</v>
      </c>
      <c r="G10" t="s">
        <v>80</v>
      </c>
      <c r="H10" s="5" t="s">
        <v>107</v>
      </c>
      <c r="I10" t="s">
        <v>48</v>
      </c>
      <c r="J10" t="s">
        <v>36</v>
      </c>
      <c r="K10" s="5" t="s">
        <v>201</v>
      </c>
      <c r="L10" s="5" t="s">
        <v>221</v>
      </c>
      <c r="M10" s="5" t="s">
        <v>216</v>
      </c>
      <c r="N10" s="5" t="s">
        <v>388</v>
      </c>
      <c r="O10" s="5" t="s">
        <v>171</v>
      </c>
      <c r="P10" s="5" t="s">
        <v>153</v>
      </c>
      <c r="Q10" s="11">
        <v>44935</v>
      </c>
      <c r="R10">
        <v>18</v>
      </c>
    </row>
    <row r="11" spans="1:18" x14ac:dyDescent="0.3">
      <c r="A11" s="2" t="s">
        <v>406</v>
      </c>
      <c r="B11" s="10">
        <v>0.625</v>
      </c>
      <c r="C11" s="1" t="s">
        <v>1083</v>
      </c>
      <c r="G11" s="5" t="s">
        <v>83</v>
      </c>
      <c r="H11" t="s">
        <v>108</v>
      </c>
      <c r="I11" t="s">
        <v>49</v>
      </c>
      <c r="J11" t="s">
        <v>37</v>
      </c>
      <c r="K11" s="5" t="s">
        <v>206</v>
      </c>
      <c r="L11" s="5" t="s">
        <v>228</v>
      </c>
      <c r="M11" s="5" t="s">
        <v>217</v>
      </c>
      <c r="N11" s="5" t="s">
        <v>389</v>
      </c>
      <c r="O11" s="5" t="s">
        <v>172</v>
      </c>
      <c r="P11" s="5" t="s">
        <v>154</v>
      </c>
      <c r="Q11" s="11">
        <v>44936</v>
      </c>
      <c r="R11">
        <v>19</v>
      </c>
    </row>
    <row r="12" spans="1:18" x14ac:dyDescent="0.3">
      <c r="A12" s="2" t="s">
        <v>492</v>
      </c>
      <c r="B12" s="10">
        <v>0.66666666666666696</v>
      </c>
      <c r="C12" s="1" t="s">
        <v>1009</v>
      </c>
      <c r="G12" t="s">
        <v>84</v>
      </c>
      <c r="H12" t="s">
        <v>111</v>
      </c>
      <c r="I12" t="s">
        <v>50</v>
      </c>
      <c r="J12" t="s">
        <v>38</v>
      </c>
      <c r="K12" s="5" t="s">
        <v>212</v>
      </c>
      <c r="L12" s="5" t="s">
        <v>234</v>
      </c>
      <c r="M12" s="5" t="s">
        <v>219</v>
      </c>
      <c r="N12" s="5" t="s">
        <v>390</v>
      </c>
      <c r="O12" s="5" t="s">
        <v>173</v>
      </c>
      <c r="Q12" s="11">
        <v>44937</v>
      </c>
      <c r="R12">
        <v>20</v>
      </c>
    </row>
    <row r="13" spans="1:18" x14ac:dyDescent="0.3">
      <c r="A13" s="2" t="s">
        <v>453</v>
      </c>
      <c r="B13" s="10">
        <v>0.70833333333333404</v>
      </c>
      <c r="C13" s="1" t="s">
        <v>1026</v>
      </c>
      <c r="G13" t="s">
        <v>85</v>
      </c>
      <c r="H13" t="s">
        <v>114</v>
      </c>
      <c r="I13" t="s">
        <v>51</v>
      </c>
      <c r="J13" t="s">
        <v>39</v>
      </c>
      <c r="K13" s="5" t="s">
        <v>213</v>
      </c>
      <c r="L13" s="5" t="s">
        <v>235</v>
      </c>
      <c r="M13" s="5" t="s">
        <v>220</v>
      </c>
      <c r="N13" s="5" t="s">
        <v>391</v>
      </c>
      <c r="O13" s="5" t="s">
        <v>174</v>
      </c>
      <c r="Q13" s="11">
        <v>44938</v>
      </c>
      <c r="R13">
        <v>21</v>
      </c>
    </row>
    <row r="14" spans="1:18" x14ac:dyDescent="0.3">
      <c r="A14" s="2" t="s">
        <v>486</v>
      </c>
      <c r="B14" s="10">
        <v>0.75</v>
      </c>
      <c r="C14" s="1" t="s">
        <v>1014</v>
      </c>
      <c r="G14" t="s">
        <v>86</v>
      </c>
      <c r="H14" t="s">
        <v>115</v>
      </c>
      <c r="I14" t="s">
        <v>52</v>
      </c>
      <c r="K14" s="5" t="s">
        <v>214</v>
      </c>
      <c r="L14" s="5" t="s">
        <v>236</v>
      </c>
      <c r="M14" s="5" t="s">
        <v>230</v>
      </c>
      <c r="N14" s="5" t="s">
        <v>392</v>
      </c>
      <c r="O14" s="5" t="s">
        <v>175</v>
      </c>
      <c r="Q14" s="11">
        <v>44939</v>
      </c>
      <c r="R14">
        <v>22</v>
      </c>
    </row>
    <row r="15" spans="1:18" x14ac:dyDescent="0.3">
      <c r="A15" s="2" t="s">
        <v>493</v>
      </c>
      <c r="B15" s="10">
        <v>0.79166666666666696</v>
      </c>
      <c r="C15" s="1" t="s">
        <v>1013</v>
      </c>
      <c r="G15" t="s">
        <v>87</v>
      </c>
      <c r="H15" t="s">
        <v>116</v>
      </c>
      <c r="I15" s="4" t="s">
        <v>53</v>
      </c>
      <c r="K15" s="5" t="s">
        <v>218</v>
      </c>
      <c r="L15" s="5" t="s">
        <v>237</v>
      </c>
      <c r="M15" s="5" t="s">
        <v>242</v>
      </c>
      <c r="N15" s="5" t="s">
        <v>393</v>
      </c>
      <c r="O15" s="5" t="s">
        <v>176</v>
      </c>
      <c r="Q15" s="11">
        <v>44940</v>
      </c>
      <c r="R15">
        <v>23</v>
      </c>
    </row>
    <row r="16" spans="1:18" x14ac:dyDescent="0.3">
      <c r="A16" s="2" t="s">
        <v>487</v>
      </c>
      <c r="B16" s="10">
        <v>0.83333333333333404</v>
      </c>
      <c r="C16" s="1" t="s">
        <v>1025</v>
      </c>
      <c r="G16" t="s">
        <v>89</v>
      </c>
      <c r="H16" t="s">
        <v>121</v>
      </c>
      <c r="I16" s="5" t="s">
        <v>54</v>
      </c>
      <c r="K16" s="5" t="s">
        <v>222</v>
      </c>
      <c r="L16" s="5" t="s">
        <v>238</v>
      </c>
      <c r="M16" s="5" t="s">
        <v>243</v>
      </c>
      <c r="N16" s="5" t="s">
        <v>394</v>
      </c>
      <c r="O16" s="5" t="s">
        <v>177</v>
      </c>
      <c r="Q16" s="11">
        <v>44941</v>
      </c>
      <c r="R16">
        <v>24</v>
      </c>
    </row>
    <row r="17" spans="1:18" x14ac:dyDescent="0.3">
      <c r="A17" s="2" t="s">
        <v>450</v>
      </c>
      <c r="B17" s="10">
        <v>0.875</v>
      </c>
      <c r="C17" s="1" t="s">
        <v>1024</v>
      </c>
      <c r="G17" t="s">
        <v>90</v>
      </c>
      <c r="H17" t="s">
        <v>122</v>
      </c>
      <c r="I17" s="5" t="s">
        <v>55</v>
      </c>
      <c r="K17" s="5" t="s">
        <v>223</v>
      </c>
      <c r="L17" s="5" t="s">
        <v>254</v>
      </c>
      <c r="M17" s="5" t="s">
        <v>244</v>
      </c>
      <c r="N17" s="5" t="s">
        <v>395</v>
      </c>
      <c r="O17" s="5" t="s">
        <v>178</v>
      </c>
      <c r="Q17" s="11">
        <v>44942</v>
      </c>
      <c r="R17">
        <v>25</v>
      </c>
    </row>
    <row r="18" spans="1:18" x14ac:dyDescent="0.3">
      <c r="A18" s="2" t="s">
        <v>494</v>
      </c>
      <c r="B18" s="10">
        <v>0.91666666666666696</v>
      </c>
      <c r="C18" t="s">
        <v>1023</v>
      </c>
      <c r="G18" s="5" t="s">
        <v>91</v>
      </c>
      <c r="H18" t="s">
        <v>131</v>
      </c>
      <c r="I18" s="5" t="s">
        <v>56</v>
      </c>
      <c r="K18" s="5" t="s">
        <v>224</v>
      </c>
      <c r="L18" s="5" t="s">
        <v>257</v>
      </c>
      <c r="M18" s="5" t="s">
        <v>249</v>
      </c>
      <c r="N18" s="5" t="s">
        <v>396</v>
      </c>
      <c r="O18" s="5" t="s">
        <v>179</v>
      </c>
      <c r="Q18" s="11">
        <v>44943</v>
      </c>
      <c r="R18">
        <v>26</v>
      </c>
    </row>
    <row r="19" spans="1:18" x14ac:dyDescent="0.3">
      <c r="A19" s="2" t="s">
        <v>439</v>
      </c>
      <c r="B19" s="10">
        <v>0.95833333333333404</v>
      </c>
      <c r="C19" s="1" t="s">
        <v>1022</v>
      </c>
      <c r="G19" s="5" t="s">
        <v>92</v>
      </c>
      <c r="H19" t="s">
        <v>138</v>
      </c>
      <c r="I19" s="5" t="s">
        <v>57</v>
      </c>
      <c r="K19" s="5" t="s">
        <v>225</v>
      </c>
      <c r="L19" s="5" t="s">
        <v>260</v>
      </c>
      <c r="M19" s="5" t="s">
        <v>253</v>
      </c>
      <c r="N19" s="5" t="s">
        <v>397</v>
      </c>
      <c r="O19" s="5" t="s">
        <v>180</v>
      </c>
      <c r="Q19" s="11">
        <v>44944</v>
      </c>
      <c r="R19">
        <v>27</v>
      </c>
    </row>
    <row r="20" spans="1:18" x14ac:dyDescent="0.3">
      <c r="A20" s="2" t="s">
        <v>436</v>
      </c>
      <c r="B20" s="10">
        <v>1</v>
      </c>
      <c r="G20" t="s">
        <v>93</v>
      </c>
      <c r="H20" s="5" t="s">
        <v>139</v>
      </c>
      <c r="I20" s="5" t="s">
        <v>58</v>
      </c>
      <c r="K20" s="5" t="s">
        <v>226</v>
      </c>
      <c r="L20" s="5" t="s">
        <v>261</v>
      </c>
      <c r="M20" s="5" t="s">
        <v>255</v>
      </c>
      <c r="N20" s="5" t="s">
        <v>398</v>
      </c>
      <c r="O20" s="5" t="s">
        <v>181</v>
      </c>
      <c r="Q20" s="11">
        <v>44945</v>
      </c>
      <c r="R20">
        <v>28</v>
      </c>
    </row>
    <row r="21" spans="1:18" x14ac:dyDescent="0.3">
      <c r="A21" s="2" t="s">
        <v>454</v>
      </c>
      <c r="B21" s="10">
        <v>1.0416666666666701</v>
      </c>
      <c r="G21" t="s">
        <v>94</v>
      </c>
      <c r="H21" t="s">
        <v>144</v>
      </c>
      <c r="I21" t="s">
        <v>59</v>
      </c>
      <c r="K21" s="5" t="s">
        <v>227</v>
      </c>
      <c r="L21" s="5" t="s">
        <v>272</v>
      </c>
      <c r="M21" s="5" t="s">
        <v>262</v>
      </c>
      <c r="N21" s="5" t="s">
        <v>399</v>
      </c>
      <c r="O21" s="5" t="s">
        <v>182</v>
      </c>
      <c r="Q21" s="11">
        <v>44946</v>
      </c>
      <c r="R21">
        <v>29</v>
      </c>
    </row>
    <row r="22" spans="1:18" x14ac:dyDescent="0.3">
      <c r="A22" s="2" t="s">
        <v>451</v>
      </c>
      <c r="B22" s="10">
        <v>1.0833333333333299</v>
      </c>
      <c r="G22" t="s">
        <v>95</v>
      </c>
      <c r="H22" t="s">
        <v>1468</v>
      </c>
      <c r="I22" t="s">
        <v>60</v>
      </c>
      <c r="K22" s="5" t="s">
        <v>229</v>
      </c>
      <c r="L22" s="5" t="s">
        <v>280</v>
      </c>
      <c r="M22" s="5" t="s">
        <v>263</v>
      </c>
      <c r="N22" s="5" t="s">
        <v>400</v>
      </c>
      <c r="O22" s="5" t="s">
        <v>183</v>
      </c>
      <c r="Q22" s="11">
        <v>44947</v>
      </c>
      <c r="R22">
        <v>30</v>
      </c>
    </row>
    <row r="23" spans="1:18" x14ac:dyDescent="0.3">
      <c r="A23" s="2" t="s">
        <v>413</v>
      </c>
      <c r="B23" s="10">
        <v>1.125</v>
      </c>
      <c r="G23" t="s">
        <v>96</v>
      </c>
      <c r="I23" t="s">
        <v>61</v>
      </c>
      <c r="K23" s="5" t="s">
        <v>231</v>
      </c>
      <c r="L23" s="5" t="s">
        <v>281</v>
      </c>
      <c r="M23" s="5" t="s">
        <v>264</v>
      </c>
      <c r="N23" s="5" t="s">
        <v>401</v>
      </c>
      <c r="O23" s="5" t="s">
        <v>184</v>
      </c>
      <c r="Q23" s="11">
        <v>44948</v>
      </c>
      <c r="R23">
        <v>31</v>
      </c>
    </row>
    <row r="24" spans="1:18" x14ac:dyDescent="0.3">
      <c r="A24" s="2" t="s">
        <v>446</v>
      </c>
      <c r="B24" s="10">
        <v>1.1666666666666701</v>
      </c>
      <c r="G24" t="s">
        <v>97</v>
      </c>
      <c r="I24" t="s">
        <v>62</v>
      </c>
      <c r="K24" s="5" t="s">
        <v>232</v>
      </c>
      <c r="L24" s="5" t="s">
        <v>285</v>
      </c>
      <c r="M24" s="5" t="s">
        <v>265</v>
      </c>
      <c r="O24" s="5" t="s">
        <v>185</v>
      </c>
      <c r="Q24" s="11">
        <v>44949</v>
      </c>
      <c r="R24">
        <v>32</v>
      </c>
    </row>
    <row r="25" spans="1:18" x14ac:dyDescent="0.3">
      <c r="A25" s="2" t="s">
        <v>479</v>
      </c>
      <c r="B25" s="10">
        <v>1.2083333333333299</v>
      </c>
      <c r="G25" t="s">
        <v>98</v>
      </c>
      <c r="I25" t="s">
        <v>63</v>
      </c>
      <c r="K25" s="5" t="s">
        <v>233</v>
      </c>
      <c r="L25" s="5" t="s">
        <v>288</v>
      </c>
      <c r="M25" s="5" t="s">
        <v>266</v>
      </c>
      <c r="O25" s="5" t="s">
        <v>186</v>
      </c>
      <c r="Q25" s="11">
        <v>44950</v>
      </c>
      <c r="R25">
        <v>33</v>
      </c>
    </row>
    <row r="26" spans="1:18" x14ac:dyDescent="0.3">
      <c r="A26" s="2" t="s">
        <v>495</v>
      </c>
      <c r="B26" s="2"/>
      <c r="G26" t="s">
        <v>99</v>
      </c>
      <c r="I26" t="s">
        <v>64</v>
      </c>
      <c r="K26" s="5" t="s">
        <v>239</v>
      </c>
      <c r="L26" s="5" t="s">
        <v>289</v>
      </c>
      <c r="M26" s="5" t="s">
        <v>191</v>
      </c>
      <c r="O26" s="5" t="s">
        <v>187</v>
      </c>
      <c r="Q26" s="11">
        <v>44951</v>
      </c>
      <c r="R26">
        <v>34</v>
      </c>
    </row>
    <row r="27" spans="1:18" x14ac:dyDescent="0.3">
      <c r="A27" s="2" t="s">
        <v>414</v>
      </c>
      <c r="B27" s="2"/>
      <c r="G27" t="s">
        <v>100</v>
      </c>
      <c r="I27" t="s">
        <v>65</v>
      </c>
      <c r="K27" s="5" t="s">
        <v>240</v>
      </c>
      <c r="L27" s="5" t="s">
        <v>292</v>
      </c>
      <c r="M27" s="5" t="s">
        <v>271</v>
      </c>
      <c r="O27" s="5" t="s">
        <v>188</v>
      </c>
      <c r="Q27" s="11">
        <v>44952</v>
      </c>
      <c r="R27">
        <v>35</v>
      </c>
    </row>
    <row r="28" spans="1:18" x14ac:dyDescent="0.3">
      <c r="A28" s="2" t="s">
        <v>415</v>
      </c>
      <c r="B28" s="2"/>
      <c r="C28" s="1" t="s">
        <v>538</v>
      </c>
      <c r="G28" t="s">
        <v>102</v>
      </c>
      <c r="I28" t="s">
        <v>66</v>
      </c>
      <c r="K28" s="5" t="s">
        <v>241</v>
      </c>
      <c r="L28" s="5" t="s">
        <v>297</v>
      </c>
      <c r="M28" s="5" t="s">
        <v>274</v>
      </c>
      <c r="O28" s="5" t="s">
        <v>157</v>
      </c>
      <c r="Q28" s="11">
        <v>44953</v>
      </c>
      <c r="R28">
        <v>36</v>
      </c>
    </row>
    <row r="29" spans="1:18" x14ac:dyDescent="0.3">
      <c r="A29" s="2" t="s">
        <v>483</v>
      </c>
      <c r="B29" s="2"/>
      <c r="C29" s="1" t="s">
        <v>1010</v>
      </c>
      <c r="G29" t="s">
        <v>103</v>
      </c>
      <c r="I29" t="s">
        <v>67</v>
      </c>
      <c r="K29" s="5" t="s">
        <v>245</v>
      </c>
      <c r="L29" s="5" t="s">
        <v>298</v>
      </c>
      <c r="M29" s="5" t="s">
        <v>276</v>
      </c>
      <c r="O29" s="5" t="s">
        <v>158</v>
      </c>
      <c r="Q29" s="11">
        <v>44954</v>
      </c>
      <c r="R29">
        <v>37</v>
      </c>
    </row>
    <row r="30" spans="1:18" x14ac:dyDescent="0.3">
      <c r="A30" s="2" t="s">
        <v>416</v>
      </c>
      <c r="B30" s="2"/>
      <c r="C30" s="1" t="s">
        <v>1017</v>
      </c>
      <c r="G30" t="s">
        <v>109</v>
      </c>
      <c r="I30" t="s">
        <v>68</v>
      </c>
      <c r="K30" s="5" t="s">
        <v>246</v>
      </c>
      <c r="L30" s="5" t="s">
        <v>299</v>
      </c>
      <c r="M30" s="5" t="s">
        <v>277</v>
      </c>
      <c r="O30" s="5" t="s">
        <v>159</v>
      </c>
      <c r="Q30" s="11">
        <v>44955</v>
      </c>
      <c r="R30">
        <v>38</v>
      </c>
    </row>
    <row r="31" spans="1:18" x14ac:dyDescent="0.3">
      <c r="A31" s="2" t="s">
        <v>419</v>
      </c>
      <c r="B31" s="2"/>
      <c r="C31" s="1" t="s">
        <v>1015</v>
      </c>
      <c r="G31" t="s">
        <v>110</v>
      </c>
      <c r="I31" t="s">
        <v>69</v>
      </c>
      <c r="K31" s="5" t="s">
        <v>247</v>
      </c>
      <c r="L31" s="5" t="s">
        <v>300</v>
      </c>
      <c r="M31" s="5" t="s">
        <v>278</v>
      </c>
      <c r="O31" s="5" t="s">
        <v>160</v>
      </c>
      <c r="Q31" s="11">
        <v>44956</v>
      </c>
      <c r="R31">
        <v>39</v>
      </c>
    </row>
    <row r="32" spans="1:18" x14ac:dyDescent="0.3">
      <c r="A32" s="2" t="s">
        <v>452</v>
      </c>
      <c r="B32" s="2"/>
      <c r="C32" s="1" t="s">
        <v>7</v>
      </c>
      <c r="G32" t="s">
        <v>112</v>
      </c>
      <c r="I32" t="s">
        <v>70</v>
      </c>
      <c r="K32" s="5" t="s">
        <v>248</v>
      </c>
      <c r="L32" s="5" t="s">
        <v>301</v>
      </c>
      <c r="M32" s="5" t="s">
        <v>283</v>
      </c>
      <c r="O32" s="5" t="s">
        <v>161</v>
      </c>
      <c r="Q32" s="11">
        <v>44957</v>
      </c>
      <c r="R32">
        <v>40</v>
      </c>
    </row>
    <row r="33" spans="1:18" x14ac:dyDescent="0.3">
      <c r="A33" s="2" t="s">
        <v>440</v>
      </c>
      <c r="B33" s="2"/>
      <c r="C33" s="1" t="s">
        <v>14</v>
      </c>
      <c r="G33" t="s">
        <v>113</v>
      </c>
      <c r="K33" s="5" t="s">
        <v>250</v>
      </c>
      <c r="L33" s="5" t="s">
        <v>303</v>
      </c>
      <c r="M33" s="5" t="s">
        <v>290</v>
      </c>
      <c r="O33" s="5" t="s">
        <v>162</v>
      </c>
      <c r="Q33" s="11">
        <v>44958</v>
      </c>
      <c r="R33">
        <v>41</v>
      </c>
    </row>
    <row r="34" spans="1:18" x14ac:dyDescent="0.3">
      <c r="A34" s="2" t="s">
        <v>496</v>
      </c>
      <c r="B34" s="2"/>
      <c r="C34" s="1" t="s">
        <v>1031</v>
      </c>
      <c r="G34" t="s">
        <v>117</v>
      </c>
      <c r="K34" s="5" t="s">
        <v>251</v>
      </c>
      <c r="L34" s="5" t="s">
        <v>304</v>
      </c>
      <c r="M34" s="5" t="s">
        <v>295</v>
      </c>
      <c r="Q34" s="11">
        <v>44959</v>
      </c>
      <c r="R34">
        <v>42</v>
      </c>
    </row>
    <row r="35" spans="1:18" x14ac:dyDescent="0.3">
      <c r="A35" s="2" t="s">
        <v>441</v>
      </c>
      <c r="B35" s="2"/>
      <c r="C35" s="1" t="s">
        <v>1012</v>
      </c>
      <c r="G35" t="s">
        <v>118</v>
      </c>
      <c r="K35" s="5" t="s">
        <v>252</v>
      </c>
      <c r="L35" s="5" t="s">
        <v>306</v>
      </c>
      <c r="M35" s="5" t="s">
        <v>296</v>
      </c>
      <c r="Q35" s="11">
        <v>44960</v>
      </c>
      <c r="R35">
        <v>43</v>
      </c>
    </row>
    <row r="36" spans="1:18" x14ac:dyDescent="0.3">
      <c r="A36" s="2" t="s">
        <v>520</v>
      </c>
      <c r="B36" s="2"/>
      <c r="C36" s="1" t="s">
        <v>1016</v>
      </c>
      <c r="G36" t="s">
        <v>119</v>
      </c>
      <c r="K36" s="5" t="s">
        <v>256</v>
      </c>
      <c r="L36" s="5" t="s">
        <v>308</v>
      </c>
      <c r="M36" s="5" t="s">
        <v>309</v>
      </c>
      <c r="Q36" s="11">
        <v>44961</v>
      </c>
      <c r="R36">
        <v>44</v>
      </c>
    </row>
    <row r="37" spans="1:18" x14ac:dyDescent="0.3">
      <c r="A37" s="2" t="s">
        <v>463</v>
      </c>
      <c r="B37" s="2"/>
      <c r="G37" t="s">
        <v>120</v>
      </c>
      <c r="K37" s="5" t="s">
        <v>258</v>
      </c>
      <c r="L37" s="5" t="s">
        <v>314</v>
      </c>
      <c r="M37" s="5" t="s">
        <v>318</v>
      </c>
      <c r="Q37" s="11">
        <v>44962</v>
      </c>
      <c r="R37">
        <v>45</v>
      </c>
    </row>
    <row r="38" spans="1:18" x14ac:dyDescent="0.3">
      <c r="A38" s="2" t="s">
        <v>472</v>
      </c>
      <c r="B38" s="2"/>
      <c r="G38" s="259" t="s">
        <v>123</v>
      </c>
      <c r="K38" s="5" t="s">
        <v>259</v>
      </c>
      <c r="L38" s="5" t="s">
        <v>317</v>
      </c>
      <c r="M38" s="5" t="s">
        <v>340</v>
      </c>
      <c r="Q38" s="11">
        <v>44963</v>
      </c>
      <c r="R38">
        <v>46</v>
      </c>
    </row>
    <row r="39" spans="1:18" x14ac:dyDescent="0.3">
      <c r="A39" s="2" t="s">
        <v>431</v>
      </c>
      <c r="B39" s="2"/>
      <c r="G39" t="s">
        <v>124</v>
      </c>
      <c r="K39" s="5" t="s">
        <v>268</v>
      </c>
      <c r="L39" s="5" t="s">
        <v>319</v>
      </c>
      <c r="M39" s="5" t="s">
        <v>343</v>
      </c>
      <c r="Q39" s="11">
        <v>44964</v>
      </c>
      <c r="R39">
        <v>47</v>
      </c>
    </row>
    <row r="40" spans="1:18" x14ac:dyDescent="0.3">
      <c r="A40" s="2" t="s">
        <v>521</v>
      </c>
      <c r="B40" s="2"/>
      <c r="G40" t="s">
        <v>125</v>
      </c>
      <c r="K40" s="5" t="s">
        <v>269</v>
      </c>
      <c r="L40" s="5" t="s">
        <v>320</v>
      </c>
      <c r="M40" s="5" t="s">
        <v>345</v>
      </c>
      <c r="Q40" s="11">
        <v>44965</v>
      </c>
      <c r="R40">
        <v>48</v>
      </c>
    </row>
    <row r="41" spans="1:18" x14ac:dyDescent="0.3">
      <c r="A41" s="2" t="s">
        <v>471</v>
      </c>
      <c r="B41" s="2"/>
      <c r="G41" t="s">
        <v>126</v>
      </c>
      <c r="K41" s="5" t="s">
        <v>270</v>
      </c>
      <c r="L41" s="5" t="s">
        <v>322</v>
      </c>
      <c r="M41" s="5" t="s">
        <v>346</v>
      </c>
      <c r="Q41" s="11">
        <v>44966</v>
      </c>
      <c r="R41">
        <v>49</v>
      </c>
    </row>
    <row r="42" spans="1:18" x14ac:dyDescent="0.3">
      <c r="A42" s="2" t="s">
        <v>417</v>
      </c>
      <c r="B42" s="2"/>
      <c r="G42" t="s">
        <v>127</v>
      </c>
      <c r="K42" s="5" t="s">
        <v>273</v>
      </c>
      <c r="L42" s="5" t="s">
        <v>323</v>
      </c>
      <c r="M42" s="5" t="s">
        <v>358</v>
      </c>
      <c r="Q42" s="11">
        <v>44967</v>
      </c>
      <c r="R42">
        <v>50</v>
      </c>
    </row>
    <row r="43" spans="1:18" x14ac:dyDescent="0.3">
      <c r="A43" s="2" t="s">
        <v>522</v>
      </c>
      <c r="B43" s="2"/>
      <c r="G43" t="s">
        <v>128</v>
      </c>
      <c r="K43" s="5" t="s">
        <v>275</v>
      </c>
      <c r="L43" s="5" t="s">
        <v>341</v>
      </c>
      <c r="M43" s="5" t="s">
        <v>359</v>
      </c>
      <c r="Q43" s="11">
        <v>44968</v>
      </c>
      <c r="R43">
        <v>51</v>
      </c>
    </row>
    <row r="44" spans="1:18" x14ac:dyDescent="0.3">
      <c r="A44" s="2" t="s">
        <v>420</v>
      </c>
      <c r="B44" s="2"/>
      <c r="G44" t="s">
        <v>129</v>
      </c>
      <c r="K44" s="5" t="s">
        <v>279</v>
      </c>
      <c r="L44" s="5" t="s">
        <v>351</v>
      </c>
      <c r="M44" s="5" t="s">
        <v>360</v>
      </c>
      <c r="Q44" s="11">
        <v>44969</v>
      </c>
      <c r="R44">
        <v>52</v>
      </c>
    </row>
    <row r="45" spans="1:18" x14ac:dyDescent="0.3">
      <c r="A45" s="2" t="s">
        <v>455</v>
      </c>
      <c r="B45" s="2"/>
      <c r="G45" t="s">
        <v>130</v>
      </c>
      <c r="K45" s="5" t="s">
        <v>282</v>
      </c>
      <c r="L45" s="5" t="s">
        <v>352</v>
      </c>
      <c r="M45" s="5" t="s">
        <v>361</v>
      </c>
      <c r="Q45" s="11">
        <v>44970</v>
      </c>
      <c r="R45">
        <v>53</v>
      </c>
    </row>
    <row r="46" spans="1:18" x14ac:dyDescent="0.3">
      <c r="A46" s="2" t="s">
        <v>497</v>
      </c>
      <c r="B46" s="2"/>
      <c r="G46" t="s">
        <v>132</v>
      </c>
      <c r="K46" s="5" t="s">
        <v>284</v>
      </c>
      <c r="L46" s="5" t="s">
        <v>353</v>
      </c>
      <c r="M46" s="5" t="s">
        <v>362</v>
      </c>
      <c r="Q46" s="11">
        <v>44971</v>
      </c>
      <c r="R46">
        <v>54</v>
      </c>
    </row>
    <row r="47" spans="1:18" x14ac:dyDescent="0.3">
      <c r="A47" s="2" t="s">
        <v>523</v>
      </c>
      <c r="B47" s="2"/>
      <c r="G47" t="s">
        <v>133</v>
      </c>
      <c r="K47" s="5" t="s">
        <v>286</v>
      </c>
      <c r="L47" s="5" t="s">
        <v>355</v>
      </c>
      <c r="M47" s="5" t="s">
        <v>365</v>
      </c>
      <c r="Q47" s="11">
        <v>44972</v>
      </c>
      <c r="R47">
        <v>55</v>
      </c>
    </row>
    <row r="48" spans="1:18" x14ac:dyDescent="0.3">
      <c r="A48" s="2" t="s">
        <v>456</v>
      </c>
      <c r="B48" s="2"/>
      <c r="G48" t="s">
        <v>134</v>
      </c>
      <c r="K48" s="5" t="s">
        <v>287</v>
      </c>
      <c r="L48" s="5" t="s">
        <v>356</v>
      </c>
      <c r="M48" s="5" t="s">
        <v>367</v>
      </c>
      <c r="Q48" s="11">
        <v>44973</v>
      </c>
      <c r="R48">
        <v>56</v>
      </c>
    </row>
    <row r="49" spans="1:18" x14ac:dyDescent="0.3">
      <c r="A49" s="2" t="s">
        <v>404</v>
      </c>
      <c r="B49" s="2"/>
      <c r="G49" t="s">
        <v>135</v>
      </c>
      <c r="K49" s="5" t="s">
        <v>291</v>
      </c>
      <c r="L49" s="5" t="s">
        <v>357</v>
      </c>
      <c r="M49" s="5" t="s">
        <v>368</v>
      </c>
      <c r="Q49" s="11">
        <v>44974</v>
      </c>
      <c r="R49">
        <v>57</v>
      </c>
    </row>
    <row r="50" spans="1:18" x14ac:dyDescent="0.3">
      <c r="A50" s="2" t="s">
        <v>480</v>
      </c>
      <c r="B50" s="2"/>
      <c r="G50" t="s">
        <v>136</v>
      </c>
      <c r="K50" s="5" t="s">
        <v>293</v>
      </c>
      <c r="L50" s="5" t="s">
        <v>366</v>
      </c>
      <c r="M50" s="5" t="s">
        <v>369</v>
      </c>
      <c r="Q50" s="11">
        <v>44975</v>
      </c>
      <c r="R50">
        <v>58</v>
      </c>
    </row>
    <row r="51" spans="1:18" x14ac:dyDescent="0.3">
      <c r="A51" s="2" t="s">
        <v>447</v>
      </c>
      <c r="B51" s="2"/>
      <c r="G51" t="s">
        <v>137</v>
      </c>
      <c r="K51" s="5" t="s">
        <v>294</v>
      </c>
      <c r="L51" s="5" t="s">
        <v>370</v>
      </c>
      <c r="M51" s="5" t="s">
        <v>377</v>
      </c>
      <c r="Q51" s="11">
        <v>44976</v>
      </c>
      <c r="R51">
        <v>59</v>
      </c>
    </row>
    <row r="52" spans="1:18" x14ac:dyDescent="0.3">
      <c r="A52" s="2" t="s">
        <v>498</v>
      </c>
      <c r="B52" s="2"/>
      <c r="G52" t="s">
        <v>140</v>
      </c>
      <c r="K52" s="5" t="s">
        <v>305</v>
      </c>
      <c r="L52" s="5" t="s">
        <v>373</v>
      </c>
      <c r="Q52" s="11">
        <v>44977</v>
      </c>
      <c r="R52">
        <v>60</v>
      </c>
    </row>
    <row r="53" spans="1:18" x14ac:dyDescent="0.3">
      <c r="A53" s="2" t="s">
        <v>442</v>
      </c>
      <c r="B53" s="2"/>
      <c r="G53" t="s">
        <v>141</v>
      </c>
      <c r="K53" s="5" t="s">
        <v>307</v>
      </c>
      <c r="L53" s="5" t="s">
        <v>375</v>
      </c>
      <c r="Q53" s="11">
        <v>44978</v>
      </c>
      <c r="R53">
        <v>61</v>
      </c>
    </row>
    <row r="54" spans="1:18" x14ac:dyDescent="0.3">
      <c r="A54" s="2" t="s">
        <v>409</v>
      </c>
      <c r="B54" s="2"/>
      <c r="G54" t="s">
        <v>142</v>
      </c>
      <c r="K54" s="5" t="s">
        <v>310</v>
      </c>
      <c r="L54" s="5" t="s">
        <v>376</v>
      </c>
      <c r="Q54" s="11">
        <v>44979</v>
      </c>
      <c r="R54">
        <v>62</v>
      </c>
    </row>
    <row r="55" spans="1:18" x14ac:dyDescent="0.3">
      <c r="A55" s="2" t="s">
        <v>464</v>
      </c>
      <c r="B55" s="2"/>
      <c r="G55" t="s">
        <v>143</v>
      </c>
      <c r="K55" s="5" t="s">
        <v>311</v>
      </c>
      <c r="L55" s="5" t="s">
        <v>379</v>
      </c>
      <c r="Q55" s="11">
        <v>44980</v>
      </c>
      <c r="R55">
        <v>63</v>
      </c>
    </row>
    <row r="56" spans="1:18" x14ac:dyDescent="0.3">
      <c r="A56" s="2" t="s">
        <v>481</v>
      </c>
      <c r="B56" s="2"/>
      <c r="K56" s="5" t="s">
        <v>312</v>
      </c>
      <c r="Q56" s="11">
        <v>44981</v>
      </c>
      <c r="R56">
        <v>64</v>
      </c>
    </row>
    <row r="57" spans="1:18" x14ac:dyDescent="0.3">
      <c r="A57" s="2" t="s">
        <v>473</v>
      </c>
      <c r="B57" s="2"/>
      <c r="K57" s="5" t="s">
        <v>313</v>
      </c>
      <c r="Q57" s="11">
        <v>44982</v>
      </c>
      <c r="R57">
        <v>65</v>
      </c>
    </row>
    <row r="58" spans="1:18" x14ac:dyDescent="0.3">
      <c r="A58" s="2" t="s">
        <v>499</v>
      </c>
      <c r="B58" s="2"/>
      <c r="K58" s="5" t="s">
        <v>315</v>
      </c>
      <c r="Q58" s="11">
        <v>44983</v>
      </c>
      <c r="R58">
        <v>66</v>
      </c>
    </row>
    <row r="59" spans="1:18" x14ac:dyDescent="0.3">
      <c r="A59" s="2" t="s">
        <v>500</v>
      </c>
      <c r="B59" s="2"/>
      <c r="K59" s="5" t="s">
        <v>321</v>
      </c>
      <c r="Q59" s="11">
        <v>44984</v>
      </c>
      <c r="R59">
        <v>67</v>
      </c>
    </row>
    <row r="60" spans="1:18" x14ac:dyDescent="0.3">
      <c r="A60" s="2" t="s">
        <v>524</v>
      </c>
      <c r="B60" s="2"/>
      <c r="K60" s="5" t="s">
        <v>324</v>
      </c>
      <c r="Q60" s="11">
        <v>44985</v>
      </c>
      <c r="R60">
        <v>68</v>
      </c>
    </row>
    <row r="61" spans="1:18" x14ac:dyDescent="0.3">
      <c r="A61" s="2" t="s">
        <v>478</v>
      </c>
      <c r="B61" s="2"/>
      <c r="K61" s="5" t="s">
        <v>325</v>
      </c>
      <c r="Q61" s="11">
        <v>44986</v>
      </c>
      <c r="R61">
        <v>69</v>
      </c>
    </row>
    <row r="62" spans="1:18" x14ac:dyDescent="0.3">
      <c r="A62" s="2" t="s">
        <v>482</v>
      </c>
      <c r="B62" s="2"/>
      <c r="K62" s="5" t="s">
        <v>326</v>
      </c>
      <c r="Q62" s="11">
        <v>44987</v>
      </c>
      <c r="R62">
        <v>70</v>
      </c>
    </row>
    <row r="63" spans="1:18" x14ac:dyDescent="0.3">
      <c r="A63" s="2" t="s">
        <v>457</v>
      </c>
      <c r="B63" s="2"/>
      <c r="K63" s="5" t="s">
        <v>327</v>
      </c>
      <c r="Q63" s="11">
        <v>44988</v>
      </c>
      <c r="R63">
        <v>71</v>
      </c>
    </row>
    <row r="64" spans="1:18" x14ac:dyDescent="0.3">
      <c r="A64" s="2" t="s">
        <v>525</v>
      </c>
      <c r="B64" s="2"/>
      <c r="K64" s="5" t="s">
        <v>328</v>
      </c>
      <c r="Q64" s="11">
        <v>44989</v>
      </c>
      <c r="R64">
        <v>72</v>
      </c>
    </row>
    <row r="65" spans="1:18" x14ac:dyDescent="0.3">
      <c r="A65" s="2" t="s">
        <v>443</v>
      </c>
      <c r="B65" s="2"/>
      <c r="K65" s="5" t="s">
        <v>329</v>
      </c>
      <c r="Q65" s="11">
        <v>44990</v>
      </c>
      <c r="R65">
        <v>73</v>
      </c>
    </row>
    <row r="66" spans="1:18" x14ac:dyDescent="0.3">
      <c r="A66" s="2" t="s">
        <v>474</v>
      </c>
      <c r="B66" s="2"/>
      <c r="K66" s="5" t="s">
        <v>330</v>
      </c>
      <c r="Q66" s="11">
        <v>44991</v>
      </c>
      <c r="R66">
        <v>74</v>
      </c>
    </row>
    <row r="67" spans="1:18" x14ac:dyDescent="0.3">
      <c r="A67" s="2" t="s">
        <v>458</v>
      </c>
      <c r="B67" s="2"/>
      <c r="K67" s="5" t="s">
        <v>331</v>
      </c>
      <c r="Q67" s="11">
        <v>44992</v>
      </c>
      <c r="R67">
        <v>75</v>
      </c>
    </row>
    <row r="68" spans="1:18" x14ac:dyDescent="0.3">
      <c r="A68" s="2" t="s">
        <v>470</v>
      </c>
      <c r="B68" s="2"/>
      <c r="K68" s="5" t="s">
        <v>332</v>
      </c>
      <c r="Q68" s="11">
        <v>44993</v>
      </c>
      <c r="R68">
        <v>76</v>
      </c>
    </row>
    <row r="69" spans="1:18" x14ac:dyDescent="0.3">
      <c r="A69" s="2" t="s">
        <v>501</v>
      </c>
      <c r="B69" s="2"/>
      <c r="K69" s="5" t="s">
        <v>333</v>
      </c>
      <c r="Q69" s="11">
        <v>44994</v>
      </c>
      <c r="R69">
        <v>77</v>
      </c>
    </row>
    <row r="70" spans="1:18" x14ac:dyDescent="0.3">
      <c r="A70" s="2" t="s">
        <v>421</v>
      </c>
      <c r="B70" s="2"/>
      <c r="K70" s="5" t="s">
        <v>334</v>
      </c>
      <c r="Q70" s="11">
        <v>44995</v>
      </c>
      <c r="R70">
        <v>78</v>
      </c>
    </row>
    <row r="71" spans="1:18" x14ac:dyDescent="0.3">
      <c r="A71" s="2" t="s">
        <v>526</v>
      </c>
      <c r="B71" s="2"/>
      <c r="K71" s="5" t="s">
        <v>335</v>
      </c>
      <c r="Q71" s="11">
        <v>44996</v>
      </c>
      <c r="R71">
        <v>79</v>
      </c>
    </row>
    <row r="72" spans="1:18" x14ac:dyDescent="0.3">
      <c r="A72" s="2" t="s">
        <v>527</v>
      </c>
      <c r="B72" s="2"/>
      <c r="K72" s="5" t="s">
        <v>336</v>
      </c>
      <c r="Q72" s="11">
        <v>44997</v>
      </c>
      <c r="R72">
        <v>80</v>
      </c>
    </row>
    <row r="73" spans="1:18" x14ac:dyDescent="0.3">
      <c r="A73" s="2" t="s">
        <v>411</v>
      </c>
      <c r="B73" s="2"/>
      <c r="K73" s="5" t="s">
        <v>337</v>
      </c>
      <c r="Q73" s="11">
        <v>44998</v>
      </c>
      <c r="R73">
        <v>81</v>
      </c>
    </row>
    <row r="74" spans="1:18" x14ac:dyDescent="0.3">
      <c r="A74" s="2" t="s">
        <v>448</v>
      </c>
      <c r="B74" s="2"/>
      <c r="K74" s="5" t="s">
        <v>338</v>
      </c>
      <c r="Q74" s="11">
        <v>44999</v>
      </c>
      <c r="R74">
        <v>82</v>
      </c>
    </row>
    <row r="75" spans="1:18" x14ac:dyDescent="0.3">
      <c r="A75" s="2" t="s">
        <v>502</v>
      </c>
      <c r="B75" s="2"/>
      <c r="K75" s="5" t="s">
        <v>339</v>
      </c>
      <c r="Q75" s="11">
        <v>45000</v>
      </c>
      <c r="R75">
        <v>83</v>
      </c>
    </row>
    <row r="76" spans="1:18" x14ac:dyDescent="0.3">
      <c r="A76" s="2" t="s">
        <v>503</v>
      </c>
      <c r="B76" s="2"/>
      <c r="K76" s="5" t="s">
        <v>342</v>
      </c>
      <c r="Q76" s="11">
        <v>45001</v>
      </c>
      <c r="R76">
        <v>84</v>
      </c>
    </row>
    <row r="77" spans="1:18" x14ac:dyDescent="0.3">
      <c r="A77" s="2" t="s">
        <v>422</v>
      </c>
      <c r="B77" s="2"/>
      <c r="K77" s="5" t="s">
        <v>344</v>
      </c>
      <c r="Q77" s="11">
        <v>45002</v>
      </c>
      <c r="R77">
        <v>85</v>
      </c>
    </row>
    <row r="78" spans="1:18" x14ac:dyDescent="0.3">
      <c r="A78" s="2" t="s">
        <v>459</v>
      </c>
      <c r="B78" s="2"/>
      <c r="K78" s="5" t="s">
        <v>347</v>
      </c>
      <c r="Q78" s="11">
        <v>45003</v>
      </c>
      <c r="R78">
        <v>86</v>
      </c>
    </row>
    <row r="79" spans="1:18" x14ac:dyDescent="0.3">
      <c r="A79" s="2" t="s">
        <v>528</v>
      </c>
      <c r="B79" s="2"/>
      <c r="K79" s="5" t="s">
        <v>348</v>
      </c>
      <c r="Q79" s="11">
        <v>45004</v>
      </c>
      <c r="R79">
        <v>87</v>
      </c>
    </row>
    <row r="80" spans="1:18" x14ac:dyDescent="0.3">
      <c r="A80" s="2" t="s">
        <v>504</v>
      </c>
      <c r="B80" s="2"/>
      <c r="K80" s="5" t="s">
        <v>349</v>
      </c>
      <c r="Q80" s="11">
        <v>45005</v>
      </c>
      <c r="R80">
        <v>88</v>
      </c>
    </row>
    <row r="81" spans="1:18" x14ac:dyDescent="0.3">
      <c r="A81" s="2" t="s">
        <v>505</v>
      </c>
      <c r="B81" s="2"/>
      <c r="K81" s="5" t="s">
        <v>350</v>
      </c>
      <c r="Q81" s="11">
        <v>45006</v>
      </c>
      <c r="R81">
        <v>89</v>
      </c>
    </row>
    <row r="82" spans="1:18" x14ac:dyDescent="0.3">
      <c r="A82" s="2" t="s">
        <v>432</v>
      </c>
      <c r="B82" s="2"/>
      <c r="K82" s="5" t="s">
        <v>354</v>
      </c>
      <c r="Q82" s="11">
        <v>45007</v>
      </c>
      <c r="R82">
        <v>90</v>
      </c>
    </row>
    <row r="83" spans="1:18" x14ac:dyDescent="0.3">
      <c r="A83" s="2" t="s">
        <v>529</v>
      </c>
      <c r="B83" s="2"/>
      <c r="K83" s="5" t="s">
        <v>363</v>
      </c>
      <c r="Q83" s="11">
        <v>45008</v>
      </c>
      <c r="R83">
        <v>91</v>
      </c>
    </row>
    <row r="84" spans="1:18" x14ac:dyDescent="0.3">
      <c r="A84" s="2" t="s">
        <v>506</v>
      </c>
      <c r="B84" s="2"/>
      <c r="K84" s="5" t="s">
        <v>364</v>
      </c>
      <c r="Q84" s="11">
        <v>45009</v>
      </c>
      <c r="R84">
        <v>92</v>
      </c>
    </row>
    <row r="85" spans="1:18" x14ac:dyDescent="0.3">
      <c r="A85" s="2" t="s">
        <v>465</v>
      </c>
      <c r="B85" s="2"/>
      <c r="K85" s="5" t="s">
        <v>267</v>
      </c>
      <c r="Q85" s="11">
        <v>45010</v>
      </c>
      <c r="R85">
        <v>93</v>
      </c>
    </row>
    <row r="86" spans="1:18" x14ac:dyDescent="0.3">
      <c r="A86" s="2" t="s">
        <v>507</v>
      </c>
      <c r="B86" s="2"/>
      <c r="K86" s="5" t="s">
        <v>371</v>
      </c>
      <c r="Q86" s="11">
        <v>45011</v>
      </c>
      <c r="R86">
        <v>94</v>
      </c>
    </row>
    <row r="87" spans="1:18" x14ac:dyDescent="0.3">
      <c r="A87" s="2" t="s">
        <v>508</v>
      </c>
      <c r="B87" s="2"/>
      <c r="K87" s="5" t="s">
        <v>372</v>
      </c>
      <c r="Q87" s="11">
        <v>45012</v>
      </c>
      <c r="R87">
        <v>95</v>
      </c>
    </row>
    <row r="88" spans="1:18" x14ac:dyDescent="0.3">
      <c r="A88" s="2" t="s">
        <v>484</v>
      </c>
      <c r="B88" s="2"/>
      <c r="K88" s="5" t="s">
        <v>374</v>
      </c>
      <c r="Q88" s="11">
        <v>45013</v>
      </c>
      <c r="R88">
        <v>96</v>
      </c>
    </row>
    <row r="89" spans="1:18" x14ac:dyDescent="0.3">
      <c r="A89" s="2" t="s">
        <v>412</v>
      </c>
      <c r="B89" s="2"/>
      <c r="K89" s="5" t="s">
        <v>378</v>
      </c>
      <c r="Q89" s="11">
        <v>45014</v>
      </c>
      <c r="R89">
        <v>97</v>
      </c>
    </row>
    <row r="90" spans="1:18" x14ac:dyDescent="0.3">
      <c r="A90" s="2" t="s">
        <v>433</v>
      </c>
      <c r="B90" s="2"/>
      <c r="Q90" s="11">
        <v>45015</v>
      </c>
      <c r="R90">
        <v>98</v>
      </c>
    </row>
    <row r="91" spans="1:18" x14ac:dyDescent="0.3">
      <c r="A91" s="2" t="s">
        <v>530</v>
      </c>
      <c r="B91" s="2"/>
      <c r="Q91" s="11">
        <v>45016</v>
      </c>
      <c r="R91">
        <v>99</v>
      </c>
    </row>
    <row r="92" spans="1:18" x14ac:dyDescent="0.3">
      <c r="A92" s="2" t="s">
        <v>475</v>
      </c>
      <c r="B92" s="2"/>
      <c r="Q92" s="11">
        <v>45017</v>
      </c>
      <c r="R92">
        <v>100</v>
      </c>
    </row>
    <row r="93" spans="1:18" x14ac:dyDescent="0.3">
      <c r="A93" s="2" t="s">
        <v>410</v>
      </c>
      <c r="B93" s="2"/>
      <c r="Q93" s="11">
        <v>45018</v>
      </c>
      <c r="R93">
        <v>101</v>
      </c>
    </row>
    <row r="94" spans="1:18" x14ac:dyDescent="0.3">
      <c r="A94" s="2" t="s">
        <v>423</v>
      </c>
      <c r="B94" s="2"/>
      <c r="Q94" s="11">
        <v>45019</v>
      </c>
      <c r="R94">
        <v>102</v>
      </c>
    </row>
    <row r="95" spans="1:18" x14ac:dyDescent="0.3">
      <c r="A95" s="2" t="s">
        <v>537</v>
      </c>
      <c r="B95" s="2"/>
      <c r="Q95" s="11">
        <v>45020</v>
      </c>
      <c r="R95">
        <v>103</v>
      </c>
    </row>
    <row r="96" spans="1:18" x14ac:dyDescent="0.3">
      <c r="A96" s="2" t="s">
        <v>466</v>
      </c>
      <c r="B96" s="2"/>
      <c r="Q96" s="11">
        <v>45021</v>
      </c>
      <c r="R96">
        <v>104</v>
      </c>
    </row>
    <row r="97" spans="1:18" x14ac:dyDescent="0.3">
      <c r="A97" s="2" t="s">
        <v>468</v>
      </c>
      <c r="B97" s="2"/>
      <c r="Q97" s="11">
        <v>45022</v>
      </c>
      <c r="R97">
        <v>105</v>
      </c>
    </row>
    <row r="98" spans="1:18" x14ac:dyDescent="0.3">
      <c r="A98" s="2" t="s">
        <v>531</v>
      </c>
      <c r="B98" s="2"/>
      <c r="Q98" s="11">
        <v>45023</v>
      </c>
      <c r="R98">
        <v>106</v>
      </c>
    </row>
    <row r="99" spans="1:18" x14ac:dyDescent="0.3">
      <c r="A99" s="2" t="s">
        <v>509</v>
      </c>
      <c r="B99" s="2"/>
      <c r="Q99" s="11">
        <v>45024</v>
      </c>
      <c r="R99">
        <v>107</v>
      </c>
    </row>
    <row r="100" spans="1:18" x14ac:dyDescent="0.3">
      <c r="A100" s="2" t="s">
        <v>424</v>
      </c>
      <c r="B100" s="2"/>
      <c r="Q100" s="11">
        <v>45025</v>
      </c>
      <c r="R100">
        <v>108</v>
      </c>
    </row>
    <row r="101" spans="1:18" x14ac:dyDescent="0.3">
      <c r="A101" s="2" t="s">
        <v>460</v>
      </c>
      <c r="B101" s="2"/>
      <c r="Q101" s="11">
        <v>45026</v>
      </c>
      <c r="R101">
        <v>109</v>
      </c>
    </row>
    <row r="102" spans="1:18" x14ac:dyDescent="0.3">
      <c r="A102" s="2" t="s">
        <v>425</v>
      </c>
      <c r="B102" s="2"/>
      <c r="Q102" s="11">
        <v>45027</v>
      </c>
      <c r="R102">
        <v>110</v>
      </c>
    </row>
    <row r="103" spans="1:18" x14ac:dyDescent="0.3">
      <c r="A103" s="2" t="s">
        <v>405</v>
      </c>
      <c r="B103" s="2"/>
      <c r="Q103" s="11">
        <v>45028</v>
      </c>
      <c r="R103">
        <v>111</v>
      </c>
    </row>
    <row r="104" spans="1:18" x14ac:dyDescent="0.3">
      <c r="A104" s="2" t="s">
        <v>510</v>
      </c>
      <c r="B104" s="2"/>
      <c r="Q104" s="11">
        <v>45029</v>
      </c>
      <c r="R104">
        <v>112</v>
      </c>
    </row>
    <row r="105" spans="1:18" x14ac:dyDescent="0.3">
      <c r="A105" s="2" t="s">
        <v>449</v>
      </c>
      <c r="B105" s="2"/>
      <c r="Q105" s="11">
        <v>45030</v>
      </c>
      <c r="R105">
        <v>113</v>
      </c>
    </row>
    <row r="106" spans="1:18" x14ac:dyDescent="0.3">
      <c r="A106" s="2" t="s">
        <v>511</v>
      </c>
      <c r="B106" s="2"/>
      <c r="Q106" s="11">
        <v>45031</v>
      </c>
      <c r="R106">
        <v>114</v>
      </c>
    </row>
    <row r="107" spans="1:18" x14ac:dyDescent="0.3">
      <c r="A107" s="2" t="s">
        <v>512</v>
      </c>
      <c r="B107" s="2"/>
      <c r="Q107" s="11">
        <v>45032</v>
      </c>
      <c r="R107">
        <v>115</v>
      </c>
    </row>
    <row r="108" spans="1:18" x14ac:dyDescent="0.3">
      <c r="A108" s="2" t="s">
        <v>467</v>
      </c>
      <c r="B108" s="2"/>
      <c r="Q108" s="11">
        <v>45033</v>
      </c>
      <c r="R108">
        <v>116</v>
      </c>
    </row>
    <row r="109" spans="1:18" x14ac:dyDescent="0.3">
      <c r="A109" s="2" t="s">
        <v>513</v>
      </c>
      <c r="B109" s="2"/>
      <c r="Q109" s="11">
        <v>45034</v>
      </c>
      <c r="R109">
        <v>117</v>
      </c>
    </row>
    <row r="110" spans="1:18" x14ac:dyDescent="0.3">
      <c r="A110" s="2" t="s">
        <v>461</v>
      </c>
      <c r="B110" s="2"/>
      <c r="Q110" s="11">
        <v>45035</v>
      </c>
      <c r="R110">
        <v>118</v>
      </c>
    </row>
    <row r="111" spans="1:18" x14ac:dyDescent="0.3">
      <c r="A111" s="2" t="s">
        <v>435</v>
      </c>
      <c r="B111" s="2"/>
      <c r="Q111" s="11">
        <v>45036</v>
      </c>
      <c r="R111">
        <v>119</v>
      </c>
    </row>
    <row r="112" spans="1:18" x14ac:dyDescent="0.3">
      <c r="A112" s="2" t="s">
        <v>514</v>
      </c>
      <c r="B112" s="2"/>
      <c r="Q112" s="11">
        <v>45037</v>
      </c>
      <c r="R112">
        <v>120</v>
      </c>
    </row>
    <row r="113" spans="1:18" x14ac:dyDescent="0.3">
      <c r="A113" s="2" t="s">
        <v>407</v>
      </c>
      <c r="B113" s="2"/>
      <c r="Q113" s="11">
        <v>45038</v>
      </c>
      <c r="R113">
        <v>121</v>
      </c>
    </row>
    <row r="114" spans="1:18" x14ac:dyDescent="0.3">
      <c r="A114" s="2" t="s">
        <v>532</v>
      </c>
      <c r="B114" s="2"/>
      <c r="Q114" s="11">
        <v>45039</v>
      </c>
      <c r="R114">
        <v>122</v>
      </c>
    </row>
    <row r="115" spans="1:18" x14ac:dyDescent="0.3">
      <c r="A115" s="2" t="s">
        <v>533</v>
      </c>
      <c r="B115" s="2"/>
      <c r="Q115" s="11">
        <v>45040</v>
      </c>
      <c r="R115">
        <v>123</v>
      </c>
    </row>
    <row r="116" spans="1:18" x14ac:dyDescent="0.3">
      <c r="A116" s="2" t="s">
        <v>515</v>
      </c>
      <c r="B116" s="2"/>
      <c r="Q116" s="11">
        <v>45041</v>
      </c>
      <c r="R116">
        <v>124</v>
      </c>
    </row>
    <row r="117" spans="1:18" x14ac:dyDescent="0.3">
      <c r="A117" s="2" t="s">
        <v>469</v>
      </c>
      <c r="B117" s="2"/>
      <c r="Q117" s="11">
        <v>45042</v>
      </c>
      <c r="R117">
        <v>125</v>
      </c>
    </row>
    <row r="118" spans="1:18" x14ac:dyDescent="0.3">
      <c r="A118" s="2" t="s">
        <v>534</v>
      </c>
      <c r="B118" s="2"/>
      <c r="Q118" s="11">
        <v>45043</v>
      </c>
      <c r="R118">
        <v>126</v>
      </c>
    </row>
    <row r="119" spans="1:18" x14ac:dyDescent="0.3">
      <c r="A119" s="2" t="s">
        <v>462</v>
      </c>
      <c r="B119" s="2"/>
      <c r="Q119" s="11">
        <v>45044</v>
      </c>
      <c r="R119">
        <v>127</v>
      </c>
    </row>
    <row r="120" spans="1:18" x14ac:dyDescent="0.3">
      <c r="A120" s="2" t="s">
        <v>516</v>
      </c>
      <c r="B120" s="2"/>
      <c r="Q120" s="11">
        <v>45045</v>
      </c>
      <c r="R120">
        <v>128</v>
      </c>
    </row>
    <row r="121" spans="1:18" x14ac:dyDescent="0.3">
      <c r="A121" s="2" t="s">
        <v>426</v>
      </c>
      <c r="B121" s="2"/>
      <c r="Q121" s="11">
        <v>45046</v>
      </c>
      <c r="R121">
        <v>129</v>
      </c>
    </row>
    <row r="122" spans="1:18" x14ac:dyDescent="0.3">
      <c r="A122" s="2" t="s">
        <v>427</v>
      </c>
      <c r="B122" s="2"/>
      <c r="Q122" s="11">
        <v>45047</v>
      </c>
      <c r="R122">
        <v>130</v>
      </c>
    </row>
    <row r="123" spans="1:18" x14ac:dyDescent="0.3">
      <c r="A123" s="2" t="s">
        <v>408</v>
      </c>
      <c r="B123" s="2"/>
      <c r="Q123" s="11">
        <v>45048</v>
      </c>
      <c r="R123">
        <v>131</v>
      </c>
    </row>
    <row r="124" spans="1:18" x14ac:dyDescent="0.3">
      <c r="A124" s="2" t="s">
        <v>535</v>
      </c>
      <c r="B124" s="2"/>
      <c r="Q124" s="11">
        <v>45049</v>
      </c>
      <c r="R124">
        <v>132</v>
      </c>
    </row>
    <row r="125" spans="1:18" x14ac:dyDescent="0.3">
      <c r="A125" s="2" t="s">
        <v>428</v>
      </c>
      <c r="B125" s="2"/>
      <c r="Q125" s="11">
        <v>45050</v>
      </c>
      <c r="R125">
        <v>133</v>
      </c>
    </row>
    <row r="126" spans="1:18" x14ac:dyDescent="0.3">
      <c r="A126" s="2" t="s">
        <v>429</v>
      </c>
      <c r="B126" s="2"/>
      <c r="Q126" s="11">
        <v>45051</v>
      </c>
      <c r="R126">
        <v>134</v>
      </c>
    </row>
    <row r="127" spans="1:18" x14ac:dyDescent="0.3">
      <c r="A127" s="2" t="s">
        <v>444</v>
      </c>
      <c r="B127" s="2"/>
      <c r="Q127" s="11">
        <v>45052</v>
      </c>
      <c r="R127">
        <v>135</v>
      </c>
    </row>
    <row r="128" spans="1:18" x14ac:dyDescent="0.3">
      <c r="A128" s="2" t="s">
        <v>517</v>
      </c>
      <c r="B128" s="2"/>
      <c r="Q128" s="11">
        <v>45053</v>
      </c>
      <c r="R128">
        <v>136</v>
      </c>
    </row>
    <row r="129" spans="1:18" x14ac:dyDescent="0.3">
      <c r="A129" s="2" t="s">
        <v>476</v>
      </c>
      <c r="B129" s="2"/>
      <c r="Q129" s="11">
        <v>45054</v>
      </c>
      <c r="R129">
        <v>137</v>
      </c>
    </row>
    <row r="130" spans="1:18" x14ac:dyDescent="0.3">
      <c r="A130" s="2" t="s">
        <v>434</v>
      </c>
      <c r="B130" s="2"/>
      <c r="Q130" s="11">
        <v>45055</v>
      </c>
      <c r="R130">
        <v>138</v>
      </c>
    </row>
    <row r="131" spans="1:18" x14ac:dyDescent="0.3">
      <c r="A131" s="2" t="s">
        <v>518</v>
      </c>
      <c r="B131" s="2"/>
      <c r="Q131" s="11">
        <v>45056</v>
      </c>
      <c r="R131">
        <v>139</v>
      </c>
    </row>
    <row r="132" spans="1:18" x14ac:dyDescent="0.3">
      <c r="A132" s="2" t="s">
        <v>430</v>
      </c>
      <c r="B132" s="2"/>
      <c r="Q132" s="11">
        <v>45057</v>
      </c>
      <c r="R132">
        <v>140</v>
      </c>
    </row>
    <row r="133" spans="1:18" x14ac:dyDescent="0.3">
      <c r="A133" s="2" t="s">
        <v>418</v>
      </c>
      <c r="B133" s="2"/>
      <c r="Q133" s="11">
        <v>45058</v>
      </c>
      <c r="R133">
        <v>141</v>
      </c>
    </row>
    <row r="134" spans="1:18" x14ac:dyDescent="0.3">
      <c r="A134" s="2" t="s">
        <v>536</v>
      </c>
      <c r="B134" s="2"/>
      <c r="Q134" s="11">
        <v>45059</v>
      </c>
      <c r="R134">
        <v>142</v>
      </c>
    </row>
    <row r="135" spans="1:18" x14ac:dyDescent="0.3">
      <c r="A135" s="2" t="s">
        <v>519</v>
      </c>
      <c r="B135" s="2"/>
      <c r="Q135" s="11">
        <v>45060</v>
      </c>
      <c r="R135">
        <v>143</v>
      </c>
    </row>
    <row r="136" spans="1:18" x14ac:dyDescent="0.3">
      <c r="Q136" s="11">
        <v>45061</v>
      </c>
      <c r="R136">
        <v>144</v>
      </c>
    </row>
    <row r="137" spans="1:18" x14ac:dyDescent="0.3">
      <c r="Q137" s="11">
        <v>45062</v>
      </c>
      <c r="R137">
        <v>145</v>
      </c>
    </row>
    <row r="138" spans="1:18" x14ac:dyDescent="0.3">
      <c r="Q138" s="11">
        <v>45063</v>
      </c>
      <c r="R138">
        <v>146</v>
      </c>
    </row>
    <row r="139" spans="1:18" x14ac:dyDescent="0.3">
      <c r="Q139" s="11">
        <v>45064</v>
      </c>
      <c r="R139">
        <v>147</v>
      </c>
    </row>
    <row r="140" spans="1:18" x14ac:dyDescent="0.3">
      <c r="Q140" s="11">
        <v>45065</v>
      </c>
      <c r="R140">
        <v>148</v>
      </c>
    </row>
    <row r="141" spans="1:18" x14ac:dyDescent="0.3">
      <c r="Q141" s="11">
        <v>45066</v>
      </c>
      <c r="R141">
        <v>149</v>
      </c>
    </row>
    <row r="142" spans="1:18" x14ac:dyDescent="0.3">
      <c r="Q142" s="11">
        <v>45067</v>
      </c>
      <c r="R142">
        <v>150</v>
      </c>
    </row>
    <row r="143" spans="1:18" x14ac:dyDescent="0.3">
      <c r="Q143" s="11">
        <v>45068</v>
      </c>
      <c r="R143">
        <v>151</v>
      </c>
    </row>
    <row r="144" spans="1:18" x14ac:dyDescent="0.3">
      <c r="Q144" s="11">
        <v>45069</v>
      </c>
      <c r="R144">
        <v>152</v>
      </c>
    </row>
    <row r="145" spans="17:18" x14ac:dyDescent="0.3">
      <c r="Q145" s="11">
        <v>45070</v>
      </c>
      <c r="R145">
        <v>153</v>
      </c>
    </row>
    <row r="146" spans="17:18" x14ac:dyDescent="0.3">
      <c r="Q146" s="11">
        <v>45071</v>
      </c>
      <c r="R146">
        <v>154</v>
      </c>
    </row>
    <row r="147" spans="17:18" x14ac:dyDescent="0.3">
      <c r="Q147" s="11">
        <v>45072</v>
      </c>
      <c r="R147">
        <v>155</v>
      </c>
    </row>
    <row r="148" spans="17:18" x14ac:dyDescent="0.3">
      <c r="Q148" s="11">
        <v>45073</v>
      </c>
      <c r="R148">
        <v>156</v>
      </c>
    </row>
    <row r="149" spans="17:18" x14ac:dyDescent="0.3">
      <c r="Q149" s="11">
        <v>45074</v>
      </c>
      <c r="R149">
        <v>157</v>
      </c>
    </row>
    <row r="150" spans="17:18" x14ac:dyDescent="0.3">
      <c r="Q150" s="11">
        <v>45075</v>
      </c>
      <c r="R150">
        <v>158</v>
      </c>
    </row>
    <row r="151" spans="17:18" x14ac:dyDescent="0.3">
      <c r="Q151" s="11">
        <v>45076</v>
      </c>
      <c r="R151">
        <v>159</v>
      </c>
    </row>
    <row r="152" spans="17:18" x14ac:dyDescent="0.3">
      <c r="Q152" s="11">
        <v>45077</v>
      </c>
      <c r="R152">
        <v>160</v>
      </c>
    </row>
    <row r="153" spans="17:18" x14ac:dyDescent="0.3">
      <c r="Q153" s="11">
        <v>45078</v>
      </c>
      <c r="R153">
        <v>161</v>
      </c>
    </row>
    <row r="154" spans="17:18" x14ac:dyDescent="0.3">
      <c r="Q154" s="11">
        <v>45079</v>
      </c>
      <c r="R154">
        <v>162</v>
      </c>
    </row>
    <row r="155" spans="17:18" x14ac:dyDescent="0.3">
      <c r="Q155" s="11">
        <v>45080</v>
      </c>
      <c r="R155">
        <v>163</v>
      </c>
    </row>
    <row r="156" spans="17:18" x14ac:dyDescent="0.3">
      <c r="Q156" s="11">
        <v>45081</v>
      </c>
      <c r="R156">
        <v>164</v>
      </c>
    </row>
    <row r="157" spans="17:18" x14ac:dyDescent="0.3">
      <c r="Q157" s="11">
        <v>45082</v>
      </c>
      <c r="R157">
        <v>165</v>
      </c>
    </row>
    <row r="158" spans="17:18" x14ac:dyDescent="0.3">
      <c r="Q158" s="11">
        <v>45083</v>
      </c>
      <c r="R158">
        <v>166</v>
      </c>
    </row>
    <row r="159" spans="17:18" x14ac:dyDescent="0.3">
      <c r="Q159" s="11">
        <v>45084</v>
      </c>
      <c r="R159">
        <v>167</v>
      </c>
    </row>
    <row r="160" spans="17:18" x14ac:dyDescent="0.3">
      <c r="Q160" s="11">
        <v>45085</v>
      </c>
      <c r="R160">
        <v>168</v>
      </c>
    </row>
    <row r="161" spans="17:18" x14ac:dyDescent="0.3">
      <c r="Q161" s="11">
        <v>45086</v>
      </c>
      <c r="R161">
        <v>169</v>
      </c>
    </row>
    <row r="162" spans="17:18" x14ac:dyDescent="0.3">
      <c r="Q162" s="11">
        <v>45087</v>
      </c>
      <c r="R162">
        <v>170</v>
      </c>
    </row>
    <row r="163" spans="17:18" x14ac:dyDescent="0.3">
      <c r="Q163" s="11">
        <v>45088</v>
      </c>
      <c r="R163">
        <v>171</v>
      </c>
    </row>
    <row r="164" spans="17:18" x14ac:dyDescent="0.3">
      <c r="Q164" s="11">
        <v>45089</v>
      </c>
      <c r="R164">
        <v>172</v>
      </c>
    </row>
    <row r="165" spans="17:18" x14ac:dyDescent="0.3">
      <c r="Q165" s="11">
        <v>45090</v>
      </c>
      <c r="R165">
        <v>173</v>
      </c>
    </row>
    <row r="166" spans="17:18" x14ac:dyDescent="0.3">
      <c r="Q166" s="11">
        <v>45091</v>
      </c>
      <c r="R166">
        <v>174</v>
      </c>
    </row>
    <row r="167" spans="17:18" x14ac:dyDescent="0.3">
      <c r="Q167" s="11">
        <v>45092</v>
      </c>
      <c r="R167">
        <v>175</v>
      </c>
    </row>
    <row r="168" spans="17:18" x14ac:dyDescent="0.3">
      <c r="Q168" s="11">
        <v>45093</v>
      </c>
      <c r="R168">
        <v>176</v>
      </c>
    </row>
    <row r="169" spans="17:18" x14ac:dyDescent="0.3">
      <c r="Q169" s="11">
        <v>45094</v>
      </c>
      <c r="R169">
        <v>177</v>
      </c>
    </row>
    <row r="170" spans="17:18" x14ac:dyDescent="0.3">
      <c r="Q170" s="11">
        <v>45095</v>
      </c>
      <c r="R170">
        <v>178</v>
      </c>
    </row>
    <row r="171" spans="17:18" x14ac:dyDescent="0.3">
      <c r="Q171" s="11">
        <v>45096</v>
      </c>
      <c r="R171">
        <v>179</v>
      </c>
    </row>
    <row r="172" spans="17:18" x14ac:dyDescent="0.3">
      <c r="Q172" s="11">
        <v>45097</v>
      </c>
      <c r="R172">
        <v>180</v>
      </c>
    </row>
    <row r="173" spans="17:18" x14ac:dyDescent="0.3">
      <c r="Q173" s="11">
        <v>45098</v>
      </c>
      <c r="R173">
        <v>181</v>
      </c>
    </row>
    <row r="174" spans="17:18" x14ac:dyDescent="0.3">
      <c r="Q174" s="11">
        <v>45099</v>
      </c>
      <c r="R174">
        <v>182</v>
      </c>
    </row>
    <row r="175" spans="17:18" x14ac:dyDescent="0.3">
      <c r="Q175" s="11">
        <v>45100</v>
      </c>
      <c r="R175">
        <v>183</v>
      </c>
    </row>
    <row r="176" spans="17:18" x14ac:dyDescent="0.3">
      <c r="Q176" s="11">
        <v>45101</v>
      </c>
      <c r="R176">
        <v>184</v>
      </c>
    </row>
    <row r="177" spans="17:18" x14ac:dyDescent="0.3">
      <c r="Q177" s="11">
        <v>45102</v>
      </c>
      <c r="R177">
        <v>185</v>
      </c>
    </row>
    <row r="178" spans="17:18" x14ac:dyDescent="0.3">
      <c r="Q178" s="11">
        <v>45103</v>
      </c>
      <c r="R178">
        <v>186</v>
      </c>
    </row>
    <row r="179" spans="17:18" x14ac:dyDescent="0.3">
      <c r="Q179" s="11">
        <v>45104</v>
      </c>
      <c r="R179">
        <v>187</v>
      </c>
    </row>
    <row r="180" spans="17:18" x14ac:dyDescent="0.3">
      <c r="Q180" s="11">
        <v>45105</v>
      </c>
      <c r="R180">
        <v>188</v>
      </c>
    </row>
    <row r="181" spans="17:18" x14ac:dyDescent="0.3">
      <c r="Q181" s="11">
        <v>45106</v>
      </c>
      <c r="R181">
        <v>189</v>
      </c>
    </row>
    <row r="182" spans="17:18" x14ac:dyDescent="0.3">
      <c r="Q182" s="11">
        <v>45107</v>
      </c>
      <c r="R182">
        <v>190</v>
      </c>
    </row>
    <row r="183" spans="17:18" x14ac:dyDescent="0.3">
      <c r="Q183" s="11">
        <v>45108</v>
      </c>
      <c r="R183">
        <v>191</v>
      </c>
    </row>
    <row r="184" spans="17:18" x14ac:dyDescent="0.3">
      <c r="Q184" s="11">
        <v>45109</v>
      </c>
      <c r="R184">
        <v>192</v>
      </c>
    </row>
    <row r="185" spans="17:18" x14ac:dyDescent="0.3">
      <c r="Q185" s="11">
        <v>45110</v>
      </c>
      <c r="R185">
        <v>193</v>
      </c>
    </row>
    <row r="186" spans="17:18" x14ac:dyDescent="0.3">
      <c r="Q186" s="11">
        <v>45111</v>
      </c>
      <c r="R186">
        <v>194</v>
      </c>
    </row>
    <row r="187" spans="17:18" x14ac:dyDescent="0.3">
      <c r="Q187" s="11">
        <v>45112</v>
      </c>
      <c r="R187">
        <v>195</v>
      </c>
    </row>
    <row r="188" spans="17:18" x14ac:dyDescent="0.3">
      <c r="Q188" s="11">
        <v>45113</v>
      </c>
      <c r="R188">
        <v>196</v>
      </c>
    </row>
    <row r="189" spans="17:18" x14ac:dyDescent="0.3">
      <c r="Q189" s="11">
        <v>45114</v>
      </c>
      <c r="R189">
        <v>197</v>
      </c>
    </row>
    <row r="190" spans="17:18" x14ac:dyDescent="0.3">
      <c r="Q190" s="11">
        <v>45115</v>
      </c>
      <c r="R190">
        <v>198</v>
      </c>
    </row>
    <row r="191" spans="17:18" x14ac:dyDescent="0.3">
      <c r="Q191" s="11">
        <v>45116</v>
      </c>
      <c r="R191">
        <v>199</v>
      </c>
    </row>
    <row r="192" spans="17:18" x14ac:dyDescent="0.3">
      <c r="Q192" s="11">
        <v>45117</v>
      </c>
      <c r="R192">
        <v>200</v>
      </c>
    </row>
    <row r="193" spans="13:17" x14ac:dyDescent="0.3">
      <c r="Q193" s="11">
        <v>45118</v>
      </c>
    </row>
    <row r="194" spans="13:17" x14ac:dyDescent="0.3">
      <c r="Q194" s="11">
        <v>45119</v>
      </c>
    </row>
    <row r="195" spans="13:17" x14ac:dyDescent="0.3">
      <c r="M195" s="5"/>
      <c r="Q195" s="11">
        <v>45120</v>
      </c>
    </row>
    <row r="196" spans="13:17" x14ac:dyDescent="0.3">
      <c r="Q196" s="11">
        <v>45121</v>
      </c>
    </row>
    <row r="197" spans="13:17" x14ac:dyDescent="0.3">
      <c r="Q197" s="11">
        <v>45122</v>
      </c>
    </row>
    <row r="198" spans="13:17" x14ac:dyDescent="0.3">
      <c r="Q198" s="11">
        <v>45123</v>
      </c>
    </row>
    <row r="199" spans="13:17" x14ac:dyDescent="0.3">
      <c r="Q199" s="11">
        <v>45124</v>
      </c>
    </row>
    <row r="200" spans="13:17" x14ac:dyDescent="0.3">
      <c r="Q200" s="11">
        <v>45125</v>
      </c>
    </row>
    <row r="201" spans="13:17" x14ac:dyDescent="0.3">
      <c r="Q201" s="11">
        <v>45126</v>
      </c>
    </row>
    <row r="202" spans="13:17" x14ac:dyDescent="0.3">
      <c r="Q202" s="11">
        <v>45127</v>
      </c>
    </row>
    <row r="203" spans="13:17" x14ac:dyDescent="0.3">
      <c r="Q203" s="11">
        <v>45128</v>
      </c>
    </row>
    <row r="204" spans="13:17" x14ac:dyDescent="0.3">
      <c r="Q204" s="11">
        <v>45129</v>
      </c>
    </row>
    <row r="205" spans="13:17" x14ac:dyDescent="0.3">
      <c r="Q205" s="11">
        <v>45130</v>
      </c>
    </row>
    <row r="206" spans="13:17" x14ac:dyDescent="0.3">
      <c r="Q206" s="11">
        <v>45131</v>
      </c>
    </row>
    <row r="207" spans="13:17" x14ac:dyDescent="0.3">
      <c r="Q207" s="11">
        <v>45132</v>
      </c>
    </row>
    <row r="208" spans="13:17" x14ac:dyDescent="0.3">
      <c r="Q208" s="11">
        <v>45133</v>
      </c>
    </row>
    <row r="209" spans="17:17" x14ac:dyDescent="0.3">
      <c r="Q209" s="11">
        <v>45134</v>
      </c>
    </row>
    <row r="210" spans="17:17" x14ac:dyDescent="0.3">
      <c r="Q210" s="11">
        <v>45135</v>
      </c>
    </row>
    <row r="211" spans="17:17" x14ac:dyDescent="0.3">
      <c r="Q211" s="11">
        <v>45136</v>
      </c>
    </row>
    <row r="212" spans="17:17" x14ac:dyDescent="0.3">
      <c r="Q212" s="11">
        <v>45137</v>
      </c>
    </row>
    <row r="213" spans="17:17" x14ac:dyDescent="0.3">
      <c r="Q213" s="11">
        <v>45138</v>
      </c>
    </row>
    <row r="214" spans="17:17" x14ac:dyDescent="0.3">
      <c r="Q214" s="11">
        <v>45139</v>
      </c>
    </row>
    <row r="215" spans="17:17" x14ac:dyDescent="0.3">
      <c r="Q215" s="11">
        <v>45140</v>
      </c>
    </row>
    <row r="216" spans="17:17" x14ac:dyDescent="0.3">
      <c r="Q216" s="11">
        <v>45141</v>
      </c>
    </row>
    <row r="217" spans="17:17" x14ac:dyDescent="0.3">
      <c r="Q217" s="11">
        <v>45142</v>
      </c>
    </row>
    <row r="218" spans="17:17" x14ac:dyDescent="0.3">
      <c r="Q218" s="11">
        <v>45143</v>
      </c>
    </row>
    <row r="219" spans="17:17" x14ac:dyDescent="0.3">
      <c r="Q219" s="11">
        <v>45144</v>
      </c>
    </row>
    <row r="220" spans="17:17" x14ac:dyDescent="0.3">
      <c r="Q220" s="11">
        <v>45145</v>
      </c>
    </row>
    <row r="221" spans="17:17" x14ac:dyDescent="0.3">
      <c r="Q221" s="11">
        <v>45146</v>
      </c>
    </row>
    <row r="222" spans="17:17" x14ac:dyDescent="0.3">
      <c r="Q222" s="11">
        <v>45147</v>
      </c>
    </row>
    <row r="223" spans="17:17" x14ac:dyDescent="0.3">
      <c r="Q223" s="11">
        <v>45148</v>
      </c>
    </row>
    <row r="224" spans="17:17" x14ac:dyDescent="0.3">
      <c r="Q224" s="11">
        <v>45149</v>
      </c>
    </row>
    <row r="225" spans="17:17" x14ac:dyDescent="0.3">
      <c r="Q225" s="11">
        <v>45150</v>
      </c>
    </row>
    <row r="226" spans="17:17" x14ac:dyDescent="0.3">
      <c r="Q226" s="11">
        <v>45151</v>
      </c>
    </row>
    <row r="227" spans="17:17" x14ac:dyDescent="0.3">
      <c r="Q227" s="11">
        <v>45152</v>
      </c>
    </row>
    <row r="228" spans="17:17" x14ac:dyDescent="0.3">
      <c r="Q228" s="11">
        <v>45153</v>
      </c>
    </row>
    <row r="229" spans="17:17" x14ac:dyDescent="0.3">
      <c r="Q229" s="11">
        <v>45154</v>
      </c>
    </row>
    <row r="230" spans="17:17" x14ac:dyDescent="0.3">
      <c r="Q230" s="11">
        <v>45155</v>
      </c>
    </row>
    <row r="231" spans="17:17" x14ac:dyDescent="0.3">
      <c r="Q231" s="11">
        <v>45156</v>
      </c>
    </row>
    <row r="232" spans="17:17" x14ac:dyDescent="0.3">
      <c r="Q232" s="11">
        <v>45157</v>
      </c>
    </row>
    <row r="233" spans="17:17" x14ac:dyDescent="0.3">
      <c r="Q233" s="11">
        <v>45158</v>
      </c>
    </row>
    <row r="234" spans="17:17" x14ac:dyDescent="0.3">
      <c r="Q234" s="11">
        <v>45159</v>
      </c>
    </row>
    <row r="235" spans="17:17" x14ac:dyDescent="0.3">
      <c r="Q235" s="11">
        <v>45160</v>
      </c>
    </row>
    <row r="236" spans="17:17" x14ac:dyDescent="0.3">
      <c r="Q236" s="11">
        <v>45161</v>
      </c>
    </row>
    <row r="237" spans="17:17" x14ac:dyDescent="0.3">
      <c r="Q237" s="11">
        <v>45162</v>
      </c>
    </row>
    <row r="238" spans="17:17" x14ac:dyDescent="0.3">
      <c r="Q238" s="11">
        <v>45163</v>
      </c>
    </row>
    <row r="239" spans="17:17" x14ac:dyDescent="0.3">
      <c r="Q239" s="11">
        <v>45164</v>
      </c>
    </row>
    <row r="240" spans="17:17" x14ac:dyDescent="0.3">
      <c r="Q240" s="11">
        <v>45165</v>
      </c>
    </row>
    <row r="241" spans="17:17" x14ac:dyDescent="0.3">
      <c r="Q241" s="11">
        <v>45166</v>
      </c>
    </row>
    <row r="242" spans="17:17" x14ac:dyDescent="0.3">
      <c r="Q242" s="11">
        <v>45167</v>
      </c>
    </row>
    <row r="243" spans="17:17" x14ac:dyDescent="0.3">
      <c r="Q243" s="11">
        <v>45168</v>
      </c>
    </row>
    <row r="244" spans="17:17" x14ac:dyDescent="0.3">
      <c r="Q244" s="11">
        <v>45169</v>
      </c>
    </row>
    <row r="245" spans="17:17" x14ac:dyDescent="0.3">
      <c r="Q245" s="11">
        <v>45170</v>
      </c>
    </row>
    <row r="246" spans="17:17" x14ac:dyDescent="0.3">
      <c r="Q246" s="11">
        <v>45171</v>
      </c>
    </row>
    <row r="247" spans="17:17" x14ac:dyDescent="0.3">
      <c r="Q247" s="11">
        <v>45172</v>
      </c>
    </row>
    <row r="248" spans="17:17" x14ac:dyDescent="0.3">
      <c r="Q248" s="11">
        <v>45173</v>
      </c>
    </row>
    <row r="249" spans="17:17" x14ac:dyDescent="0.3">
      <c r="Q249" s="11">
        <v>45174</v>
      </c>
    </row>
    <row r="250" spans="17:17" x14ac:dyDescent="0.3">
      <c r="Q250" s="11">
        <v>45175</v>
      </c>
    </row>
    <row r="251" spans="17:17" x14ac:dyDescent="0.3">
      <c r="Q251" s="11">
        <v>45176</v>
      </c>
    </row>
    <row r="252" spans="17:17" x14ac:dyDescent="0.3">
      <c r="Q252" s="11">
        <v>45177</v>
      </c>
    </row>
    <row r="253" spans="17:17" x14ac:dyDescent="0.3">
      <c r="Q253" s="11">
        <v>45178</v>
      </c>
    </row>
    <row r="254" spans="17:17" x14ac:dyDescent="0.3">
      <c r="Q254" s="11">
        <v>45179</v>
      </c>
    </row>
    <row r="255" spans="17:17" x14ac:dyDescent="0.3">
      <c r="Q255" s="11">
        <v>45180</v>
      </c>
    </row>
    <row r="256" spans="17:17" x14ac:dyDescent="0.3">
      <c r="Q256" s="11">
        <v>45181</v>
      </c>
    </row>
    <row r="257" spans="17:17" x14ac:dyDescent="0.3">
      <c r="Q257" s="11">
        <v>45182</v>
      </c>
    </row>
    <row r="258" spans="17:17" x14ac:dyDescent="0.3">
      <c r="Q258" s="11">
        <v>45183</v>
      </c>
    </row>
    <row r="259" spans="17:17" x14ac:dyDescent="0.3">
      <c r="Q259" s="11">
        <v>45184</v>
      </c>
    </row>
    <row r="260" spans="17:17" x14ac:dyDescent="0.3">
      <c r="Q260" s="11">
        <v>45185</v>
      </c>
    </row>
    <row r="261" spans="17:17" x14ac:dyDescent="0.3">
      <c r="Q261" s="11">
        <v>45186</v>
      </c>
    </row>
    <row r="262" spans="17:17" x14ac:dyDescent="0.3">
      <c r="Q262" s="11">
        <v>45187</v>
      </c>
    </row>
    <row r="263" spans="17:17" x14ac:dyDescent="0.3">
      <c r="Q263" s="11">
        <v>45188</v>
      </c>
    </row>
    <row r="264" spans="17:17" x14ac:dyDescent="0.3">
      <c r="Q264" s="11">
        <v>45189</v>
      </c>
    </row>
    <row r="265" spans="17:17" x14ac:dyDescent="0.3">
      <c r="Q265" s="11">
        <v>45190</v>
      </c>
    </row>
    <row r="266" spans="17:17" x14ac:dyDescent="0.3">
      <c r="Q266" s="11">
        <v>45191</v>
      </c>
    </row>
    <row r="267" spans="17:17" x14ac:dyDescent="0.3">
      <c r="Q267" s="11">
        <v>45192</v>
      </c>
    </row>
    <row r="268" spans="17:17" x14ac:dyDescent="0.3">
      <c r="Q268" s="11">
        <v>45193</v>
      </c>
    </row>
    <row r="269" spans="17:17" x14ac:dyDescent="0.3">
      <c r="Q269" s="11">
        <v>45194</v>
      </c>
    </row>
    <row r="270" spans="17:17" x14ac:dyDescent="0.3">
      <c r="Q270" s="11">
        <v>45195</v>
      </c>
    </row>
    <row r="271" spans="17:17" x14ac:dyDescent="0.3">
      <c r="Q271" s="11">
        <v>45196</v>
      </c>
    </row>
    <row r="272" spans="17:17" x14ac:dyDescent="0.3">
      <c r="Q272" s="11">
        <v>45197</v>
      </c>
    </row>
    <row r="273" spans="17:17" x14ac:dyDescent="0.3">
      <c r="Q273" s="11">
        <v>45198</v>
      </c>
    </row>
    <row r="274" spans="17:17" x14ac:dyDescent="0.3">
      <c r="Q274" s="11">
        <v>45199</v>
      </c>
    </row>
    <row r="275" spans="17:17" x14ac:dyDescent="0.3">
      <c r="Q275" s="11">
        <v>45200</v>
      </c>
    </row>
    <row r="276" spans="17:17" x14ac:dyDescent="0.3">
      <c r="Q276" s="11">
        <v>45201</v>
      </c>
    </row>
    <row r="277" spans="17:17" x14ac:dyDescent="0.3">
      <c r="Q277" s="11">
        <v>45202</v>
      </c>
    </row>
    <row r="278" spans="17:17" x14ac:dyDescent="0.3">
      <c r="Q278" s="11">
        <v>45203</v>
      </c>
    </row>
    <row r="279" spans="17:17" x14ac:dyDescent="0.3">
      <c r="Q279" s="11">
        <v>45204</v>
      </c>
    </row>
    <row r="280" spans="17:17" x14ac:dyDescent="0.3">
      <c r="Q280" s="11">
        <v>45205</v>
      </c>
    </row>
    <row r="281" spans="17:17" x14ac:dyDescent="0.3">
      <c r="Q281" s="11">
        <v>45206</v>
      </c>
    </row>
    <row r="282" spans="17:17" x14ac:dyDescent="0.3">
      <c r="Q282" s="11">
        <v>45207</v>
      </c>
    </row>
    <row r="283" spans="17:17" x14ac:dyDescent="0.3">
      <c r="Q283" s="11">
        <v>45208</v>
      </c>
    </row>
    <row r="284" spans="17:17" x14ac:dyDescent="0.3">
      <c r="Q284" s="11">
        <v>45209</v>
      </c>
    </row>
    <row r="285" spans="17:17" x14ac:dyDescent="0.3">
      <c r="Q285" s="11">
        <v>45210</v>
      </c>
    </row>
    <row r="286" spans="17:17" x14ac:dyDescent="0.3">
      <c r="Q286" s="11">
        <v>45211</v>
      </c>
    </row>
    <row r="287" spans="17:17" x14ac:dyDescent="0.3">
      <c r="Q287" s="11">
        <v>45212</v>
      </c>
    </row>
    <row r="288" spans="17:17" x14ac:dyDescent="0.3">
      <c r="Q288" s="11">
        <v>45213</v>
      </c>
    </row>
    <row r="289" spans="17:17" x14ac:dyDescent="0.3">
      <c r="Q289" s="11">
        <v>45214</v>
      </c>
    </row>
    <row r="290" spans="17:17" x14ac:dyDescent="0.3">
      <c r="Q290" s="11">
        <v>45215</v>
      </c>
    </row>
    <row r="291" spans="17:17" x14ac:dyDescent="0.3">
      <c r="Q291" s="11">
        <v>45216</v>
      </c>
    </row>
    <row r="292" spans="17:17" x14ac:dyDescent="0.3">
      <c r="Q292" s="11">
        <v>45217</v>
      </c>
    </row>
    <row r="293" spans="17:17" x14ac:dyDescent="0.3">
      <c r="Q293" s="11">
        <v>45218</v>
      </c>
    </row>
    <row r="294" spans="17:17" x14ac:dyDescent="0.3">
      <c r="Q294" s="11">
        <v>45219</v>
      </c>
    </row>
    <row r="295" spans="17:17" x14ac:dyDescent="0.3">
      <c r="Q295" s="11">
        <v>45220</v>
      </c>
    </row>
    <row r="296" spans="17:17" x14ac:dyDescent="0.3">
      <c r="Q296" s="11">
        <v>45221</v>
      </c>
    </row>
    <row r="297" spans="17:17" x14ac:dyDescent="0.3">
      <c r="Q297" s="11">
        <v>45222</v>
      </c>
    </row>
    <row r="298" spans="17:17" x14ac:dyDescent="0.3">
      <c r="Q298" s="11">
        <v>45223</v>
      </c>
    </row>
    <row r="299" spans="17:17" x14ac:dyDescent="0.3">
      <c r="Q299" s="11">
        <v>45224</v>
      </c>
    </row>
    <row r="300" spans="17:17" x14ac:dyDescent="0.3">
      <c r="Q300" s="11">
        <v>45225</v>
      </c>
    </row>
    <row r="301" spans="17:17" x14ac:dyDescent="0.3">
      <c r="Q301" s="11">
        <v>45226</v>
      </c>
    </row>
    <row r="302" spans="17:17" x14ac:dyDescent="0.3">
      <c r="Q302" s="11">
        <v>45227</v>
      </c>
    </row>
    <row r="303" spans="17:17" x14ac:dyDescent="0.3">
      <c r="Q303" s="11">
        <v>45228</v>
      </c>
    </row>
    <row r="304" spans="17:17" x14ac:dyDescent="0.3">
      <c r="Q304" s="11">
        <v>45229</v>
      </c>
    </row>
    <row r="305" spans="17:17" x14ac:dyDescent="0.3">
      <c r="Q305" s="11">
        <v>45230</v>
      </c>
    </row>
    <row r="306" spans="17:17" x14ac:dyDescent="0.3">
      <c r="Q306" s="11">
        <v>45231</v>
      </c>
    </row>
    <row r="307" spans="17:17" x14ac:dyDescent="0.3">
      <c r="Q307" s="11">
        <v>45232</v>
      </c>
    </row>
    <row r="308" spans="17:17" x14ac:dyDescent="0.3">
      <c r="Q308" s="11">
        <v>45233</v>
      </c>
    </row>
    <row r="309" spans="17:17" x14ac:dyDescent="0.3">
      <c r="Q309" s="11">
        <v>45234</v>
      </c>
    </row>
    <row r="310" spans="17:17" x14ac:dyDescent="0.3">
      <c r="Q310" s="11">
        <v>45235</v>
      </c>
    </row>
    <row r="311" spans="17:17" x14ac:dyDescent="0.3">
      <c r="Q311" s="11">
        <v>45236</v>
      </c>
    </row>
    <row r="312" spans="17:17" x14ac:dyDescent="0.3">
      <c r="Q312" s="11">
        <v>45237</v>
      </c>
    </row>
    <row r="313" spans="17:17" x14ac:dyDescent="0.3">
      <c r="Q313" s="11">
        <v>45238</v>
      </c>
    </row>
    <row r="314" spans="17:17" x14ac:dyDescent="0.3">
      <c r="Q314" s="11">
        <v>45239</v>
      </c>
    </row>
    <row r="315" spans="17:17" x14ac:dyDescent="0.3">
      <c r="Q315" s="11">
        <v>45240</v>
      </c>
    </row>
    <row r="316" spans="17:17" x14ac:dyDescent="0.3">
      <c r="Q316" s="11">
        <v>45241</v>
      </c>
    </row>
    <row r="317" spans="17:17" x14ac:dyDescent="0.3">
      <c r="Q317" s="11">
        <v>45242</v>
      </c>
    </row>
    <row r="318" spans="17:17" x14ac:dyDescent="0.3">
      <c r="Q318" s="11">
        <v>45243</v>
      </c>
    </row>
    <row r="319" spans="17:17" x14ac:dyDescent="0.3">
      <c r="Q319" s="11">
        <v>45244</v>
      </c>
    </row>
    <row r="320" spans="17:17" x14ac:dyDescent="0.3">
      <c r="Q320" s="11">
        <v>45245</v>
      </c>
    </row>
    <row r="321" spans="17:17" x14ac:dyDescent="0.3">
      <c r="Q321" s="11">
        <v>45246</v>
      </c>
    </row>
    <row r="322" spans="17:17" x14ac:dyDescent="0.3">
      <c r="Q322" s="11">
        <v>45247</v>
      </c>
    </row>
    <row r="323" spans="17:17" x14ac:dyDescent="0.3">
      <c r="Q323" s="11">
        <v>45248</v>
      </c>
    </row>
    <row r="324" spans="17:17" x14ac:dyDescent="0.3">
      <c r="Q324" s="11">
        <v>45249</v>
      </c>
    </row>
    <row r="325" spans="17:17" x14ac:dyDescent="0.3">
      <c r="Q325" s="11">
        <v>45250</v>
      </c>
    </row>
    <row r="326" spans="17:17" x14ac:dyDescent="0.3">
      <c r="Q326" s="11">
        <v>45251</v>
      </c>
    </row>
    <row r="327" spans="17:17" x14ac:dyDescent="0.3">
      <c r="Q327" s="11">
        <v>45252</v>
      </c>
    </row>
    <row r="328" spans="17:17" x14ac:dyDescent="0.3">
      <c r="Q328" s="11">
        <v>45253</v>
      </c>
    </row>
    <row r="329" spans="17:17" x14ac:dyDescent="0.3">
      <c r="Q329" s="11">
        <v>45254</v>
      </c>
    </row>
    <row r="330" spans="17:17" x14ac:dyDescent="0.3">
      <c r="Q330" s="11">
        <v>45255</v>
      </c>
    </row>
    <row r="331" spans="17:17" x14ac:dyDescent="0.3">
      <c r="Q331" s="11">
        <v>45256</v>
      </c>
    </row>
    <row r="332" spans="17:17" x14ac:dyDescent="0.3">
      <c r="Q332" s="11">
        <v>45257</v>
      </c>
    </row>
    <row r="333" spans="17:17" x14ac:dyDescent="0.3">
      <c r="Q333" s="11">
        <v>45258</v>
      </c>
    </row>
    <row r="334" spans="17:17" x14ac:dyDescent="0.3">
      <c r="Q334" s="11">
        <v>45259</v>
      </c>
    </row>
    <row r="335" spans="17:17" x14ac:dyDescent="0.3">
      <c r="Q335" s="11">
        <v>45260</v>
      </c>
    </row>
    <row r="336" spans="17:17" x14ac:dyDescent="0.3">
      <c r="Q336" s="11">
        <v>45261</v>
      </c>
    </row>
    <row r="337" spans="17:17" x14ac:dyDescent="0.3">
      <c r="Q337" s="11">
        <v>45262</v>
      </c>
    </row>
    <row r="338" spans="17:17" x14ac:dyDescent="0.3">
      <c r="Q338" s="11">
        <v>45263</v>
      </c>
    </row>
    <row r="339" spans="17:17" x14ac:dyDescent="0.3">
      <c r="Q339" s="11">
        <v>45264</v>
      </c>
    </row>
    <row r="340" spans="17:17" x14ac:dyDescent="0.3">
      <c r="Q340" s="11">
        <v>45265</v>
      </c>
    </row>
    <row r="341" spans="17:17" x14ac:dyDescent="0.3">
      <c r="Q341" s="11">
        <v>45266</v>
      </c>
    </row>
    <row r="342" spans="17:17" x14ac:dyDescent="0.3">
      <c r="Q342" s="11">
        <v>45267</v>
      </c>
    </row>
    <row r="343" spans="17:17" x14ac:dyDescent="0.3">
      <c r="Q343" s="11">
        <v>45268</v>
      </c>
    </row>
    <row r="344" spans="17:17" x14ac:dyDescent="0.3">
      <c r="Q344" s="11">
        <v>45269</v>
      </c>
    </row>
    <row r="345" spans="17:17" x14ac:dyDescent="0.3">
      <c r="Q345" s="11">
        <v>45270</v>
      </c>
    </row>
    <row r="346" spans="17:17" x14ac:dyDescent="0.3">
      <c r="Q346" s="11">
        <v>45271</v>
      </c>
    </row>
    <row r="347" spans="17:17" x14ac:dyDescent="0.3">
      <c r="Q347" s="11">
        <v>45272</v>
      </c>
    </row>
    <row r="348" spans="17:17" x14ac:dyDescent="0.3">
      <c r="Q348" s="11">
        <v>45273</v>
      </c>
    </row>
    <row r="349" spans="17:17" x14ac:dyDescent="0.3">
      <c r="Q349" s="11">
        <v>45274</v>
      </c>
    </row>
    <row r="350" spans="17:17" x14ac:dyDescent="0.3">
      <c r="Q350" s="11">
        <v>45275</v>
      </c>
    </row>
    <row r="351" spans="17:17" x14ac:dyDescent="0.3">
      <c r="Q351" s="11">
        <v>45276</v>
      </c>
    </row>
    <row r="352" spans="17:17" x14ac:dyDescent="0.3">
      <c r="Q352" s="11">
        <v>45277</v>
      </c>
    </row>
    <row r="353" spans="17:17" x14ac:dyDescent="0.3">
      <c r="Q353" s="11">
        <v>45278</v>
      </c>
    </row>
    <row r="354" spans="17:17" x14ac:dyDescent="0.3">
      <c r="Q354" s="11">
        <v>45279</v>
      </c>
    </row>
    <row r="355" spans="17:17" x14ac:dyDescent="0.3">
      <c r="Q355" s="11">
        <v>45280</v>
      </c>
    </row>
    <row r="356" spans="17:17" x14ac:dyDescent="0.3">
      <c r="Q356" s="11">
        <v>45281</v>
      </c>
    </row>
    <row r="357" spans="17:17" x14ac:dyDescent="0.3">
      <c r="Q357" s="11">
        <v>45282</v>
      </c>
    </row>
    <row r="358" spans="17:17" x14ac:dyDescent="0.3">
      <c r="Q358" s="11">
        <v>45283</v>
      </c>
    </row>
    <row r="359" spans="17:17" x14ac:dyDescent="0.3">
      <c r="Q359" s="11">
        <v>45284</v>
      </c>
    </row>
    <row r="360" spans="17:17" x14ac:dyDescent="0.3">
      <c r="Q360" s="11">
        <v>45285</v>
      </c>
    </row>
    <row r="361" spans="17:17" x14ac:dyDescent="0.3">
      <c r="Q361" s="11">
        <v>45286</v>
      </c>
    </row>
    <row r="362" spans="17:17" x14ac:dyDescent="0.3">
      <c r="Q362" s="11">
        <v>45287</v>
      </c>
    </row>
    <row r="363" spans="17:17" x14ac:dyDescent="0.3">
      <c r="Q363" s="11">
        <v>45288</v>
      </c>
    </row>
    <row r="364" spans="17:17" x14ac:dyDescent="0.3">
      <c r="Q364" s="11">
        <v>45289</v>
      </c>
    </row>
    <row r="365" spans="17:17" x14ac:dyDescent="0.3">
      <c r="Q365" s="11">
        <v>45290</v>
      </c>
    </row>
    <row r="366" spans="17:17" x14ac:dyDescent="0.3">
      <c r="Q366" s="11">
        <v>45291</v>
      </c>
    </row>
    <row r="367" spans="17:17" x14ac:dyDescent="0.3">
      <c r="Q367" s="11"/>
    </row>
    <row r="368" spans="17:17" x14ac:dyDescent="0.3">
      <c r="Q368" s="11"/>
    </row>
    <row r="369" spans="17:17" x14ac:dyDescent="0.3">
      <c r="Q369" s="11"/>
    </row>
    <row r="370" spans="17:17" x14ac:dyDescent="0.3">
      <c r="Q370" s="11"/>
    </row>
    <row r="371" spans="17:17" x14ac:dyDescent="0.3">
      <c r="Q371" s="11"/>
    </row>
    <row r="372" spans="17:17" x14ac:dyDescent="0.3">
      <c r="Q372" s="11"/>
    </row>
    <row r="373" spans="17:17" x14ac:dyDescent="0.3">
      <c r="Q373" s="11"/>
    </row>
    <row r="374" spans="17:17" x14ac:dyDescent="0.3">
      <c r="Q374" s="11"/>
    </row>
    <row r="375" spans="17:17" x14ac:dyDescent="0.3">
      <c r="Q375" s="11"/>
    </row>
    <row r="376" spans="17:17" x14ac:dyDescent="0.3">
      <c r="Q376" s="11"/>
    </row>
    <row r="377" spans="17:17" x14ac:dyDescent="0.3">
      <c r="Q377" s="11"/>
    </row>
    <row r="378" spans="17:17" x14ac:dyDescent="0.3">
      <c r="Q378" s="11"/>
    </row>
    <row r="379" spans="17:17" x14ac:dyDescent="0.3">
      <c r="Q379" s="11"/>
    </row>
    <row r="380" spans="17:17" x14ac:dyDescent="0.3">
      <c r="Q380" s="11"/>
    </row>
    <row r="381" spans="17:17" x14ac:dyDescent="0.3">
      <c r="Q381" s="11"/>
    </row>
    <row r="382" spans="17:17" x14ac:dyDescent="0.3">
      <c r="Q382" s="11"/>
    </row>
    <row r="383" spans="17:17" x14ac:dyDescent="0.3">
      <c r="Q383" s="11"/>
    </row>
    <row r="384" spans="17:17" x14ac:dyDescent="0.3">
      <c r="Q384" s="11"/>
    </row>
    <row r="385" spans="17:17" x14ac:dyDescent="0.3">
      <c r="Q385" s="11"/>
    </row>
    <row r="386" spans="17:17" x14ac:dyDescent="0.3">
      <c r="Q386" s="11"/>
    </row>
  </sheetData>
  <sortState xmlns:xlrd2="http://schemas.microsoft.com/office/spreadsheetml/2017/richdata2" ref="C3:C19">
    <sortCondition ref="C2:C19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75F5-E0E5-416D-9935-7CD03D3FF426}">
  <sheetPr codeName="Hoja2"/>
  <dimension ref="A1:F259"/>
  <sheetViews>
    <sheetView workbookViewId="0">
      <selection activeCell="A15" sqref="A15"/>
    </sheetView>
  </sheetViews>
  <sheetFormatPr baseColWidth="10" defaultRowHeight="14.4" x14ac:dyDescent="0.3"/>
  <cols>
    <col min="1" max="1" width="76.109375" customWidth="1"/>
    <col min="2" max="2" width="48.5546875" customWidth="1"/>
    <col min="3" max="3" width="8.6640625" customWidth="1"/>
    <col min="4" max="5" width="48.5546875" customWidth="1"/>
  </cols>
  <sheetData>
    <row r="1" spans="1:6" x14ac:dyDescent="0.3">
      <c r="A1" s="7" t="s">
        <v>991</v>
      </c>
      <c r="B1" s="7" t="s">
        <v>990</v>
      </c>
      <c r="C1" s="7"/>
      <c r="D1" s="7" t="s">
        <v>992</v>
      </c>
      <c r="E1" s="7" t="s">
        <v>990</v>
      </c>
      <c r="F1" s="7" t="s">
        <v>993</v>
      </c>
    </row>
    <row r="2" spans="1:6" x14ac:dyDescent="0.3">
      <c r="A2" t="s">
        <v>28</v>
      </c>
      <c r="B2" t="s">
        <v>549</v>
      </c>
      <c r="D2" s="5" t="s">
        <v>145</v>
      </c>
      <c r="E2" s="5" t="s">
        <v>661</v>
      </c>
      <c r="F2" s="5" t="s">
        <v>662</v>
      </c>
    </row>
    <row r="3" spans="1:6" x14ac:dyDescent="0.3">
      <c r="A3" t="s">
        <v>29</v>
      </c>
      <c r="B3" t="s">
        <v>550</v>
      </c>
      <c r="D3" s="5" t="s">
        <v>146</v>
      </c>
      <c r="E3" s="5" t="s">
        <v>663</v>
      </c>
      <c r="F3" s="5" t="s">
        <v>664</v>
      </c>
    </row>
    <row r="4" spans="1:6" x14ac:dyDescent="0.3">
      <c r="A4" t="s">
        <v>551</v>
      </c>
      <c r="B4" t="s">
        <v>552</v>
      </c>
      <c r="D4" s="5" t="s">
        <v>147</v>
      </c>
      <c r="E4" s="5" t="s">
        <v>665</v>
      </c>
      <c r="F4" s="5" t="s">
        <v>666</v>
      </c>
    </row>
    <row r="5" spans="1:6" x14ac:dyDescent="0.3">
      <c r="A5" s="3" t="s">
        <v>30</v>
      </c>
      <c r="B5" t="s">
        <v>553</v>
      </c>
      <c r="D5" s="5" t="s">
        <v>148</v>
      </c>
      <c r="E5" s="5" t="s">
        <v>667</v>
      </c>
      <c r="F5" s="5" t="s">
        <v>668</v>
      </c>
    </row>
    <row r="6" spans="1:6" x14ac:dyDescent="0.3">
      <c r="A6" t="s">
        <v>31</v>
      </c>
      <c r="B6" t="s">
        <v>554</v>
      </c>
      <c r="D6" s="5" t="s">
        <v>149</v>
      </c>
      <c r="E6" s="5" t="s">
        <v>669</v>
      </c>
      <c r="F6" s="5" t="s">
        <v>670</v>
      </c>
    </row>
    <row r="7" spans="1:6" x14ac:dyDescent="0.3">
      <c r="A7" t="s">
        <v>32</v>
      </c>
      <c r="B7" t="s">
        <v>555</v>
      </c>
      <c r="D7" s="5" t="s">
        <v>150</v>
      </c>
      <c r="E7" s="5" t="s">
        <v>671</v>
      </c>
      <c r="F7" s="5" t="s">
        <v>672</v>
      </c>
    </row>
    <row r="8" spans="1:6" x14ac:dyDescent="0.3">
      <c r="A8" t="s">
        <v>33</v>
      </c>
      <c r="B8" t="s">
        <v>556</v>
      </c>
      <c r="D8" s="5" t="s">
        <v>151</v>
      </c>
      <c r="E8" s="5" t="s">
        <v>673</v>
      </c>
      <c r="F8" s="5" t="s">
        <v>674</v>
      </c>
    </row>
    <row r="9" spans="1:6" x14ac:dyDescent="0.3">
      <c r="A9" t="s">
        <v>34</v>
      </c>
      <c r="B9" t="s">
        <v>557</v>
      </c>
      <c r="D9" s="5" t="s">
        <v>152</v>
      </c>
      <c r="E9" s="5" t="s">
        <v>675</v>
      </c>
      <c r="F9" s="5" t="s">
        <v>676</v>
      </c>
    </row>
    <row r="10" spans="1:6" x14ac:dyDescent="0.3">
      <c r="A10" t="s">
        <v>35</v>
      </c>
      <c r="B10" t="s">
        <v>558</v>
      </c>
      <c r="D10" s="5" t="s">
        <v>153</v>
      </c>
      <c r="E10" s="5" t="s">
        <v>677</v>
      </c>
      <c r="F10" s="5" t="s">
        <v>678</v>
      </c>
    </row>
    <row r="11" spans="1:6" x14ac:dyDescent="0.3">
      <c r="A11" t="s">
        <v>36</v>
      </c>
      <c r="B11" t="s">
        <v>559</v>
      </c>
      <c r="D11" s="5" t="s">
        <v>154</v>
      </c>
      <c r="E11" s="5" t="s">
        <v>679</v>
      </c>
      <c r="F11" s="5" t="s">
        <v>680</v>
      </c>
    </row>
    <row r="12" spans="1:6" x14ac:dyDescent="0.3">
      <c r="A12" t="s">
        <v>37</v>
      </c>
      <c r="B12" t="s">
        <v>560</v>
      </c>
      <c r="D12" s="5" t="s">
        <v>155</v>
      </c>
      <c r="E12" s="5" t="s">
        <v>681</v>
      </c>
      <c r="F12" s="5" t="s">
        <v>682</v>
      </c>
    </row>
    <row r="13" spans="1:6" x14ac:dyDescent="0.3">
      <c r="A13" t="s">
        <v>38</v>
      </c>
      <c r="B13" t="s">
        <v>561</v>
      </c>
      <c r="D13" s="5" t="s">
        <v>156</v>
      </c>
      <c r="E13" s="5" t="s">
        <v>681</v>
      </c>
      <c r="F13" s="5" t="s">
        <v>683</v>
      </c>
    </row>
    <row r="14" spans="1:6" x14ac:dyDescent="0.3">
      <c r="A14" t="s">
        <v>39</v>
      </c>
      <c r="B14" t="s">
        <v>562</v>
      </c>
      <c r="D14" s="5" t="s">
        <v>157</v>
      </c>
      <c r="E14" s="5" t="s">
        <v>684</v>
      </c>
      <c r="F14" s="5" t="s">
        <v>685</v>
      </c>
    </row>
    <row r="15" spans="1:6" x14ac:dyDescent="0.3">
      <c r="A15" t="s">
        <v>40</v>
      </c>
      <c r="B15" t="s">
        <v>563</v>
      </c>
      <c r="D15" s="5" t="s">
        <v>158</v>
      </c>
      <c r="E15" s="5" t="s">
        <v>686</v>
      </c>
      <c r="F15" s="5" t="s">
        <v>687</v>
      </c>
    </row>
    <row r="16" spans="1:6" x14ac:dyDescent="0.3">
      <c r="A16" t="s">
        <v>41</v>
      </c>
      <c r="B16" t="s">
        <v>564</v>
      </c>
      <c r="D16" s="5" t="s">
        <v>159</v>
      </c>
      <c r="E16" s="5" t="s">
        <v>673</v>
      </c>
      <c r="F16" s="5" t="s">
        <v>688</v>
      </c>
    </row>
    <row r="17" spans="1:6" x14ac:dyDescent="0.3">
      <c r="A17" t="s">
        <v>42</v>
      </c>
      <c r="B17" t="s">
        <v>565</v>
      </c>
      <c r="D17" s="5" t="s">
        <v>160</v>
      </c>
      <c r="E17" s="5" t="s">
        <v>677</v>
      </c>
      <c r="F17" s="5" t="s">
        <v>689</v>
      </c>
    </row>
    <row r="18" spans="1:6" x14ac:dyDescent="0.3">
      <c r="A18" t="s">
        <v>43</v>
      </c>
      <c r="B18" t="s">
        <v>566</v>
      </c>
      <c r="D18" s="5" t="s">
        <v>161</v>
      </c>
      <c r="E18" s="5" t="s">
        <v>690</v>
      </c>
      <c r="F18" s="5" t="s">
        <v>691</v>
      </c>
    </row>
    <row r="19" spans="1:6" x14ac:dyDescent="0.3">
      <c r="A19" t="s">
        <v>44</v>
      </c>
      <c r="B19" t="s">
        <v>567</v>
      </c>
      <c r="D19" s="5" t="s">
        <v>162</v>
      </c>
      <c r="E19" s="5" t="s">
        <v>692</v>
      </c>
      <c r="F19" s="5" t="s">
        <v>693</v>
      </c>
    </row>
    <row r="20" spans="1:6" x14ac:dyDescent="0.3">
      <c r="A20" t="s">
        <v>45</v>
      </c>
      <c r="B20" t="s">
        <v>568</v>
      </c>
      <c r="D20" s="5" t="s">
        <v>163</v>
      </c>
      <c r="E20" s="5" t="s">
        <v>694</v>
      </c>
      <c r="F20" s="5" t="s">
        <v>695</v>
      </c>
    </row>
    <row r="21" spans="1:6" x14ac:dyDescent="0.3">
      <c r="A21" t="s">
        <v>46</v>
      </c>
      <c r="B21" t="s">
        <v>569</v>
      </c>
      <c r="D21" s="5" t="s">
        <v>164</v>
      </c>
      <c r="E21" s="5" t="s">
        <v>696</v>
      </c>
      <c r="F21" s="5" t="s">
        <v>697</v>
      </c>
    </row>
    <row r="22" spans="1:6" x14ac:dyDescent="0.3">
      <c r="A22" t="s">
        <v>47</v>
      </c>
      <c r="B22" t="s">
        <v>570</v>
      </c>
      <c r="D22" s="5" t="s">
        <v>165</v>
      </c>
      <c r="E22" s="5" t="s">
        <v>663</v>
      </c>
      <c r="F22" s="5" t="s">
        <v>698</v>
      </c>
    </row>
    <row r="23" spans="1:6" x14ac:dyDescent="0.3">
      <c r="A23" t="s">
        <v>48</v>
      </c>
      <c r="B23" t="s">
        <v>571</v>
      </c>
      <c r="D23" s="5" t="s">
        <v>166</v>
      </c>
      <c r="E23" s="5" t="s">
        <v>699</v>
      </c>
      <c r="F23" s="5" t="s">
        <v>700</v>
      </c>
    </row>
    <row r="24" spans="1:6" x14ac:dyDescent="0.3">
      <c r="A24" t="s">
        <v>49</v>
      </c>
      <c r="B24" t="s">
        <v>572</v>
      </c>
      <c r="D24" s="5" t="s">
        <v>167</v>
      </c>
      <c r="E24" s="5" t="s">
        <v>663</v>
      </c>
      <c r="F24" s="5" t="s">
        <v>701</v>
      </c>
    </row>
    <row r="25" spans="1:6" x14ac:dyDescent="0.3">
      <c r="A25" t="s">
        <v>50</v>
      </c>
      <c r="B25" t="s">
        <v>573</v>
      </c>
      <c r="D25" s="5" t="s">
        <v>168</v>
      </c>
      <c r="E25" s="5" t="s">
        <v>684</v>
      </c>
      <c r="F25" s="5" t="s">
        <v>702</v>
      </c>
    </row>
    <row r="26" spans="1:6" x14ac:dyDescent="0.3">
      <c r="A26" t="s">
        <v>51</v>
      </c>
      <c r="B26" t="s">
        <v>574</v>
      </c>
      <c r="D26" s="5" t="s">
        <v>169</v>
      </c>
      <c r="E26" s="5" t="s">
        <v>661</v>
      </c>
      <c r="F26" s="5" t="s">
        <v>703</v>
      </c>
    </row>
    <row r="27" spans="1:6" x14ac:dyDescent="0.3">
      <c r="A27" t="s">
        <v>52</v>
      </c>
      <c r="B27" t="s">
        <v>575</v>
      </c>
      <c r="D27" s="5" t="s">
        <v>170</v>
      </c>
      <c r="E27" s="5" t="s">
        <v>686</v>
      </c>
      <c r="F27" s="5" t="s">
        <v>704</v>
      </c>
    </row>
    <row r="28" spans="1:6" x14ac:dyDescent="0.3">
      <c r="A28" s="4" t="s">
        <v>53</v>
      </c>
      <c r="B28" s="8" t="s">
        <v>576</v>
      </c>
      <c r="C28" s="8"/>
      <c r="D28" s="5" t="s">
        <v>171</v>
      </c>
      <c r="E28" s="5" t="s">
        <v>705</v>
      </c>
      <c r="F28" s="5" t="s">
        <v>706</v>
      </c>
    </row>
    <row r="29" spans="1:6" x14ac:dyDescent="0.3">
      <c r="A29" s="5" t="s">
        <v>54</v>
      </c>
      <c r="B29" t="s">
        <v>577</v>
      </c>
      <c r="D29" s="5" t="s">
        <v>172</v>
      </c>
      <c r="E29" s="5" t="s">
        <v>707</v>
      </c>
      <c r="F29" s="5" t="s">
        <v>708</v>
      </c>
    </row>
    <row r="30" spans="1:6" x14ac:dyDescent="0.3">
      <c r="A30" s="5" t="s">
        <v>55</v>
      </c>
      <c r="B30" t="s">
        <v>578</v>
      </c>
      <c r="D30" s="5" t="s">
        <v>173</v>
      </c>
      <c r="E30" s="5" t="s">
        <v>707</v>
      </c>
      <c r="F30" s="5" t="s">
        <v>709</v>
      </c>
    </row>
    <row r="31" spans="1:6" x14ac:dyDescent="0.3">
      <c r="A31" s="5" t="s">
        <v>56</v>
      </c>
      <c r="B31" s="8" t="s">
        <v>579</v>
      </c>
      <c r="C31" s="8"/>
      <c r="D31" s="5" t="s">
        <v>174</v>
      </c>
      <c r="E31" s="5" t="s">
        <v>669</v>
      </c>
      <c r="F31" s="5" t="s">
        <v>710</v>
      </c>
    </row>
    <row r="32" spans="1:6" x14ac:dyDescent="0.3">
      <c r="A32" s="5" t="s">
        <v>57</v>
      </c>
      <c r="B32" t="s">
        <v>580</v>
      </c>
      <c r="D32" s="5" t="s">
        <v>175</v>
      </c>
      <c r="E32" s="5" t="s">
        <v>671</v>
      </c>
      <c r="F32" s="5" t="s">
        <v>711</v>
      </c>
    </row>
    <row r="33" spans="1:6" x14ac:dyDescent="0.3">
      <c r="A33" s="5" t="s">
        <v>58</v>
      </c>
      <c r="B33" t="s">
        <v>581</v>
      </c>
      <c r="D33" s="5" t="s">
        <v>176</v>
      </c>
      <c r="E33" s="5" t="s">
        <v>712</v>
      </c>
      <c r="F33" s="5" t="s">
        <v>713</v>
      </c>
    </row>
    <row r="34" spans="1:6" x14ac:dyDescent="0.3">
      <c r="A34" t="s">
        <v>59</v>
      </c>
      <c r="B34" t="s">
        <v>582</v>
      </c>
      <c r="D34" s="5" t="s">
        <v>177</v>
      </c>
      <c r="E34" s="5" t="s">
        <v>714</v>
      </c>
      <c r="F34" s="5" t="s">
        <v>715</v>
      </c>
    </row>
    <row r="35" spans="1:6" x14ac:dyDescent="0.3">
      <c r="A35" t="s">
        <v>60</v>
      </c>
      <c r="B35" t="s">
        <v>583</v>
      </c>
      <c r="D35" s="5" t="s">
        <v>178</v>
      </c>
      <c r="E35" s="5" t="s">
        <v>673</v>
      </c>
      <c r="F35" s="5" t="s">
        <v>716</v>
      </c>
    </row>
    <row r="36" spans="1:6" x14ac:dyDescent="0.3">
      <c r="A36" t="s">
        <v>61</v>
      </c>
      <c r="B36" t="s">
        <v>584</v>
      </c>
      <c r="D36" s="5" t="s">
        <v>179</v>
      </c>
      <c r="E36" s="5" t="s">
        <v>696</v>
      </c>
      <c r="F36" s="5" t="s">
        <v>717</v>
      </c>
    </row>
    <row r="37" spans="1:6" x14ac:dyDescent="0.3">
      <c r="A37" t="s">
        <v>62</v>
      </c>
      <c r="B37" t="s">
        <v>585</v>
      </c>
      <c r="D37" s="5" t="s">
        <v>180</v>
      </c>
      <c r="E37" s="5" t="s">
        <v>675</v>
      </c>
      <c r="F37" s="5" t="s">
        <v>718</v>
      </c>
    </row>
    <row r="38" spans="1:6" x14ac:dyDescent="0.3">
      <c r="A38" t="s">
        <v>63</v>
      </c>
      <c r="B38" t="s">
        <v>586</v>
      </c>
      <c r="D38" s="5" t="s">
        <v>181</v>
      </c>
      <c r="E38" s="5" t="s">
        <v>677</v>
      </c>
      <c r="F38" s="5" t="s">
        <v>719</v>
      </c>
    </row>
    <row r="39" spans="1:6" x14ac:dyDescent="0.3">
      <c r="A39" t="s">
        <v>64</v>
      </c>
      <c r="B39" t="s">
        <v>587</v>
      </c>
      <c r="D39" s="5" t="s">
        <v>182</v>
      </c>
      <c r="E39" s="5" t="s">
        <v>720</v>
      </c>
      <c r="F39" s="5" t="s">
        <v>721</v>
      </c>
    </row>
    <row r="40" spans="1:6" x14ac:dyDescent="0.3">
      <c r="A40" t="s">
        <v>65</v>
      </c>
      <c r="B40" t="s">
        <v>588</v>
      </c>
      <c r="D40" s="5" t="s">
        <v>183</v>
      </c>
      <c r="E40" s="5" t="s">
        <v>722</v>
      </c>
      <c r="F40" s="5" t="s">
        <v>723</v>
      </c>
    </row>
    <row r="41" spans="1:6" x14ac:dyDescent="0.3">
      <c r="A41" t="s">
        <v>66</v>
      </c>
      <c r="B41" t="s">
        <v>589</v>
      </c>
      <c r="D41" s="5" t="s">
        <v>184</v>
      </c>
      <c r="E41" s="5" t="s">
        <v>690</v>
      </c>
      <c r="F41" s="5" t="s">
        <v>724</v>
      </c>
    </row>
    <row r="42" spans="1:6" x14ac:dyDescent="0.3">
      <c r="A42" t="s">
        <v>67</v>
      </c>
      <c r="B42" t="s">
        <v>590</v>
      </c>
      <c r="D42" s="5" t="s">
        <v>185</v>
      </c>
      <c r="E42" s="5" t="s">
        <v>725</v>
      </c>
      <c r="F42" s="5" t="s">
        <v>726</v>
      </c>
    </row>
    <row r="43" spans="1:6" x14ac:dyDescent="0.3">
      <c r="A43" t="s">
        <v>68</v>
      </c>
      <c r="B43" t="s">
        <v>591</v>
      </c>
      <c r="D43" s="5" t="s">
        <v>186</v>
      </c>
      <c r="E43" s="5" t="s">
        <v>727</v>
      </c>
      <c r="F43" s="5" t="s">
        <v>728</v>
      </c>
    </row>
    <row r="44" spans="1:6" x14ac:dyDescent="0.3">
      <c r="A44" t="s">
        <v>69</v>
      </c>
      <c r="B44" t="s">
        <v>592</v>
      </c>
      <c r="D44" s="5" t="s">
        <v>187</v>
      </c>
      <c r="E44" s="5" t="s">
        <v>727</v>
      </c>
      <c r="F44" s="5" t="s">
        <v>729</v>
      </c>
    </row>
    <row r="45" spans="1:6" x14ac:dyDescent="0.3">
      <c r="A45" t="s">
        <v>70</v>
      </c>
      <c r="B45" t="s">
        <v>593</v>
      </c>
      <c r="D45" s="5" t="s">
        <v>188</v>
      </c>
      <c r="E45" s="5" t="s">
        <v>730</v>
      </c>
      <c r="F45" s="5" t="s">
        <v>731</v>
      </c>
    </row>
    <row r="46" spans="1:6" x14ac:dyDescent="0.3">
      <c r="A46" t="s">
        <v>72</v>
      </c>
      <c r="B46" t="s">
        <v>594</v>
      </c>
      <c r="D46" s="5" t="s">
        <v>189</v>
      </c>
      <c r="E46" s="5" t="s">
        <v>732</v>
      </c>
      <c r="F46" s="5" t="s">
        <v>733</v>
      </c>
    </row>
    <row r="47" spans="1:6" x14ac:dyDescent="0.3">
      <c r="A47" t="s">
        <v>73</v>
      </c>
      <c r="B47" t="s">
        <v>595</v>
      </c>
      <c r="D47" s="5" t="s">
        <v>190</v>
      </c>
      <c r="E47" s="5" t="s">
        <v>734</v>
      </c>
      <c r="F47" s="5" t="s">
        <v>735</v>
      </c>
    </row>
    <row r="48" spans="1:6" x14ac:dyDescent="0.3">
      <c r="A48" t="s">
        <v>1033</v>
      </c>
      <c r="B48" t="s">
        <v>1117</v>
      </c>
      <c r="D48" s="5" t="s">
        <v>192</v>
      </c>
      <c r="E48" s="5" t="s">
        <v>736</v>
      </c>
      <c r="F48" s="5" t="s">
        <v>737</v>
      </c>
    </row>
    <row r="49" spans="1:6" x14ac:dyDescent="0.3">
      <c r="A49" t="s">
        <v>74</v>
      </c>
      <c r="B49" t="s">
        <v>596</v>
      </c>
      <c r="D49" s="5" t="s">
        <v>193</v>
      </c>
      <c r="E49" s="5" t="s">
        <v>727</v>
      </c>
      <c r="F49" s="5" t="s">
        <v>738</v>
      </c>
    </row>
    <row r="50" spans="1:6" x14ac:dyDescent="0.3">
      <c r="A50" t="s">
        <v>75</v>
      </c>
      <c r="B50" t="s">
        <v>597</v>
      </c>
      <c r="D50" s="5" t="s">
        <v>316</v>
      </c>
      <c r="E50" s="5" t="s">
        <v>675</v>
      </c>
      <c r="F50" s="5" t="s">
        <v>739</v>
      </c>
    </row>
    <row r="51" spans="1:6" x14ac:dyDescent="0.3">
      <c r="A51" t="s">
        <v>76</v>
      </c>
      <c r="B51" t="s">
        <v>598</v>
      </c>
      <c r="D51" s="5" t="s">
        <v>194</v>
      </c>
      <c r="E51" s="5" t="s">
        <v>690</v>
      </c>
      <c r="F51" s="5" t="s">
        <v>740</v>
      </c>
    </row>
    <row r="52" spans="1:6" x14ac:dyDescent="0.3">
      <c r="A52" t="s">
        <v>77</v>
      </c>
      <c r="B52" t="s">
        <v>599</v>
      </c>
      <c r="D52" s="5" t="s">
        <v>195</v>
      </c>
      <c r="E52" s="5" t="s">
        <v>663</v>
      </c>
      <c r="F52" s="5" t="s">
        <v>741</v>
      </c>
    </row>
    <row r="53" spans="1:6" x14ac:dyDescent="0.3">
      <c r="A53" s="5" t="s">
        <v>78</v>
      </c>
      <c r="B53" t="s">
        <v>600</v>
      </c>
      <c r="D53" s="5" t="s">
        <v>196</v>
      </c>
      <c r="E53" s="5" t="s">
        <v>690</v>
      </c>
      <c r="F53" s="5" t="s">
        <v>742</v>
      </c>
    </row>
    <row r="54" spans="1:6" x14ac:dyDescent="0.3">
      <c r="A54" t="s">
        <v>79</v>
      </c>
      <c r="B54" t="s">
        <v>601</v>
      </c>
      <c r="D54" s="5" t="s">
        <v>197</v>
      </c>
      <c r="E54" s="5" t="s">
        <v>743</v>
      </c>
      <c r="F54" s="5" t="s">
        <v>744</v>
      </c>
    </row>
    <row r="55" spans="1:6" x14ac:dyDescent="0.3">
      <c r="A55" t="s">
        <v>80</v>
      </c>
      <c r="B55" t="s">
        <v>602</v>
      </c>
      <c r="D55" s="5" t="s">
        <v>198</v>
      </c>
      <c r="E55" s="5" t="s">
        <v>684</v>
      </c>
      <c r="F55" s="5" t="s">
        <v>745</v>
      </c>
    </row>
    <row r="56" spans="1:6" x14ac:dyDescent="0.3">
      <c r="A56" t="s">
        <v>81</v>
      </c>
      <c r="B56" t="s">
        <v>603</v>
      </c>
      <c r="D56" s="5" t="s">
        <v>199</v>
      </c>
      <c r="E56" s="5" t="s">
        <v>686</v>
      </c>
      <c r="F56" s="5" t="s">
        <v>746</v>
      </c>
    </row>
    <row r="57" spans="1:6" x14ac:dyDescent="0.3">
      <c r="A57" t="s">
        <v>82</v>
      </c>
      <c r="B57" s="5" t="s">
        <v>604</v>
      </c>
      <c r="C57" s="5"/>
      <c r="D57" s="5" t="s">
        <v>200</v>
      </c>
      <c r="E57" s="5" t="s">
        <v>722</v>
      </c>
      <c r="F57" s="5" t="s">
        <v>747</v>
      </c>
    </row>
    <row r="58" spans="1:6" x14ac:dyDescent="0.3">
      <c r="A58" s="5" t="s">
        <v>83</v>
      </c>
      <c r="B58" t="s">
        <v>605</v>
      </c>
      <c r="D58" s="5" t="s">
        <v>201</v>
      </c>
      <c r="E58" s="5" t="s">
        <v>673</v>
      </c>
      <c r="F58" s="5" t="s">
        <v>748</v>
      </c>
    </row>
    <row r="59" spans="1:6" x14ac:dyDescent="0.3">
      <c r="A59" t="s">
        <v>84</v>
      </c>
      <c r="B59" t="s">
        <v>606</v>
      </c>
      <c r="D59" s="5" t="s">
        <v>202</v>
      </c>
      <c r="E59" s="5" t="s">
        <v>749</v>
      </c>
      <c r="F59" s="5" t="s">
        <v>750</v>
      </c>
    </row>
    <row r="60" spans="1:6" x14ac:dyDescent="0.3">
      <c r="A60" t="s">
        <v>85</v>
      </c>
      <c r="B60" t="s">
        <v>607</v>
      </c>
      <c r="D60" s="5" t="s">
        <v>203</v>
      </c>
      <c r="E60" s="5" t="s">
        <v>749</v>
      </c>
      <c r="F60" s="5" t="s">
        <v>751</v>
      </c>
    </row>
    <row r="61" spans="1:6" x14ac:dyDescent="0.3">
      <c r="A61" t="s">
        <v>86</v>
      </c>
      <c r="B61" t="s">
        <v>608</v>
      </c>
      <c r="D61" s="5" t="s">
        <v>204</v>
      </c>
      <c r="E61" s="5" t="s">
        <v>752</v>
      </c>
      <c r="F61" s="5" t="s">
        <v>753</v>
      </c>
    </row>
    <row r="62" spans="1:6" x14ac:dyDescent="0.3">
      <c r="A62" t="s">
        <v>87</v>
      </c>
      <c r="B62" t="s">
        <v>609</v>
      </c>
      <c r="D62" s="5" t="s">
        <v>205</v>
      </c>
      <c r="E62" s="5" t="s">
        <v>752</v>
      </c>
      <c r="F62" s="5" t="s">
        <v>754</v>
      </c>
    </row>
    <row r="63" spans="1:6" x14ac:dyDescent="0.3">
      <c r="A63" t="s">
        <v>88</v>
      </c>
      <c r="B63" t="s">
        <v>610</v>
      </c>
      <c r="D63" s="5" t="s">
        <v>206</v>
      </c>
      <c r="E63" s="5" t="s">
        <v>755</v>
      </c>
      <c r="F63" s="5" t="s">
        <v>756</v>
      </c>
    </row>
    <row r="64" spans="1:6" x14ac:dyDescent="0.3">
      <c r="A64" t="s">
        <v>89</v>
      </c>
      <c r="B64" t="s">
        <v>611</v>
      </c>
      <c r="D64" s="5" t="s">
        <v>207</v>
      </c>
      <c r="E64" s="5" t="s">
        <v>749</v>
      </c>
      <c r="F64" s="5" t="s">
        <v>757</v>
      </c>
    </row>
    <row r="65" spans="1:6" x14ac:dyDescent="0.3">
      <c r="A65" t="s">
        <v>90</v>
      </c>
      <c r="B65" s="5" t="s">
        <v>612</v>
      </c>
      <c r="C65" s="5"/>
      <c r="D65" s="5" t="s">
        <v>208</v>
      </c>
      <c r="E65" s="5" t="s">
        <v>661</v>
      </c>
      <c r="F65" s="5" t="s">
        <v>758</v>
      </c>
    </row>
    <row r="66" spans="1:6" x14ac:dyDescent="0.3">
      <c r="A66" s="5" t="s">
        <v>91</v>
      </c>
      <c r="B66" s="5" t="s">
        <v>613</v>
      </c>
      <c r="C66" s="5"/>
      <c r="D66" s="5" t="s">
        <v>209</v>
      </c>
      <c r="E66" s="5" t="s">
        <v>759</v>
      </c>
      <c r="F66" s="5" t="s">
        <v>760</v>
      </c>
    </row>
    <row r="67" spans="1:6" x14ac:dyDescent="0.3">
      <c r="A67" s="5" t="s">
        <v>92</v>
      </c>
      <c r="B67" t="s">
        <v>614</v>
      </c>
      <c r="D67" s="5" t="s">
        <v>210</v>
      </c>
      <c r="E67" s="5" t="s">
        <v>759</v>
      </c>
      <c r="F67" s="5" t="s">
        <v>761</v>
      </c>
    </row>
    <row r="68" spans="1:6" x14ac:dyDescent="0.3">
      <c r="A68" t="s">
        <v>93</v>
      </c>
      <c r="B68" t="s">
        <v>615</v>
      </c>
      <c r="D68" s="5" t="s">
        <v>211</v>
      </c>
      <c r="E68" s="5" t="s">
        <v>762</v>
      </c>
      <c r="F68" s="5" t="s">
        <v>763</v>
      </c>
    </row>
    <row r="69" spans="1:6" x14ac:dyDescent="0.3">
      <c r="A69" t="s">
        <v>94</v>
      </c>
      <c r="B69" t="s">
        <v>574</v>
      </c>
      <c r="D69" s="5" t="s">
        <v>212</v>
      </c>
      <c r="E69" s="5" t="s">
        <v>764</v>
      </c>
      <c r="F69" s="5" t="s">
        <v>765</v>
      </c>
    </row>
    <row r="70" spans="1:6" x14ac:dyDescent="0.3">
      <c r="A70" t="s">
        <v>95</v>
      </c>
      <c r="B70" t="s">
        <v>616</v>
      </c>
      <c r="D70" s="5" t="s">
        <v>213</v>
      </c>
      <c r="E70" s="5" t="s">
        <v>766</v>
      </c>
      <c r="F70" s="5" t="s">
        <v>767</v>
      </c>
    </row>
    <row r="71" spans="1:6" x14ac:dyDescent="0.3">
      <c r="A71" t="s">
        <v>96</v>
      </c>
      <c r="B71" t="s">
        <v>617</v>
      </c>
      <c r="D71" s="5" t="s">
        <v>214</v>
      </c>
      <c r="E71" s="5" t="s">
        <v>768</v>
      </c>
      <c r="F71" s="5" t="s">
        <v>769</v>
      </c>
    </row>
    <row r="72" spans="1:6" x14ac:dyDescent="0.3">
      <c r="A72" t="s">
        <v>97</v>
      </c>
      <c r="B72" t="s">
        <v>618</v>
      </c>
      <c r="D72" s="5" t="s">
        <v>215</v>
      </c>
      <c r="E72" s="5" t="s">
        <v>714</v>
      </c>
      <c r="F72" s="5" t="s">
        <v>770</v>
      </c>
    </row>
    <row r="73" spans="1:6" x14ac:dyDescent="0.3">
      <c r="A73" t="s">
        <v>98</v>
      </c>
      <c r="B73" t="s">
        <v>619</v>
      </c>
      <c r="D73" s="5" t="s">
        <v>216</v>
      </c>
      <c r="E73" s="5" t="s">
        <v>705</v>
      </c>
      <c r="F73" s="5" t="s">
        <v>706</v>
      </c>
    </row>
    <row r="74" spans="1:6" x14ac:dyDescent="0.3">
      <c r="A74" t="s">
        <v>99</v>
      </c>
      <c r="B74" t="s">
        <v>620</v>
      </c>
      <c r="D74" s="5" t="s">
        <v>217</v>
      </c>
      <c r="E74" s="5" t="s">
        <v>705</v>
      </c>
      <c r="F74" s="5" t="s">
        <v>771</v>
      </c>
    </row>
    <row r="75" spans="1:6" x14ac:dyDescent="0.3">
      <c r="A75" t="s">
        <v>100</v>
      </c>
      <c r="B75" t="s">
        <v>621</v>
      </c>
      <c r="D75" s="5" t="s">
        <v>218</v>
      </c>
      <c r="E75" s="5" t="s">
        <v>707</v>
      </c>
      <c r="F75" s="5" t="s">
        <v>772</v>
      </c>
    </row>
    <row r="76" spans="1:6" x14ac:dyDescent="0.3">
      <c r="A76" t="s">
        <v>101</v>
      </c>
      <c r="B76" t="s">
        <v>622</v>
      </c>
      <c r="D76" s="5" t="s">
        <v>219</v>
      </c>
      <c r="E76" s="5" t="s">
        <v>773</v>
      </c>
      <c r="F76" s="5" t="s">
        <v>774</v>
      </c>
    </row>
    <row r="77" spans="1:6" x14ac:dyDescent="0.3">
      <c r="A77" t="s">
        <v>102</v>
      </c>
      <c r="B77" t="s">
        <v>623</v>
      </c>
      <c r="D77" s="5" t="s">
        <v>220</v>
      </c>
      <c r="E77" s="5" t="s">
        <v>582</v>
      </c>
      <c r="F77" s="5" t="s">
        <v>775</v>
      </c>
    </row>
    <row r="78" spans="1:6" x14ac:dyDescent="0.3">
      <c r="A78" t="s">
        <v>103</v>
      </c>
      <c r="B78" t="s">
        <v>624</v>
      </c>
      <c r="D78" s="5" t="s">
        <v>221</v>
      </c>
      <c r="E78" s="5" t="s">
        <v>681</v>
      </c>
      <c r="F78" s="5" t="s">
        <v>776</v>
      </c>
    </row>
    <row r="79" spans="1:6" x14ac:dyDescent="0.3">
      <c r="A79" t="s">
        <v>104</v>
      </c>
      <c r="B79" t="s">
        <v>625</v>
      </c>
      <c r="D79" s="5" t="s">
        <v>222</v>
      </c>
      <c r="E79" s="5" t="s">
        <v>777</v>
      </c>
      <c r="F79" s="5" t="s">
        <v>778</v>
      </c>
    </row>
    <row r="80" spans="1:6" x14ac:dyDescent="0.3">
      <c r="A80" t="s">
        <v>105</v>
      </c>
      <c r="B80" t="s">
        <v>626</v>
      </c>
      <c r="D80" s="5" t="s">
        <v>223</v>
      </c>
      <c r="E80" s="5" t="s">
        <v>734</v>
      </c>
      <c r="F80" s="5" t="s">
        <v>779</v>
      </c>
    </row>
    <row r="81" spans="1:6" x14ac:dyDescent="0.3">
      <c r="A81" s="5" t="s">
        <v>106</v>
      </c>
      <c r="B81" t="s">
        <v>625</v>
      </c>
      <c r="D81" s="5" t="s">
        <v>224</v>
      </c>
      <c r="E81" s="5" t="s">
        <v>777</v>
      </c>
      <c r="F81" s="5" t="s">
        <v>780</v>
      </c>
    </row>
    <row r="82" spans="1:6" x14ac:dyDescent="0.3">
      <c r="A82" s="5" t="s">
        <v>107</v>
      </c>
      <c r="B82" t="s">
        <v>627</v>
      </c>
      <c r="D82" s="5" t="s">
        <v>225</v>
      </c>
      <c r="E82" s="5" t="s">
        <v>707</v>
      </c>
      <c r="F82" s="5" t="s">
        <v>781</v>
      </c>
    </row>
    <row r="83" spans="1:6" x14ac:dyDescent="0.3">
      <c r="A83" t="s">
        <v>108</v>
      </c>
      <c r="B83" t="s">
        <v>628</v>
      </c>
      <c r="D83" s="5" t="s">
        <v>226</v>
      </c>
      <c r="E83" s="5" t="s">
        <v>782</v>
      </c>
      <c r="F83" s="5" t="s">
        <v>783</v>
      </c>
    </row>
    <row r="84" spans="1:6" x14ac:dyDescent="0.3">
      <c r="A84" t="s">
        <v>109</v>
      </c>
      <c r="B84" t="s">
        <v>628</v>
      </c>
      <c r="D84" s="5" t="s">
        <v>227</v>
      </c>
      <c r="E84" s="5" t="s">
        <v>784</v>
      </c>
      <c r="F84" s="5" t="s">
        <v>785</v>
      </c>
    </row>
    <row r="85" spans="1:6" x14ac:dyDescent="0.3">
      <c r="A85" t="s">
        <v>110</v>
      </c>
      <c r="B85" t="s">
        <v>629</v>
      </c>
      <c r="D85" s="5" t="s">
        <v>228</v>
      </c>
      <c r="E85" s="5" t="s">
        <v>786</v>
      </c>
      <c r="F85" s="5" t="s">
        <v>787</v>
      </c>
    </row>
    <row r="86" spans="1:6" x14ac:dyDescent="0.3">
      <c r="A86" t="s">
        <v>111</v>
      </c>
      <c r="B86" t="s">
        <v>630</v>
      </c>
      <c r="D86" s="5" t="s">
        <v>229</v>
      </c>
      <c r="E86" s="5" t="s">
        <v>686</v>
      </c>
      <c r="F86" s="5" t="s">
        <v>788</v>
      </c>
    </row>
    <row r="87" spans="1:6" x14ac:dyDescent="0.3">
      <c r="A87" t="s">
        <v>112</v>
      </c>
      <c r="B87" t="s">
        <v>1084</v>
      </c>
      <c r="D87" s="5" t="s">
        <v>230</v>
      </c>
      <c r="E87" s="5" t="s">
        <v>696</v>
      </c>
      <c r="F87" s="5" t="s">
        <v>789</v>
      </c>
    </row>
    <row r="88" spans="1:6" x14ac:dyDescent="0.3">
      <c r="A88" t="s">
        <v>113</v>
      </c>
      <c r="B88" t="s">
        <v>631</v>
      </c>
      <c r="D88" s="5" t="s">
        <v>231</v>
      </c>
      <c r="E88" s="5" t="s">
        <v>790</v>
      </c>
      <c r="F88" s="5" t="s">
        <v>791</v>
      </c>
    </row>
    <row r="89" spans="1:6" x14ac:dyDescent="0.3">
      <c r="A89" t="s">
        <v>114</v>
      </c>
      <c r="B89" t="s">
        <v>632</v>
      </c>
      <c r="D89" s="5" t="s">
        <v>232</v>
      </c>
      <c r="E89" s="5" t="s">
        <v>790</v>
      </c>
      <c r="F89" s="5" t="s">
        <v>792</v>
      </c>
    </row>
    <row r="90" spans="1:6" x14ac:dyDescent="0.3">
      <c r="A90" t="s">
        <v>115</v>
      </c>
      <c r="B90" t="s">
        <v>633</v>
      </c>
      <c r="D90" s="5" t="s">
        <v>233</v>
      </c>
      <c r="E90" s="5" t="s">
        <v>673</v>
      </c>
      <c r="F90" s="5" t="s">
        <v>793</v>
      </c>
    </row>
    <row r="91" spans="1:6" x14ac:dyDescent="0.3">
      <c r="A91" t="s">
        <v>116</v>
      </c>
      <c r="B91" t="s">
        <v>634</v>
      </c>
      <c r="D91" s="5" t="s">
        <v>234</v>
      </c>
      <c r="E91" s="5" t="s">
        <v>570</v>
      </c>
      <c r="F91" s="5" t="s">
        <v>794</v>
      </c>
    </row>
    <row r="92" spans="1:6" x14ac:dyDescent="0.3">
      <c r="A92" t="s">
        <v>117</v>
      </c>
      <c r="B92" t="s">
        <v>635</v>
      </c>
      <c r="D92" s="5" t="s">
        <v>235</v>
      </c>
      <c r="E92" s="5" t="s">
        <v>795</v>
      </c>
      <c r="F92" s="5" t="s">
        <v>796</v>
      </c>
    </row>
    <row r="93" spans="1:6" x14ac:dyDescent="0.3">
      <c r="A93" t="s">
        <v>118</v>
      </c>
      <c r="B93" t="s">
        <v>636</v>
      </c>
      <c r="D93" s="5" t="s">
        <v>236</v>
      </c>
      <c r="E93" s="5" t="s">
        <v>797</v>
      </c>
      <c r="F93" s="5" t="s">
        <v>798</v>
      </c>
    </row>
    <row r="94" spans="1:6" x14ac:dyDescent="0.3">
      <c r="A94" t="s">
        <v>119</v>
      </c>
      <c r="B94" t="s">
        <v>637</v>
      </c>
      <c r="D94" s="5" t="s">
        <v>237</v>
      </c>
      <c r="E94" s="5" t="s">
        <v>714</v>
      </c>
      <c r="F94" s="5" t="s">
        <v>799</v>
      </c>
    </row>
    <row r="95" spans="1:6" x14ac:dyDescent="0.3">
      <c r="A95" t="s">
        <v>120</v>
      </c>
      <c r="B95" t="s">
        <v>638</v>
      </c>
      <c r="D95" s="5" t="s">
        <v>238</v>
      </c>
      <c r="E95" s="5" t="s">
        <v>797</v>
      </c>
      <c r="F95" s="5" t="s">
        <v>800</v>
      </c>
    </row>
    <row r="96" spans="1:6" x14ac:dyDescent="0.3">
      <c r="A96" t="s">
        <v>121</v>
      </c>
      <c r="B96" t="s">
        <v>639</v>
      </c>
      <c r="D96" s="5" t="s">
        <v>239</v>
      </c>
      <c r="E96" s="5" t="s">
        <v>727</v>
      </c>
      <c r="F96" s="5" t="s">
        <v>801</v>
      </c>
    </row>
    <row r="97" spans="1:6" x14ac:dyDescent="0.3">
      <c r="A97" t="s">
        <v>122</v>
      </c>
      <c r="B97" t="s">
        <v>640</v>
      </c>
      <c r="D97" s="5" t="s">
        <v>240</v>
      </c>
      <c r="E97" s="5" t="s">
        <v>727</v>
      </c>
      <c r="F97" s="5" t="s">
        <v>802</v>
      </c>
    </row>
    <row r="98" spans="1:6" x14ac:dyDescent="0.3">
      <c r="A98" t="s">
        <v>123</v>
      </c>
      <c r="B98" t="s">
        <v>641</v>
      </c>
      <c r="D98" s="5" t="s">
        <v>241</v>
      </c>
      <c r="E98" s="5" t="s">
        <v>727</v>
      </c>
      <c r="F98" s="5" t="s">
        <v>803</v>
      </c>
    </row>
    <row r="99" spans="1:6" x14ac:dyDescent="0.3">
      <c r="A99" t="s">
        <v>124</v>
      </c>
      <c r="B99" t="s">
        <v>642</v>
      </c>
      <c r="D99" s="5" t="s">
        <v>242</v>
      </c>
      <c r="E99" s="5" t="s">
        <v>696</v>
      </c>
      <c r="F99" s="5" t="s">
        <v>804</v>
      </c>
    </row>
    <row r="100" spans="1:6" x14ac:dyDescent="0.3">
      <c r="A100" t="s">
        <v>125</v>
      </c>
      <c r="B100" t="s">
        <v>643</v>
      </c>
      <c r="D100" s="5" t="s">
        <v>243</v>
      </c>
      <c r="E100" s="5" t="s">
        <v>696</v>
      </c>
      <c r="F100" s="5" t="s">
        <v>805</v>
      </c>
    </row>
    <row r="101" spans="1:6" x14ac:dyDescent="0.3">
      <c r="A101" t="s">
        <v>126</v>
      </c>
      <c r="B101" t="s">
        <v>644</v>
      </c>
      <c r="D101" s="5" t="s">
        <v>244</v>
      </c>
      <c r="E101" s="5" t="s">
        <v>720</v>
      </c>
      <c r="F101" s="5" t="s">
        <v>806</v>
      </c>
    </row>
    <row r="102" spans="1:6" x14ac:dyDescent="0.3">
      <c r="A102" t="s">
        <v>127</v>
      </c>
      <c r="B102" t="s">
        <v>645</v>
      </c>
      <c r="D102" s="5" t="s">
        <v>245</v>
      </c>
      <c r="E102" s="5" t="s">
        <v>764</v>
      </c>
      <c r="F102" s="5" t="s">
        <v>807</v>
      </c>
    </row>
    <row r="103" spans="1:6" x14ac:dyDescent="0.3">
      <c r="A103" t="s">
        <v>128</v>
      </c>
      <c r="B103" t="s">
        <v>556</v>
      </c>
      <c r="D103" s="5" t="s">
        <v>246</v>
      </c>
      <c r="E103" s="5" t="s">
        <v>808</v>
      </c>
      <c r="F103" s="5" t="s">
        <v>809</v>
      </c>
    </row>
    <row r="104" spans="1:6" x14ac:dyDescent="0.3">
      <c r="A104" t="s">
        <v>129</v>
      </c>
      <c r="B104" t="s">
        <v>646</v>
      </c>
      <c r="D104" s="5" t="s">
        <v>247</v>
      </c>
      <c r="E104" s="5" t="s">
        <v>684</v>
      </c>
      <c r="F104" s="5" t="s">
        <v>810</v>
      </c>
    </row>
    <row r="105" spans="1:6" x14ac:dyDescent="0.3">
      <c r="A105" t="s">
        <v>130</v>
      </c>
      <c r="B105" t="s">
        <v>647</v>
      </c>
      <c r="D105" s="5" t="s">
        <v>248</v>
      </c>
      <c r="E105" s="5" t="s">
        <v>727</v>
      </c>
      <c r="F105" s="5" t="s">
        <v>811</v>
      </c>
    </row>
    <row r="106" spans="1:6" x14ac:dyDescent="0.3">
      <c r="A106" t="s">
        <v>131</v>
      </c>
      <c r="B106" t="s">
        <v>648</v>
      </c>
      <c r="D106" s="5" t="s">
        <v>249</v>
      </c>
      <c r="E106" s="5" t="s">
        <v>722</v>
      </c>
      <c r="F106" s="5" t="s">
        <v>812</v>
      </c>
    </row>
    <row r="107" spans="1:6" x14ac:dyDescent="0.3">
      <c r="A107" t="s">
        <v>132</v>
      </c>
      <c r="B107" t="s">
        <v>649</v>
      </c>
      <c r="D107" s="5" t="s">
        <v>250</v>
      </c>
      <c r="E107" s="5" t="s">
        <v>694</v>
      </c>
      <c r="F107" s="5" t="s">
        <v>813</v>
      </c>
    </row>
    <row r="108" spans="1:6" x14ac:dyDescent="0.3">
      <c r="A108" t="s">
        <v>133</v>
      </c>
      <c r="B108" t="s">
        <v>650</v>
      </c>
      <c r="D108" s="5" t="s">
        <v>251</v>
      </c>
      <c r="E108" s="5" t="s">
        <v>808</v>
      </c>
      <c r="F108" s="5" t="s">
        <v>814</v>
      </c>
    </row>
    <row r="109" spans="1:6" x14ac:dyDescent="0.3">
      <c r="A109" t="s">
        <v>134</v>
      </c>
      <c r="B109" t="s">
        <v>651</v>
      </c>
      <c r="D109" s="5" t="s">
        <v>252</v>
      </c>
      <c r="E109" s="5" t="s">
        <v>808</v>
      </c>
      <c r="F109" s="5" t="s">
        <v>815</v>
      </c>
    </row>
    <row r="110" spans="1:6" x14ac:dyDescent="0.3">
      <c r="A110" t="s">
        <v>135</v>
      </c>
      <c r="B110" t="s">
        <v>652</v>
      </c>
      <c r="D110" s="5" t="s">
        <v>253</v>
      </c>
      <c r="E110" s="5" t="s">
        <v>816</v>
      </c>
      <c r="F110" s="5" t="s">
        <v>817</v>
      </c>
    </row>
    <row r="111" spans="1:6" x14ac:dyDescent="0.3">
      <c r="A111" t="s">
        <v>136</v>
      </c>
      <c r="B111" t="s">
        <v>653</v>
      </c>
      <c r="D111" s="5" t="s">
        <v>254</v>
      </c>
      <c r="E111" s="5" t="s">
        <v>818</v>
      </c>
      <c r="F111" s="5" t="s">
        <v>819</v>
      </c>
    </row>
    <row r="112" spans="1:6" x14ac:dyDescent="0.3">
      <c r="A112" t="s">
        <v>137</v>
      </c>
      <c r="B112" t="s">
        <v>654</v>
      </c>
      <c r="D112" s="5" t="s">
        <v>255</v>
      </c>
      <c r="E112" s="5" t="s">
        <v>582</v>
      </c>
      <c r="F112" s="5" t="s">
        <v>820</v>
      </c>
    </row>
    <row r="113" spans="1:6" x14ac:dyDescent="0.3">
      <c r="A113" t="s">
        <v>138</v>
      </c>
      <c r="B113" s="5" t="s">
        <v>655</v>
      </c>
      <c r="C113" s="5"/>
      <c r="D113" s="5" t="s">
        <v>256</v>
      </c>
      <c r="E113" s="5" t="s">
        <v>790</v>
      </c>
      <c r="F113" s="5" t="s">
        <v>821</v>
      </c>
    </row>
    <row r="114" spans="1:6" x14ac:dyDescent="0.3">
      <c r="A114" s="5" t="s">
        <v>139</v>
      </c>
      <c r="B114" t="s">
        <v>656</v>
      </c>
      <c r="D114" s="5" t="s">
        <v>257</v>
      </c>
      <c r="E114" s="5" t="s">
        <v>822</v>
      </c>
      <c r="F114" s="5" t="s">
        <v>823</v>
      </c>
    </row>
    <row r="115" spans="1:6" x14ac:dyDescent="0.3">
      <c r="A115" t="s">
        <v>140</v>
      </c>
      <c r="B115" t="s">
        <v>657</v>
      </c>
      <c r="D115" s="5" t="s">
        <v>258</v>
      </c>
      <c r="E115" s="5" t="s">
        <v>824</v>
      </c>
      <c r="F115" s="5" t="s">
        <v>825</v>
      </c>
    </row>
    <row r="116" spans="1:6" x14ac:dyDescent="0.3">
      <c r="A116" t="s">
        <v>141</v>
      </c>
      <c r="B116" t="s">
        <v>658</v>
      </c>
      <c r="D116" s="5" t="s">
        <v>259</v>
      </c>
      <c r="E116" s="5" t="s">
        <v>826</v>
      </c>
      <c r="F116" s="5" t="s">
        <v>827</v>
      </c>
    </row>
    <row r="117" spans="1:6" x14ac:dyDescent="0.3">
      <c r="A117" t="s">
        <v>142</v>
      </c>
      <c r="B117" t="s">
        <v>659</v>
      </c>
      <c r="D117" s="5" t="s">
        <v>260</v>
      </c>
      <c r="E117" s="5" t="s">
        <v>762</v>
      </c>
      <c r="F117" s="5" t="s">
        <v>828</v>
      </c>
    </row>
    <row r="118" spans="1:6" x14ac:dyDescent="0.3">
      <c r="A118" t="s">
        <v>143</v>
      </c>
      <c r="B118" t="s">
        <v>660</v>
      </c>
      <c r="D118" s="5" t="s">
        <v>261</v>
      </c>
      <c r="E118" s="5" t="s">
        <v>829</v>
      </c>
      <c r="F118" s="5" t="s">
        <v>830</v>
      </c>
    </row>
    <row r="119" spans="1:6" x14ac:dyDescent="0.3">
      <c r="A119" t="s">
        <v>144</v>
      </c>
      <c r="B119" t="s">
        <v>660</v>
      </c>
      <c r="D119" s="5" t="s">
        <v>262</v>
      </c>
      <c r="E119" s="5" t="s">
        <v>831</v>
      </c>
      <c r="F119" s="5" t="s">
        <v>832</v>
      </c>
    </row>
    <row r="120" spans="1:6" x14ac:dyDescent="0.3">
      <c r="D120" s="5" t="s">
        <v>263</v>
      </c>
      <c r="E120" s="5" t="s">
        <v>671</v>
      </c>
      <c r="F120" s="5" t="s">
        <v>833</v>
      </c>
    </row>
    <row r="121" spans="1:6" x14ac:dyDescent="0.3">
      <c r="D121" s="5" t="s">
        <v>264</v>
      </c>
      <c r="E121" s="5" t="s">
        <v>834</v>
      </c>
      <c r="F121" s="5" t="s">
        <v>835</v>
      </c>
    </row>
    <row r="122" spans="1:6" x14ac:dyDescent="0.3">
      <c r="D122" s="5" t="s">
        <v>265</v>
      </c>
      <c r="E122" s="5" t="s">
        <v>667</v>
      </c>
      <c r="F122" s="5" t="s">
        <v>836</v>
      </c>
    </row>
    <row r="123" spans="1:6" x14ac:dyDescent="0.3">
      <c r="D123" s="5" t="s">
        <v>266</v>
      </c>
      <c r="E123" s="5" t="s">
        <v>671</v>
      </c>
      <c r="F123" s="5" t="s">
        <v>837</v>
      </c>
    </row>
    <row r="124" spans="1:6" x14ac:dyDescent="0.3">
      <c r="D124" s="5" t="s">
        <v>191</v>
      </c>
      <c r="E124" s="5" t="s">
        <v>773</v>
      </c>
      <c r="F124" s="5" t="s">
        <v>838</v>
      </c>
    </row>
    <row r="125" spans="1:6" x14ac:dyDescent="0.3">
      <c r="D125" s="5" t="s">
        <v>268</v>
      </c>
      <c r="E125" s="5" t="s">
        <v>839</v>
      </c>
      <c r="F125" s="5" t="s">
        <v>840</v>
      </c>
    </row>
    <row r="126" spans="1:6" x14ac:dyDescent="0.3">
      <c r="D126" s="5" t="s">
        <v>269</v>
      </c>
      <c r="E126" s="5" t="s">
        <v>764</v>
      </c>
      <c r="F126" s="5" t="s">
        <v>841</v>
      </c>
    </row>
    <row r="127" spans="1:6" x14ac:dyDescent="0.3">
      <c r="D127" s="5" t="s">
        <v>270</v>
      </c>
      <c r="E127" s="5" t="s">
        <v>694</v>
      </c>
      <c r="F127" s="5" t="s">
        <v>842</v>
      </c>
    </row>
    <row r="128" spans="1:6" x14ac:dyDescent="0.3">
      <c r="D128" s="5" t="s">
        <v>271</v>
      </c>
      <c r="E128" s="5" t="s">
        <v>705</v>
      </c>
      <c r="F128" s="5" t="s">
        <v>843</v>
      </c>
    </row>
    <row r="129" spans="4:6" x14ac:dyDescent="0.3">
      <c r="D129" s="5" t="s">
        <v>272</v>
      </c>
      <c r="E129" s="5" t="s">
        <v>669</v>
      </c>
      <c r="F129" s="5" t="s">
        <v>844</v>
      </c>
    </row>
    <row r="130" spans="4:6" x14ac:dyDescent="0.3">
      <c r="D130" s="5" t="s">
        <v>273</v>
      </c>
      <c r="E130" s="5" t="s">
        <v>764</v>
      </c>
      <c r="F130" s="5" t="s">
        <v>845</v>
      </c>
    </row>
    <row r="131" spans="4:6" x14ac:dyDescent="0.3">
      <c r="D131" s="5" t="s">
        <v>274</v>
      </c>
      <c r="E131" s="5" t="s">
        <v>665</v>
      </c>
      <c r="F131" s="5" t="s">
        <v>846</v>
      </c>
    </row>
    <row r="132" spans="4:6" x14ac:dyDescent="0.3">
      <c r="D132" s="5" t="s">
        <v>275</v>
      </c>
      <c r="E132" s="5" t="s">
        <v>732</v>
      </c>
      <c r="F132" s="5" t="s">
        <v>847</v>
      </c>
    </row>
    <row r="133" spans="4:6" x14ac:dyDescent="0.3">
      <c r="D133" s="5" t="s">
        <v>276</v>
      </c>
      <c r="E133" s="5" t="s">
        <v>582</v>
      </c>
      <c r="F133" s="5" t="s">
        <v>848</v>
      </c>
    </row>
    <row r="134" spans="4:6" x14ac:dyDescent="0.3">
      <c r="D134" s="5" t="s">
        <v>277</v>
      </c>
      <c r="E134" s="5" t="s">
        <v>759</v>
      </c>
      <c r="F134" s="5" t="s">
        <v>849</v>
      </c>
    </row>
    <row r="135" spans="4:6" x14ac:dyDescent="0.3">
      <c r="D135" s="5" t="s">
        <v>278</v>
      </c>
      <c r="E135" s="5" t="s">
        <v>759</v>
      </c>
      <c r="F135" s="5" t="s">
        <v>850</v>
      </c>
    </row>
    <row r="136" spans="4:6" x14ac:dyDescent="0.3">
      <c r="D136" s="5" t="s">
        <v>279</v>
      </c>
      <c r="E136" s="5" t="s">
        <v>707</v>
      </c>
      <c r="F136" s="5" t="s">
        <v>851</v>
      </c>
    </row>
    <row r="137" spans="4:6" x14ac:dyDescent="0.3">
      <c r="D137" s="5" t="s">
        <v>280</v>
      </c>
      <c r="E137" s="5" t="s">
        <v>797</v>
      </c>
      <c r="F137" s="5" t="s">
        <v>852</v>
      </c>
    </row>
    <row r="138" spans="4:6" x14ac:dyDescent="0.3">
      <c r="D138" s="5" t="s">
        <v>281</v>
      </c>
      <c r="E138" s="5" t="s">
        <v>795</v>
      </c>
      <c r="F138" s="5" t="s">
        <v>853</v>
      </c>
    </row>
    <row r="139" spans="4:6" x14ac:dyDescent="0.3">
      <c r="D139" s="5" t="s">
        <v>282</v>
      </c>
      <c r="E139" s="5" t="s">
        <v>673</v>
      </c>
      <c r="F139" s="5" t="s">
        <v>854</v>
      </c>
    </row>
    <row r="140" spans="4:6" x14ac:dyDescent="0.3">
      <c r="D140" s="5" t="s">
        <v>283</v>
      </c>
      <c r="E140" s="5" t="s">
        <v>855</v>
      </c>
      <c r="F140" s="5" t="s">
        <v>856</v>
      </c>
    </row>
    <row r="141" spans="4:6" x14ac:dyDescent="0.3">
      <c r="D141" s="5" t="s">
        <v>284</v>
      </c>
      <c r="E141" s="5" t="s">
        <v>839</v>
      </c>
      <c r="F141" s="5" t="s">
        <v>857</v>
      </c>
    </row>
    <row r="142" spans="4:6" x14ac:dyDescent="0.3">
      <c r="D142" s="5" t="s">
        <v>285</v>
      </c>
      <c r="E142" s="5" t="s">
        <v>681</v>
      </c>
      <c r="F142" s="5" t="s">
        <v>858</v>
      </c>
    </row>
    <row r="143" spans="4:6" x14ac:dyDescent="0.3">
      <c r="D143" s="5" t="s">
        <v>286</v>
      </c>
      <c r="E143" s="5" t="s">
        <v>790</v>
      </c>
      <c r="F143" s="5" t="s">
        <v>859</v>
      </c>
    </row>
    <row r="144" spans="4:6" x14ac:dyDescent="0.3">
      <c r="D144" s="5" t="s">
        <v>287</v>
      </c>
      <c r="E144" s="5" t="s">
        <v>790</v>
      </c>
      <c r="F144" s="5" t="s">
        <v>860</v>
      </c>
    </row>
    <row r="145" spans="1:6" x14ac:dyDescent="0.3">
      <c r="D145" s="5" t="s">
        <v>288</v>
      </c>
      <c r="E145" s="5" t="s">
        <v>861</v>
      </c>
      <c r="F145" s="5" t="s">
        <v>862</v>
      </c>
    </row>
    <row r="146" spans="1:6" x14ac:dyDescent="0.3">
      <c r="D146" s="5" t="s">
        <v>289</v>
      </c>
      <c r="E146" s="5" t="s">
        <v>863</v>
      </c>
      <c r="F146" s="5" t="s">
        <v>864</v>
      </c>
    </row>
    <row r="147" spans="1:6" x14ac:dyDescent="0.3">
      <c r="D147" s="5" t="s">
        <v>290</v>
      </c>
      <c r="E147" s="5" t="s">
        <v>855</v>
      </c>
      <c r="F147" s="5" t="s">
        <v>865</v>
      </c>
    </row>
    <row r="148" spans="1:6" x14ac:dyDescent="0.3">
      <c r="D148" s="5" t="s">
        <v>291</v>
      </c>
      <c r="E148" s="5" t="s">
        <v>712</v>
      </c>
      <c r="F148" s="5" t="s">
        <v>866</v>
      </c>
    </row>
    <row r="149" spans="1:6" x14ac:dyDescent="0.3">
      <c r="D149" s="5" t="s">
        <v>292</v>
      </c>
      <c r="E149" s="5" t="s">
        <v>661</v>
      </c>
      <c r="F149" s="5" t="s">
        <v>867</v>
      </c>
    </row>
    <row r="150" spans="1:6" x14ac:dyDescent="0.3">
      <c r="D150" s="5" t="s">
        <v>293</v>
      </c>
      <c r="E150" s="5" t="s">
        <v>690</v>
      </c>
      <c r="F150" s="5" t="s">
        <v>868</v>
      </c>
    </row>
    <row r="151" spans="1:6" x14ac:dyDescent="0.3">
      <c r="D151" s="5" t="s">
        <v>294</v>
      </c>
      <c r="E151" s="5" t="s">
        <v>690</v>
      </c>
      <c r="F151" s="5" t="s">
        <v>869</v>
      </c>
    </row>
    <row r="152" spans="1:6" x14ac:dyDescent="0.3">
      <c r="D152" s="5" t="s">
        <v>295</v>
      </c>
      <c r="E152" s="5" t="s">
        <v>582</v>
      </c>
      <c r="F152" s="5" t="s">
        <v>870</v>
      </c>
    </row>
    <row r="153" spans="1:6" x14ac:dyDescent="0.3">
      <c r="D153" s="5" t="s">
        <v>296</v>
      </c>
      <c r="E153" s="5" t="s">
        <v>696</v>
      </c>
      <c r="F153" s="5" t="s">
        <v>871</v>
      </c>
    </row>
    <row r="154" spans="1:6" x14ac:dyDescent="0.3">
      <c r="D154" s="5" t="s">
        <v>297</v>
      </c>
      <c r="E154" s="5" t="s">
        <v>818</v>
      </c>
      <c r="F154" s="5" t="s">
        <v>872</v>
      </c>
    </row>
    <row r="155" spans="1:6" x14ac:dyDescent="0.3">
      <c r="D155" s="5" t="s">
        <v>298</v>
      </c>
      <c r="E155" s="5" t="s">
        <v>663</v>
      </c>
      <c r="F155" s="5" t="s">
        <v>873</v>
      </c>
    </row>
    <row r="156" spans="1:6" x14ac:dyDescent="0.3">
      <c r="A156" s="6"/>
      <c r="D156" s="5" t="s">
        <v>299</v>
      </c>
      <c r="E156" s="5" t="s">
        <v>874</v>
      </c>
      <c r="F156" s="5" t="s">
        <v>875</v>
      </c>
    </row>
    <row r="157" spans="1:6" x14ac:dyDescent="0.3">
      <c r="D157" s="5" t="s">
        <v>300</v>
      </c>
      <c r="E157" s="5" t="s">
        <v>752</v>
      </c>
      <c r="F157" s="5" t="s">
        <v>876</v>
      </c>
    </row>
    <row r="158" spans="1:6" x14ac:dyDescent="0.3">
      <c r="D158" s="5" t="s">
        <v>301</v>
      </c>
      <c r="E158" s="5" t="s">
        <v>663</v>
      </c>
      <c r="F158" s="5" t="s">
        <v>877</v>
      </c>
    </row>
    <row r="159" spans="1:6" x14ac:dyDescent="0.3">
      <c r="D159" s="5" t="s">
        <v>302</v>
      </c>
      <c r="E159" s="5" t="s">
        <v>878</v>
      </c>
      <c r="F159" s="5" t="s">
        <v>879</v>
      </c>
    </row>
    <row r="160" spans="1:6" x14ac:dyDescent="0.3">
      <c r="D160" s="5" t="s">
        <v>303</v>
      </c>
      <c r="E160" s="5" t="s">
        <v>677</v>
      </c>
      <c r="F160" s="5" t="s">
        <v>880</v>
      </c>
    </row>
    <row r="161" spans="4:6" x14ac:dyDescent="0.3">
      <c r="D161" s="5" t="s">
        <v>304</v>
      </c>
      <c r="E161" s="5" t="s">
        <v>881</v>
      </c>
      <c r="F161" s="5" t="s">
        <v>882</v>
      </c>
    </row>
    <row r="162" spans="4:6" x14ac:dyDescent="0.3">
      <c r="D162" s="5" t="s">
        <v>305</v>
      </c>
      <c r="E162" s="5" t="s">
        <v>883</v>
      </c>
      <c r="F162" s="5" t="s">
        <v>884</v>
      </c>
    </row>
    <row r="163" spans="4:6" x14ac:dyDescent="0.3">
      <c r="D163" s="5" t="s">
        <v>306</v>
      </c>
      <c r="E163" s="5" t="s">
        <v>570</v>
      </c>
      <c r="F163" s="5" t="s">
        <v>885</v>
      </c>
    </row>
    <row r="164" spans="4:6" x14ac:dyDescent="0.3">
      <c r="D164" s="5" t="s">
        <v>307</v>
      </c>
      <c r="E164" s="5" t="s">
        <v>764</v>
      </c>
      <c r="F164" s="5" t="s">
        <v>886</v>
      </c>
    </row>
    <row r="165" spans="4:6" x14ac:dyDescent="0.3">
      <c r="D165" s="5" t="s">
        <v>308</v>
      </c>
      <c r="E165" s="5" t="s">
        <v>677</v>
      </c>
      <c r="F165" s="5" t="s">
        <v>887</v>
      </c>
    </row>
    <row r="166" spans="4:6" x14ac:dyDescent="0.3">
      <c r="D166" s="5" t="s">
        <v>309</v>
      </c>
      <c r="E166" s="5" t="s">
        <v>705</v>
      </c>
      <c r="F166" s="5" t="s">
        <v>888</v>
      </c>
    </row>
    <row r="167" spans="4:6" x14ac:dyDescent="0.3">
      <c r="D167" s="5" t="s">
        <v>310</v>
      </c>
      <c r="E167" s="5" t="s">
        <v>727</v>
      </c>
      <c r="F167" s="5" t="s">
        <v>889</v>
      </c>
    </row>
    <row r="168" spans="4:6" x14ac:dyDescent="0.3">
      <c r="D168" s="5" t="s">
        <v>311</v>
      </c>
      <c r="E168" s="5" t="s">
        <v>712</v>
      </c>
      <c r="F168" s="5" t="s">
        <v>890</v>
      </c>
    </row>
    <row r="169" spans="4:6" x14ac:dyDescent="0.3">
      <c r="D169" s="5" t="s">
        <v>312</v>
      </c>
      <c r="E169" s="5" t="s">
        <v>712</v>
      </c>
      <c r="F169" s="5" t="s">
        <v>891</v>
      </c>
    </row>
    <row r="170" spans="4:6" x14ac:dyDescent="0.3">
      <c r="D170" s="5" t="s">
        <v>313</v>
      </c>
      <c r="E170" s="5" t="s">
        <v>892</v>
      </c>
      <c r="F170" s="5" t="s">
        <v>893</v>
      </c>
    </row>
    <row r="171" spans="4:6" x14ac:dyDescent="0.3">
      <c r="D171" s="5" t="s">
        <v>314</v>
      </c>
      <c r="E171" s="5" t="s">
        <v>675</v>
      </c>
      <c r="F171" s="5" t="s">
        <v>894</v>
      </c>
    </row>
    <row r="172" spans="4:6" x14ac:dyDescent="0.3">
      <c r="D172" s="5" t="s">
        <v>315</v>
      </c>
      <c r="E172" s="5" t="s">
        <v>707</v>
      </c>
      <c r="F172" s="5" t="s">
        <v>895</v>
      </c>
    </row>
    <row r="173" spans="4:6" x14ac:dyDescent="0.3">
      <c r="D173" s="5" t="s">
        <v>317</v>
      </c>
      <c r="E173" s="5" t="s">
        <v>675</v>
      </c>
      <c r="F173" s="5" t="s">
        <v>896</v>
      </c>
    </row>
    <row r="174" spans="4:6" x14ac:dyDescent="0.3">
      <c r="D174" s="5" t="s">
        <v>318</v>
      </c>
      <c r="E174" s="5" t="s">
        <v>759</v>
      </c>
      <c r="F174" s="5" t="s">
        <v>897</v>
      </c>
    </row>
    <row r="175" spans="4:6" x14ac:dyDescent="0.3">
      <c r="D175" s="5" t="s">
        <v>319</v>
      </c>
      <c r="E175" s="5" t="s">
        <v>898</v>
      </c>
      <c r="F175" s="5" t="s">
        <v>899</v>
      </c>
    </row>
    <row r="176" spans="4:6" x14ac:dyDescent="0.3">
      <c r="D176" s="5" t="s">
        <v>320</v>
      </c>
      <c r="E176" s="5" t="s">
        <v>898</v>
      </c>
      <c r="F176" s="5" t="s">
        <v>900</v>
      </c>
    </row>
    <row r="177" spans="4:6" x14ac:dyDescent="0.3">
      <c r="D177" s="5" t="s">
        <v>321</v>
      </c>
      <c r="E177" s="5" t="s">
        <v>707</v>
      </c>
      <c r="F177" s="5" t="s">
        <v>901</v>
      </c>
    </row>
    <row r="178" spans="4:6" x14ac:dyDescent="0.3">
      <c r="D178" s="5" t="s">
        <v>322</v>
      </c>
      <c r="E178" s="5" t="s">
        <v>663</v>
      </c>
      <c r="F178" s="5" t="s">
        <v>902</v>
      </c>
    </row>
    <row r="179" spans="4:6" x14ac:dyDescent="0.3">
      <c r="D179" s="5" t="s">
        <v>323</v>
      </c>
      <c r="E179" s="5" t="s">
        <v>903</v>
      </c>
      <c r="F179" s="5" t="s">
        <v>904</v>
      </c>
    </row>
    <row r="180" spans="4:6" x14ac:dyDescent="0.3">
      <c r="D180" s="5" t="s">
        <v>324</v>
      </c>
      <c r="E180" s="5" t="s">
        <v>905</v>
      </c>
      <c r="F180" s="5" t="s">
        <v>906</v>
      </c>
    </row>
    <row r="181" spans="4:6" x14ac:dyDescent="0.3">
      <c r="D181" s="5" t="s">
        <v>325</v>
      </c>
      <c r="E181" s="5" t="s">
        <v>694</v>
      </c>
      <c r="F181" s="5" t="s">
        <v>907</v>
      </c>
    </row>
    <row r="182" spans="4:6" x14ac:dyDescent="0.3">
      <c r="D182" s="5" t="s">
        <v>326</v>
      </c>
      <c r="E182" s="5" t="s">
        <v>908</v>
      </c>
      <c r="F182" s="5" t="s">
        <v>909</v>
      </c>
    </row>
    <row r="183" spans="4:6" x14ac:dyDescent="0.3">
      <c r="D183" s="5" t="s">
        <v>327</v>
      </c>
      <c r="E183" s="5" t="s">
        <v>694</v>
      </c>
      <c r="F183" s="5" t="s">
        <v>910</v>
      </c>
    </row>
    <row r="184" spans="4:6" x14ac:dyDescent="0.3">
      <c r="D184" s="5" t="s">
        <v>328</v>
      </c>
      <c r="E184" s="5" t="s">
        <v>694</v>
      </c>
      <c r="F184" s="5" t="s">
        <v>911</v>
      </c>
    </row>
    <row r="185" spans="4:6" x14ac:dyDescent="0.3">
      <c r="D185" s="5" t="s">
        <v>329</v>
      </c>
      <c r="E185" s="5" t="s">
        <v>892</v>
      </c>
      <c r="F185" s="5" t="s">
        <v>912</v>
      </c>
    </row>
    <row r="186" spans="4:6" x14ac:dyDescent="0.3">
      <c r="D186" s="5" t="s">
        <v>330</v>
      </c>
      <c r="E186" s="5" t="s">
        <v>712</v>
      </c>
      <c r="F186" s="5" t="s">
        <v>913</v>
      </c>
    </row>
    <row r="187" spans="4:6" x14ac:dyDescent="0.3">
      <c r="D187" s="5" t="s">
        <v>331</v>
      </c>
      <c r="E187" s="5" t="s">
        <v>914</v>
      </c>
      <c r="F187" s="5" t="s">
        <v>915</v>
      </c>
    </row>
    <row r="188" spans="4:6" x14ac:dyDescent="0.3">
      <c r="D188" s="5" t="s">
        <v>332</v>
      </c>
      <c r="E188" s="5" t="s">
        <v>684</v>
      </c>
      <c r="F188" s="5" t="s">
        <v>916</v>
      </c>
    </row>
    <row r="189" spans="4:6" x14ac:dyDescent="0.3">
      <c r="D189" s="5" t="s">
        <v>333</v>
      </c>
      <c r="E189" s="5" t="s">
        <v>766</v>
      </c>
      <c r="F189" s="5" t="s">
        <v>917</v>
      </c>
    </row>
    <row r="190" spans="4:6" x14ac:dyDescent="0.3">
      <c r="D190" s="5" t="s">
        <v>334</v>
      </c>
      <c r="E190" s="5" t="s">
        <v>766</v>
      </c>
      <c r="F190" s="5" t="s">
        <v>918</v>
      </c>
    </row>
    <row r="191" spans="4:6" x14ac:dyDescent="0.3">
      <c r="D191" s="5" t="s">
        <v>335</v>
      </c>
      <c r="E191" s="5" t="s">
        <v>766</v>
      </c>
      <c r="F191" s="5" t="s">
        <v>919</v>
      </c>
    </row>
    <row r="192" spans="4:6" x14ac:dyDescent="0.3">
      <c r="D192" s="5" t="s">
        <v>336</v>
      </c>
      <c r="E192" s="5" t="s">
        <v>686</v>
      </c>
      <c r="F192" s="5" t="s">
        <v>920</v>
      </c>
    </row>
    <row r="193" spans="1:6" x14ac:dyDescent="0.3">
      <c r="D193" s="5" t="s">
        <v>337</v>
      </c>
      <c r="E193" s="5" t="s">
        <v>690</v>
      </c>
      <c r="F193" s="5" t="s">
        <v>921</v>
      </c>
    </row>
    <row r="194" spans="1:6" x14ac:dyDescent="0.3">
      <c r="D194" s="5" t="s">
        <v>338</v>
      </c>
      <c r="E194" s="5" t="s">
        <v>690</v>
      </c>
      <c r="F194" s="5" t="s">
        <v>922</v>
      </c>
    </row>
    <row r="195" spans="1:6" x14ac:dyDescent="0.3">
      <c r="D195" s="5" t="s">
        <v>339</v>
      </c>
      <c r="E195" s="5" t="s">
        <v>690</v>
      </c>
      <c r="F195" s="5" t="s">
        <v>923</v>
      </c>
    </row>
    <row r="196" spans="1:6" x14ac:dyDescent="0.3">
      <c r="D196" s="5" t="s">
        <v>340</v>
      </c>
      <c r="E196" s="5" t="s">
        <v>705</v>
      </c>
      <c r="F196" s="5" t="s">
        <v>924</v>
      </c>
    </row>
    <row r="197" spans="1:6" x14ac:dyDescent="0.3">
      <c r="D197" s="5" t="s">
        <v>341</v>
      </c>
      <c r="E197" s="5" t="s">
        <v>863</v>
      </c>
      <c r="F197" s="5" t="s">
        <v>925</v>
      </c>
    </row>
    <row r="198" spans="1:6" x14ac:dyDescent="0.3">
      <c r="A198" s="1"/>
      <c r="D198" s="5" t="s">
        <v>342</v>
      </c>
      <c r="E198" s="5" t="s">
        <v>686</v>
      </c>
      <c r="F198" s="5" t="s">
        <v>926</v>
      </c>
    </row>
    <row r="199" spans="1:6" x14ac:dyDescent="0.3">
      <c r="D199" s="5" t="s">
        <v>343</v>
      </c>
      <c r="E199" s="5" t="s">
        <v>736</v>
      </c>
      <c r="F199" s="5" t="s">
        <v>927</v>
      </c>
    </row>
    <row r="200" spans="1:6" x14ac:dyDescent="0.3">
      <c r="D200" s="5" t="s">
        <v>344</v>
      </c>
      <c r="E200" s="5" t="s">
        <v>725</v>
      </c>
      <c r="F200" s="5" t="s">
        <v>928</v>
      </c>
    </row>
    <row r="201" spans="1:6" x14ac:dyDescent="0.3">
      <c r="D201" s="5" t="s">
        <v>345</v>
      </c>
      <c r="E201" s="5" t="s">
        <v>831</v>
      </c>
      <c r="F201" s="5" t="s">
        <v>929</v>
      </c>
    </row>
    <row r="202" spans="1:6" x14ac:dyDescent="0.3">
      <c r="D202" s="5" t="s">
        <v>346</v>
      </c>
      <c r="E202" s="5" t="s">
        <v>720</v>
      </c>
      <c r="F202" s="5" t="s">
        <v>930</v>
      </c>
    </row>
    <row r="203" spans="1:6" x14ac:dyDescent="0.3">
      <c r="D203" s="5" t="s">
        <v>347</v>
      </c>
      <c r="E203" s="5" t="s">
        <v>766</v>
      </c>
      <c r="F203" s="5" t="s">
        <v>931</v>
      </c>
    </row>
    <row r="204" spans="1:6" x14ac:dyDescent="0.3">
      <c r="D204" s="5" t="s">
        <v>348</v>
      </c>
      <c r="E204" s="5" t="s">
        <v>673</v>
      </c>
      <c r="F204" s="5" t="s">
        <v>932</v>
      </c>
    </row>
    <row r="205" spans="1:6" x14ac:dyDescent="0.3">
      <c r="D205" s="5" t="s">
        <v>349</v>
      </c>
      <c r="E205" s="5" t="s">
        <v>734</v>
      </c>
      <c r="F205" s="5" t="s">
        <v>933</v>
      </c>
    </row>
    <row r="206" spans="1:6" x14ac:dyDescent="0.3">
      <c r="D206" s="5" t="s">
        <v>350</v>
      </c>
      <c r="E206" s="5" t="s">
        <v>699</v>
      </c>
      <c r="F206" s="5" t="s">
        <v>934</v>
      </c>
    </row>
    <row r="207" spans="1:6" x14ac:dyDescent="0.3">
      <c r="D207" s="5" t="s">
        <v>351</v>
      </c>
      <c r="E207" s="5" t="s">
        <v>935</v>
      </c>
      <c r="F207" s="5" t="s">
        <v>936</v>
      </c>
    </row>
    <row r="208" spans="1:6" x14ac:dyDescent="0.3">
      <c r="D208" s="5" t="s">
        <v>352</v>
      </c>
      <c r="E208" s="5" t="s">
        <v>669</v>
      </c>
      <c r="F208" s="5" t="s">
        <v>937</v>
      </c>
    </row>
    <row r="209" spans="4:6" x14ac:dyDescent="0.3">
      <c r="D209" s="5" t="s">
        <v>353</v>
      </c>
      <c r="E209" s="5" t="s">
        <v>665</v>
      </c>
      <c r="F209" s="5" t="s">
        <v>938</v>
      </c>
    </row>
    <row r="210" spans="4:6" x14ac:dyDescent="0.3">
      <c r="D210" s="5" t="s">
        <v>354</v>
      </c>
      <c r="E210" s="5" t="s">
        <v>808</v>
      </c>
      <c r="F210" s="5" t="s">
        <v>939</v>
      </c>
    </row>
    <row r="211" spans="4:6" x14ac:dyDescent="0.3">
      <c r="D211" s="5" t="s">
        <v>355</v>
      </c>
      <c r="E211" s="5" t="s">
        <v>669</v>
      </c>
      <c r="F211" s="5" t="s">
        <v>940</v>
      </c>
    </row>
    <row r="212" spans="4:6" x14ac:dyDescent="0.3">
      <c r="D212" s="5" t="s">
        <v>356</v>
      </c>
      <c r="E212" s="5" t="s">
        <v>675</v>
      </c>
      <c r="F212" s="5" t="s">
        <v>941</v>
      </c>
    </row>
    <row r="213" spans="4:6" x14ac:dyDescent="0.3">
      <c r="D213" s="5" t="s">
        <v>357</v>
      </c>
      <c r="E213" s="5" t="s">
        <v>675</v>
      </c>
      <c r="F213" s="5" t="s">
        <v>942</v>
      </c>
    </row>
    <row r="214" spans="4:6" x14ac:dyDescent="0.3">
      <c r="D214" s="5" t="s">
        <v>358</v>
      </c>
      <c r="E214" s="5" t="s">
        <v>831</v>
      </c>
      <c r="F214" s="5" t="s">
        <v>943</v>
      </c>
    </row>
    <row r="215" spans="4:6" x14ac:dyDescent="0.3">
      <c r="D215" s="5" t="s">
        <v>359</v>
      </c>
      <c r="E215" s="5" t="s">
        <v>831</v>
      </c>
      <c r="F215" s="5" t="s">
        <v>944</v>
      </c>
    </row>
    <row r="216" spans="4:6" x14ac:dyDescent="0.3">
      <c r="D216" s="5" t="s">
        <v>360</v>
      </c>
      <c r="E216" s="5" t="s">
        <v>671</v>
      </c>
      <c r="F216" s="5" t="s">
        <v>945</v>
      </c>
    </row>
    <row r="217" spans="4:6" x14ac:dyDescent="0.3">
      <c r="D217" s="5" t="s">
        <v>361</v>
      </c>
      <c r="E217" s="5" t="s">
        <v>946</v>
      </c>
      <c r="F217" s="5" t="s">
        <v>947</v>
      </c>
    </row>
    <row r="218" spans="4:6" x14ac:dyDescent="0.3">
      <c r="D218" s="5" t="s">
        <v>362</v>
      </c>
      <c r="E218" s="5" t="s">
        <v>948</v>
      </c>
      <c r="F218" s="5" t="s">
        <v>949</v>
      </c>
    </row>
    <row r="219" spans="4:6" x14ac:dyDescent="0.3">
      <c r="D219" s="5" t="s">
        <v>363</v>
      </c>
      <c r="E219" s="5" t="s">
        <v>712</v>
      </c>
      <c r="F219" s="5" t="s">
        <v>950</v>
      </c>
    </row>
    <row r="220" spans="4:6" x14ac:dyDescent="0.3">
      <c r="D220" s="5" t="s">
        <v>364</v>
      </c>
      <c r="E220" s="5" t="s">
        <v>712</v>
      </c>
      <c r="F220" s="9" t="s">
        <v>951</v>
      </c>
    </row>
    <row r="221" spans="4:6" x14ac:dyDescent="0.3">
      <c r="D221" s="5" t="s">
        <v>365</v>
      </c>
      <c r="E221" s="5" t="s">
        <v>834</v>
      </c>
      <c r="F221" s="5" t="s">
        <v>952</v>
      </c>
    </row>
    <row r="222" spans="4:6" x14ac:dyDescent="0.3">
      <c r="D222" s="5" t="s">
        <v>366</v>
      </c>
      <c r="E222" s="5" t="s">
        <v>797</v>
      </c>
      <c r="F222" s="5" t="s">
        <v>953</v>
      </c>
    </row>
    <row r="223" spans="4:6" x14ac:dyDescent="0.3">
      <c r="D223" s="5" t="s">
        <v>367</v>
      </c>
      <c r="E223" s="5" t="s">
        <v>722</v>
      </c>
      <c r="F223" s="5" t="s">
        <v>954</v>
      </c>
    </row>
    <row r="224" spans="4:6" x14ac:dyDescent="0.3">
      <c r="D224" s="5" t="s">
        <v>368</v>
      </c>
      <c r="E224" s="5" t="s">
        <v>722</v>
      </c>
      <c r="F224" s="5" t="s">
        <v>955</v>
      </c>
    </row>
    <row r="225" spans="4:6" x14ac:dyDescent="0.3">
      <c r="D225" s="5" t="s">
        <v>369</v>
      </c>
      <c r="E225" s="5" t="s">
        <v>722</v>
      </c>
      <c r="F225" s="5" t="s">
        <v>956</v>
      </c>
    </row>
    <row r="226" spans="4:6" x14ac:dyDescent="0.3">
      <c r="D226" s="5" t="s">
        <v>267</v>
      </c>
      <c r="E226" s="5" t="s">
        <v>790</v>
      </c>
      <c r="F226" s="5" t="s">
        <v>957</v>
      </c>
    </row>
    <row r="227" spans="4:6" x14ac:dyDescent="0.3">
      <c r="D227" s="5" t="s">
        <v>370</v>
      </c>
      <c r="E227" s="5" t="s">
        <v>669</v>
      </c>
      <c r="F227" s="5" t="s">
        <v>958</v>
      </c>
    </row>
    <row r="228" spans="4:6" x14ac:dyDescent="0.3">
      <c r="D228" s="5" t="s">
        <v>371</v>
      </c>
      <c r="E228" s="5" t="s">
        <v>826</v>
      </c>
      <c r="F228" s="5" t="s">
        <v>827</v>
      </c>
    </row>
    <row r="229" spans="4:6" x14ac:dyDescent="0.3">
      <c r="D229" s="5" t="s">
        <v>372</v>
      </c>
      <c r="E229" s="5" t="s">
        <v>826</v>
      </c>
      <c r="F229" s="5" t="s">
        <v>827</v>
      </c>
    </row>
    <row r="230" spans="4:6" x14ac:dyDescent="0.3">
      <c r="D230" s="5" t="s">
        <v>373</v>
      </c>
      <c r="E230" s="5" t="s">
        <v>762</v>
      </c>
      <c r="F230" s="5" t="s">
        <v>959</v>
      </c>
    </row>
    <row r="231" spans="4:6" x14ac:dyDescent="0.3">
      <c r="D231" s="5" t="s">
        <v>374</v>
      </c>
      <c r="E231" s="5" t="s">
        <v>777</v>
      </c>
      <c r="F231" s="5" t="s">
        <v>960</v>
      </c>
    </row>
    <row r="232" spans="4:6" x14ac:dyDescent="0.3">
      <c r="D232" s="5" t="s">
        <v>375</v>
      </c>
      <c r="E232" s="5" t="s">
        <v>714</v>
      </c>
      <c r="F232" s="5" t="s">
        <v>961</v>
      </c>
    </row>
    <row r="233" spans="4:6" x14ac:dyDescent="0.3">
      <c r="D233" s="5" t="s">
        <v>376</v>
      </c>
      <c r="E233" s="5" t="s">
        <v>714</v>
      </c>
      <c r="F233" s="5" t="s">
        <v>962</v>
      </c>
    </row>
    <row r="234" spans="4:6" x14ac:dyDescent="0.3">
      <c r="D234" s="5" t="s">
        <v>377</v>
      </c>
      <c r="E234" s="5" t="s">
        <v>720</v>
      </c>
      <c r="F234" s="5" t="s">
        <v>963</v>
      </c>
    </row>
    <row r="235" spans="4:6" x14ac:dyDescent="0.3">
      <c r="D235" s="5" t="s">
        <v>378</v>
      </c>
      <c r="E235" s="5" t="s">
        <v>690</v>
      </c>
      <c r="F235" s="5" t="s">
        <v>964</v>
      </c>
    </row>
    <row r="236" spans="4:6" x14ac:dyDescent="0.3">
      <c r="D236" s="5" t="s">
        <v>379</v>
      </c>
      <c r="E236" s="5" t="s">
        <v>675</v>
      </c>
      <c r="F236" s="5" t="s">
        <v>965</v>
      </c>
    </row>
    <row r="237" spans="4:6" x14ac:dyDescent="0.3">
      <c r="D237" s="5" t="s">
        <v>966</v>
      </c>
      <c r="E237" s="5" t="s">
        <v>967</v>
      </c>
      <c r="F237" s="5" t="s">
        <v>968</v>
      </c>
    </row>
    <row r="238" spans="4:6" x14ac:dyDescent="0.3">
      <c r="D238" s="5" t="s">
        <v>380</v>
      </c>
      <c r="E238" s="5" t="s">
        <v>684</v>
      </c>
      <c r="F238" s="5" t="s">
        <v>969</v>
      </c>
    </row>
    <row r="239" spans="4:6" x14ac:dyDescent="0.3">
      <c r="D239" s="5" t="s">
        <v>381</v>
      </c>
      <c r="E239" s="5" t="s">
        <v>686</v>
      </c>
      <c r="F239" s="5" t="s">
        <v>970</v>
      </c>
    </row>
    <row r="240" spans="4:6" x14ac:dyDescent="0.3">
      <c r="D240" s="5" t="s">
        <v>382</v>
      </c>
      <c r="E240" s="5" t="s">
        <v>727</v>
      </c>
      <c r="F240" s="5" t="s">
        <v>971</v>
      </c>
    </row>
    <row r="241" spans="4:6" x14ac:dyDescent="0.3">
      <c r="D241" s="5" t="s">
        <v>383</v>
      </c>
      <c r="E241" s="5" t="s">
        <v>665</v>
      </c>
      <c r="F241" s="5" t="s">
        <v>972</v>
      </c>
    </row>
    <row r="242" spans="4:6" x14ac:dyDescent="0.3">
      <c r="D242" s="5" t="s">
        <v>384</v>
      </c>
      <c r="E242" s="5" t="s">
        <v>707</v>
      </c>
      <c r="F242" s="5" t="s">
        <v>973</v>
      </c>
    </row>
    <row r="243" spans="4:6" x14ac:dyDescent="0.3">
      <c r="D243" s="5" t="s">
        <v>385</v>
      </c>
      <c r="E243" s="5" t="s">
        <v>707</v>
      </c>
      <c r="F243" s="5" t="s">
        <v>709</v>
      </c>
    </row>
    <row r="244" spans="4:6" x14ac:dyDescent="0.3">
      <c r="D244" s="5" t="s">
        <v>386</v>
      </c>
      <c r="E244" s="5" t="s">
        <v>669</v>
      </c>
      <c r="F244" s="5" t="s">
        <v>974</v>
      </c>
    </row>
    <row r="245" spans="4:6" x14ac:dyDescent="0.3">
      <c r="D245" s="5" t="s">
        <v>387</v>
      </c>
      <c r="E245" s="5" t="s">
        <v>671</v>
      </c>
      <c r="F245" s="5" t="s">
        <v>975</v>
      </c>
    </row>
    <row r="246" spans="4:6" x14ac:dyDescent="0.3">
      <c r="D246" s="5" t="s">
        <v>388</v>
      </c>
      <c r="E246" s="5" t="s">
        <v>692</v>
      </c>
      <c r="F246" s="5" t="s">
        <v>976</v>
      </c>
    </row>
    <row r="247" spans="4:6" x14ac:dyDescent="0.3">
      <c r="D247" s="5" t="s">
        <v>389</v>
      </c>
      <c r="E247" s="5" t="s">
        <v>712</v>
      </c>
      <c r="F247" s="5" t="s">
        <v>977</v>
      </c>
    </row>
    <row r="248" spans="4:6" x14ac:dyDescent="0.3">
      <c r="D248" s="5" t="s">
        <v>390</v>
      </c>
      <c r="E248" s="5" t="s">
        <v>714</v>
      </c>
      <c r="F248" s="5" t="s">
        <v>978</v>
      </c>
    </row>
    <row r="249" spans="4:6" x14ac:dyDescent="0.3">
      <c r="D249" s="5" t="s">
        <v>391</v>
      </c>
      <c r="E249" s="5" t="s">
        <v>759</v>
      </c>
      <c r="F249" s="5" t="s">
        <v>979</v>
      </c>
    </row>
    <row r="250" spans="4:6" x14ac:dyDescent="0.3">
      <c r="D250" s="5" t="s">
        <v>392</v>
      </c>
      <c r="E250" s="5" t="s">
        <v>675</v>
      </c>
      <c r="F250" s="5" t="s">
        <v>980</v>
      </c>
    </row>
    <row r="251" spans="4:6" x14ac:dyDescent="0.3">
      <c r="D251" s="5" t="s">
        <v>393</v>
      </c>
      <c r="E251" s="5" t="s">
        <v>946</v>
      </c>
      <c r="F251" s="5" t="s">
        <v>981</v>
      </c>
    </row>
    <row r="252" spans="4:6" x14ac:dyDescent="0.3">
      <c r="D252" s="5" t="s">
        <v>394</v>
      </c>
      <c r="E252" s="5" t="s">
        <v>677</v>
      </c>
      <c r="F252" s="5" t="s">
        <v>982</v>
      </c>
    </row>
    <row r="253" spans="4:6" x14ac:dyDescent="0.3">
      <c r="D253" s="5" t="s">
        <v>395</v>
      </c>
      <c r="E253" s="5" t="s">
        <v>720</v>
      </c>
      <c r="F253" s="5" t="s">
        <v>983</v>
      </c>
    </row>
    <row r="254" spans="4:6" x14ac:dyDescent="0.3">
      <c r="D254" s="5" t="s">
        <v>396</v>
      </c>
      <c r="E254" s="5" t="s">
        <v>722</v>
      </c>
      <c r="F254" s="5" t="s">
        <v>984</v>
      </c>
    </row>
    <row r="255" spans="4:6" x14ac:dyDescent="0.3">
      <c r="D255" s="5" t="s">
        <v>397</v>
      </c>
      <c r="E255" s="5" t="s">
        <v>690</v>
      </c>
      <c r="F255" s="5" t="s">
        <v>985</v>
      </c>
    </row>
    <row r="256" spans="4:6" x14ac:dyDescent="0.3">
      <c r="D256" s="5" t="s">
        <v>398</v>
      </c>
      <c r="E256" s="5" t="s">
        <v>732</v>
      </c>
      <c r="F256" s="5" t="s">
        <v>986</v>
      </c>
    </row>
    <row r="257" spans="4:6" x14ac:dyDescent="0.3">
      <c r="D257" s="5" t="s">
        <v>399</v>
      </c>
      <c r="E257" s="5" t="s">
        <v>822</v>
      </c>
      <c r="F257" s="5" t="s">
        <v>987</v>
      </c>
    </row>
    <row r="258" spans="4:6" x14ac:dyDescent="0.3">
      <c r="D258" s="5" t="s">
        <v>400</v>
      </c>
      <c r="E258" s="5" t="s">
        <v>727</v>
      </c>
      <c r="F258" s="5" t="s">
        <v>988</v>
      </c>
    </row>
    <row r="259" spans="4:6" x14ac:dyDescent="0.3">
      <c r="D259" s="5" t="s">
        <v>401</v>
      </c>
      <c r="E259" s="5" t="s">
        <v>727</v>
      </c>
      <c r="F259" s="5" t="s">
        <v>989</v>
      </c>
    </row>
  </sheetData>
  <sortState xmlns:xlrd2="http://schemas.microsoft.com/office/spreadsheetml/2017/richdata2" ref="A2:F376">
    <sortCondition ref="B2:B376"/>
  </sortState>
  <hyperlinks>
    <hyperlink ref="F178" r:id="rId1" xr:uid="{C501CFF5-FA72-4131-81F5-9CF1CAFA0469}"/>
    <hyperlink ref="F194" r:id="rId2" xr:uid="{94B6137D-B8ED-4B8B-AAE4-BC934250C577}"/>
    <hyperlink ref="F70" r:id="rId3" xr:uid="{D7EA576B-A042-4302-AD53-51DB6B73BED3}"/>
    <hyperlink ref="F160" r:id="rId4" xr:uid="{0C0A112D-78E1-40EF-B2A7-E0DD9CE12532}"/>
    <hyperlink ref="F225" r:id="rId5" xr:uid="{E11BBD7C-7D7A-4FF1-BD99-F5BA67379F63}"/>
    <hyperlink ref="F193" r:id="rId6" xr:uid="{1CE20E39-3A44-4788-9BBB-26A07C3E9B6E}"/>
    <hyperlink ref="F223" r:id="rId7" xr:uid="{23E77D66-2FCC-40D0-BACB-10F897B2DED1}"/>
    <hyperlink ref="F165" r:id="rId8" xr:uid="{9CC028A2-8CAC-4432-A10E-D554D2C46D5A}"/>
    <hyperlink ref="F64" r:id="rId9" xr:uid="{19A40E9F-C130-4099-ABD7-BCDFCA4AF2DC}"/>
    <hyperlink ref="F99" r:id="rId10" xr:uid="{DBE77438-6D27-4BE7-8E91-12FA582D8AE6}"/>
    <hyperlink ref="F161" r:id="rId11" xr:uid="{E63AC760-04AC-44E8-8810-CA7DDB7E266A}"/>
    <hyperlink ref="F73" r:id="rId12" xr:uid="{EFD6CFAB-1E9F-46F3-BB98-4C80A917AAC5}"/>
    <hyperlink ref="F173" r:id="rId13" xr:uid="{EFADA041-492C-46C6-8A5E-3B08C0460E1E}"/>
    <hyperlink ref="F142" r:id="rId14" xr:uid="{C9CF13AA-F736-4A1A-8032-1F3B3E4B2153}"/>
    <hyperlink ref="F57" r:id="rId15" xr:uid="{3027EE53-6282-44EB-84AA-7958E863241E}"/>
    <hyperlink ref="F76" r:id="rId16" xr:uid="{7CB87814-B93F-428D-81A2-A63188F70165}"/>
    <hyperlink ref="F55" r:id="rId17" xr:uid="{5809C70D-6AAA-4E57-9466-3F6961FF3588}"/>
    <hyperlink ref="F146" r:id="rId18" xr:uid="{7C7D4A7D-60C3-40A1-8832-6F9B1CA0329F}"/>
    <hyperlink ref="F220" r:id="rId19" xr:uid="{7F2EA222-9407-4012-A8CC-48C3CA15883A}"/>
  </hyperlinks>
  <pageMargins left="0.7" right="0.7" top="0.75" bottom="0.75" header="0.3" footer="0.3"/>
  <pageSetup paperSize="9" orientation="portrait"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62F2-626C-4028-A048-5C07D7DBA71A}">
  <dimension ref="A2:N71"/>
  <sheetViews>
    <sheetView workbookViewId="0">
      <selection sqref="A1:XFD1048576"/>
    </sheetView>
  </sheetViews>
  <sheetFormatPr baseColWidth="10" defaultRowHeight="14.4" x14ac:dyDescent="0.3"/>
  <cols>
    <col min="14" max="14" width="11.6640625" bestFit="1" customWidth="1"/>
  </cols>
  <sheetData>
    <row r="2" spans="1:14" ht="15" thickBot="1" x14ac:dyDescent="0.35">
      <c r="C2" t="s">
        <v>1118</v>
      </c>
      <c r="G2" t="s">
        <v>1119</v>
      </c>
    </row>
    <row r="3" spans="1:14" ht="15" thickBot="1" x14ac:dyDescent="0.35">
      <c r="A3" s="400" t="s">
        <v>506</v>
      </c>
      <c r="B3" s="401"/>
      <c r="C3" s="401"/>
      <c r="D3" s="401"/>
      <c r="E3" s="402"/>
      <c r="G3" s="400" t="s">
        <v>438</v>
      </c>
      <c r="H3" s="401"/>
      <c r="I3" s="401"/>
      <c r="J3" s="401"/>
      <c r="K3" s="402"/>
      <c r="M3" t="s">
        <v>1120</v>
      </c>
      <c r="N3" t="s">
        <v>1123</v>
      </c>
    </row>
    <row r="4" spans="1:14" ht="15" thickBot="1" x14ac:dyDescent="0.35">
      <c r="A4" s="400" t="s">
        <v>489</v>
      </c>
      <c r="B4" s="401"/>
      <c r="C4" s="401"/>
      <c r="D4" s="401"/>
      <c r="E4" s="402"/>
      <c r="G4" s="400" t="s">
        <v>485</v>
      </c>
      <c r="H4" s="401"/>
      <c r="I4" s="401"/>
      <c r="J4" s="401"/>
      <c r="K4" s="402"/>
      <c r="M4" t="s">
        <v>1121</v>
      </c>
      <c r="N4" s="13" t="s">
        <v>1122</v>
      </c>
    </row>
    <row r="5" spans="1:14" ht="15" thickBot="1" x14ac:dyDescent="0.35">
      <c r="A5" s="400" t="s">
        <v>445</v>
      </c>
      <c r="B5" s="401"/>
      <c r="C5" s="401"/>
      <c r="D5" s="401"/>
      <c r="E5" s="402"/>
      <c r="G5" s="400" t="s">
        <v>437</v>
      </c>
      <c r="H5" s="401"/>
      <c r="I5" s="401"/>
      <c r="J5" s="401"/>
      <c r="K5" s="402"/>
    </row>
    <row r="6" spans="1:14" ht="15" thickBot="1" x14ac:dyDescent="0.35">
      <c r="A6" s="400" t="s">
        <v>453</v>
      </c>
      <c r="B6" s="401"/>
      <c r="C6" s="401"/>
      <c r="D6" s="401"/>
      <c r="E6" s="402"/>
      <c r="G6" s="400" t="s">
        <v>490</v>
      </c>
      <c r="H6" s="401"/>
      <c r="I6" s="401"/>
      <c r="J6" s="401"/>
      <c r="K6" s="402"/>
    </row>
    <row r="7" spans="1:14" ht="15" thickBot="1" x14ac:dyDescent="0.35">
      <c r="A7" s="400" t="s">
        <v>436</v>
      </c>
      <c r="B7" s="401"/>
      <c r="C7" s="401"/>
      <c r="D7" s="401"/>
      <c r="E7" s="402"/>
      <c r="G7" s="400" t="s">
        <v>491</v>
      </c>
      <c r="H7" s="401"/>
      <c r="I7" s="401"/>
      <c r="J7" s="401"/>
      <c r="K7" s="402"/>
    </row>
    <row r="8" spans="1:14" ht="15" thickBot="1" x14ac:dyDescent="0.35">
      <c r="A8" s="400" t="s">
        <v>454</v>
      </c>
      <c r="B8" s="401"/>
      <c r="C8" s="401"/>
      <c r="D8" s="401"/>
      <c r="E8" s="402"/>
      <c r="G8" s="400" t="s">
        <v>406</v>
      </c>
      <c r="H8" s="401"/>
      <c r="I8" s="401"/>
      <c r="J8" s="401"/>
      <c r="K8" s="402"/>
      <c r="N8" t="e" vm="4">
        <f>_xlfn.IMAGE(N4,"OK")</f>
        <v>#VALUE!</v>
      </c>
    </row>
    <row r="9" spans="1:14" ht="15" thickBot="1" x14ac:dyDescent="0.35">
      <c r="A9" s="400" t="s">
        <v>451</v>
      </c>
      <c r="B9" s="401"/>
      <c r="C9" s="401"/>
      <c r="D9" s="401"/>
      <c r="E9" s="402"/>
      <c r="G9" s="400" t="s">
        <v>492</v>
      </c>
      <c r="H9" s="401"/>
      <c r="I9" s="401"/>
      <c r="J9" s="401"/>
      <c r="K9" s="402"/>
      <c r="N9" t="e" vm="2">
        <f>_xlfn.IMAGE(N3,"NOP")</f>
        <v>#VALUE!</v>
      </c>
    </row>
    <row r="10" spans="1:14" ht="15" thickBot="1" x14ac:dyDescent="0.35">
      <c r="A10" s="400" t="s">
        <v>446</v>
      </c>
      <c r="B10" s="401"/>
      <c r="C10" s="401"/>
      <c r="D10" s="401"/>
      <c r="E10" s="402"/>
      <c r="G10" s="400" t="s">
        <v>486</v>
      </c>
      <c r="H10" s="401"/>
      <c r="I10" s="401"/>
      <c r="J10" s="401"/>
      <c r="K10" s="402"/>
    </row>
    <row r="11" spans="1:14" ht="15" thickBot="1" x14ac:dyDescent="0.35">
      <c r="A11" s="400" t="s">
        <v>483</v>
      </c>
      <c r="B11" s="401"/>
      <c r="C11" s="401"/>
      <c r="D11" s="401"/>
      <c r="E11" s="402"/>
      <c r="G11" s="400" t="s">
        <v>493</v>
      </c>
      <c r="H11" s="401"/>
      <c r="I11" s="401"/>
      <c r="J11" s="401"/>
      <c r="K11" s="402"/>
    </row>
    <row r="12" spans="1:14" ht="15" thickBot="1" x14ac:dyDescent="0.35">
      <c r="A12" s="400" t="s">
        <v>441</v>
      </c>
      <c r="B12" s="401"/>
      <c r="C12" s="401"/>
      <c r="D12" s="401"/>
      <c r="E12" s="402"/>
      <c r="G12" s="400" t="s">
        <v>450</v>
      </c>
      <c r="H12" s="401"/>
      <c r="I12" s="401"/>
      <c r="J12" s="401"/>
      <c r="K12" s="402"/>
    </row>
    <row r="13" spans="1:14" ht="15" thickBot="1" x14ac:dyDescent="0.35">
      <c r="A13" s="400" t="s">
        <v>452</v>
      </c>
      <c r="B13" s="401"/>
      <c r="C13" s="401"/>
      <c r="D13" s="401"/>
      <c r="E13" s="402"/>
      <c r="G13" s="400" t="s">
        <v>487</v>
      </c>
      <c r="H13" s="401"/>
      <c r="I13" s="401"/>
      <c r="J13" s="401"/>
      <c r="K13" s="402"/>
    </row>
    <row r="14" spans="1:14" ht="15" thickBot="1" x14ac:dyDescent="0.35">
      <c r="A14" s="400" t="s">
        <v>463</v>
      </c>
      <c r="B14" s="401"/>
      <c r="C14" s="401"/>
      <c r="D14" s="401"/>
      <c r="E14" s="402"/>
      <c r="G14" s="400" t="s">
        <v>494</v>
      </c>
      <c r="H14" s="401"/>
      <c r="I14" s="401"/>
      <c r="J14" s="401"/>
      <c r="K14" s="402"/>
    </row>
    <row r="15" spans="1:14" ht="15" thickBot="1" x14ac:dyDescent="0.35">
      <c r="A15" s="400" t="s">
        <v>520</v>
      </c>
      <c r="B15" s="401"/>
      <c r="C15" s="401"/>
      <c r="D15" s="401"/>
      <c r="E15" s="402"/>
      <c r="G15" s="400" t="s">
        <v>439</v>
      </c>
      <c r="H15" s="401"/>
      <c r="I15" s="401"/>
      <c r="J15" s="401"/>
      <c r="K15" s="402"/>
    </row>
    <row r="16" spans="1:14" ht="15" thickBot="1" x14ac:dyDescent="0.35">
      <c r="A16" s="400" t="s">
        <v>431</v>
      </c>
      <c r="B16" s="401"/>
      <c r="C16" s="401"/>
      <c r="D16" s="401"/>
      <c r="E16" s="402"/>
      <c r="G16" s="400" t="s">
        <v>479</v>
      </c>
      <c r="H16" s="401"/>
      <c r="I16" s="401"/>
      <c r="J16" s="401"/>
      <c r="K16" s="402"/>
    </row>
    <row r="17" spans="1:11" ht="15" thickBot="1" x14ac:dyDescent="0.35">
      <c r="A17" s="400" t="s">
        <v>417</v>
      </c>
      <c r="B17" s="401"/>
      <c r="C17" s="401"/>
      <c r="D17" s="401"/>
      <c r="E17" s="402"/>
      <c r="G17" s="400" t="s">
        <v>481</v>
      </c>
      <c r="H17" s="401"/>
      <c r="I17" s="401"/>
      <c r="J17" s="401"/>
      <c r="K17" s="402"/>
    </row>
    <row r="18" spans="1:11" ht="15" thickBot="1" x14ac:dyDescent="0.35">
      <c r="A18" s="400" t="s">
        <v>455</v>
      </c>
      <c r="B18" s="401"/>
      <c r="C18" s="401"/>
      <c r="D18" s="401"/>
      <c r="E18" s="402"/>
      <c r="G18" s="400" t="s">
        <v>464</v>
      </c>
      <c r="H18" s="401"/>
      <c r="I18" s="401"/>
      <c r="J18" s="401"/>
      <c r="K18" s="402"/>
    </row>
    <row r="19" spans="1:11" ht="15" thickBot="1" x14ac:dyDescent="0.35">
      <c r="A19" s="400" t="s">
        <v>523</v>
      </c>
      <c r="B19" s="401"/>
      <c r="C19" s="401"/>
      <c r="D19" s="401"/>
      <c r="E19" s="402"/>
      <c r="G19" s="400" t="s">
        <v>522</v>
      </c>
      <c r="H19" s="401"/>
      <c r="I19" s="401"/>
      <c r="J19" s="401"/>
      <c r="K19" s="402"/>
    </row>
    <row r="20" spans="1:11" ht="15" thickBot="1" x14ac:dyDescent="0.35">
      <c r="A20" s="400" t="s">
        <v>456</v>
      </c>
      <c r="B20" s="401"/>
      <c r="C20" s="401"/>
      <c r="D20" s="401"/>
      <c r="E20" s="402"/>
      <c r="G20" s="400" t="s">
        <v>412</v>
      </c>
      <c r="H20" s="401"/>
      <c r="I20" s="401"/>
      <c r="J20" s="401"/>
      <c r="K20" s="402"/>
    </row>
    <row r="21" spans="1:11" ht="15" thickBot="1" x14ac:dyDescent="0.35">
      <c r="A21" s="400" t="s">
        <v>404</v>
      </c>
      <c r="B21" s="401"/>
      <c r="C21" s="401"/>
      <c r="D21" s="401"/>
      <c r="E21" s="402"/>
      <c r="G21" s="400" t="s">
        <v>432</v>
      </c>
      <c r="H21" s="401"/>
      <c r="I21" s="401"/>
      <c r="J21" s="401"/>
      <c r="K21" s="402"/>
    </row>
    <row r="22" spans="1:11" ht="15" thickBot="1" x14ac:dyDescent="0.35">
      <c r="A22" s="400" t="s">
        <v>447</v>
      </c>
      <c r="B22" s="401"/>
      <c r="C22" s="401"/>
      <c r="D22" s="401"/>
      <c r="E22" s="402"/>
      <c r="G22" s="400" t="s">
        <v>536</v>
      </c>
      <c r="H22" s="401"/>
      <c r="I22" s="401"/>
      <c r="J22" s="401"/>
      <c r="K22" s="402"/>
    </row>
    <row r="23" spans="1:11" ht="15" thickBot="1" x14ac:dyDescent="0.35">
      <c r="A23" s="400"/>
      <c r="B23" s="401"/>
      <c r="C23" s="401"/>
      <c r="D23" s="401"/>
      <c r="E23" s="402"/>
      <c r="G23" s="400" t="s">
        <v>480</v>
      </c>
      <c r="H23" s="401"/>
      <c r="I23" s="401"/>
      <c r="J23" s="401"/>
      <c r="K23" s="402"/>
    </row>
    <row r="24" spans="1:11" ht="15" thickBot="1" x14ac:dyDescent="0.35">
      <c r="A24" s="400"/>
      <c r="B24" s="401"/>
      <c r="C24" s="401"/>
      <c r="D24" s="401"/>
      <c r="E24" s="402"/>
      <c r="G24" s="400" t="s">
        <v>426</v>
      </c>
      <c r="H24" s="401"/>
      <c r="I24" s="401"/>
      <c r="J24" s="401"/>
      <c r="K24" s="402"/>
    </row>
    <row r="25" spans="1:11" ht="15" thickBot="1" x14ac:dyDescent="0.35">
      <c r="A25" s="400"/>
      <c r="B25" s="401"/>
      <c r="C25" s="401"/>
      <c r="D25" s="401"/>
      <c r="E25" s="402"/>
      <c r="G25" s="400"/>
      <c r="H25" s="401"/>
      <c r="I25" s="401"/>
      <c r="J25" s="401"/>
      <c r="K25" s="402"/>
    </row>
    <row r="26" spans="1:11" ht="15" thickBot="1" x14ac:dyDescent="0.35">
      <c r="A26" s="400"/>
      <c r="B26" s="401"/>
      <c r="C26" s="401"/>
      <c r="D26" s="401"/>
      <c r="E26" s="402"/>
      <c r="G26" s="400"/>
      <c r="H26" s="401"/>
      <c r="I26" s="401"/>
      <c r="J26" s="401"/>
      <c r="K26" s="402"/>
    </row>
    <row r="27" spans="1:11" ht="15" thickBot="1" x14ac:dyDescent="0.35">
      <c r="A27" s="400"/>
      <c r="B27" s="401"/>
      <c r="C27" s="401"/>
      <c r="D27" s="401"/>
      <c r="E27" s="402"/>
      <c r="G27" s="400"/>
      <c r="H27" s="401"/>
      <c r="I27" s="401"/>
      <c r="J27" s="401"/>
      <c r="K27" s="402"/>
    </row>
    <row r="28" spans="1:11" ht="15" thickBot="1" x14ac:dyDescent="0.35">
      <c r="A28" s="400"/>
      <c r="B28" s="401"/>
      <c r="C28" s="401"/>
      <c r="D28" s="401"/>
      <c r="E28" s="402"/>
      <c r="G28" s="400"/>
      <c r="H28" s="401"/>
      <c r="I28" s="401"/>
      <c r="J28" s="401"/>
      <c r="K28" s="402"/>
    </row>
    <row r="29" spans="1:11" ht="15" thickBot="1" x14ac:dyDescent="0.35">
      <c r="A29" s="400"/>
      <c r="B29" s="401"/>
      <c r="C29" s="401"/>
      <c r="D29" s="401"/>
      <c r="E29" s="402"/>
      <c r="G29" s="400"/>
      <c r="H29" s="401"/>
      <c r="I29" s="401"/>
      <c r="J29" s="401"/>
      <c r="K29" s="402"/>
    </row>
    <row r="30" spans="1:11" ht="15" thickBot="1" x14ac:dyDescent="0.35">
      <c r="A30" s="400"/>
      <c r="B30" s="401"/>
      <c r="C30" s="401"/>
      <c r="D30" s="401"/>
      <c r="E30" s="402"/>
      <c r="G30" s="400"/>
      <c r="H30" s="401"/>
      <c r="I30" s="401"/>
      <c r="J30" s="401"/>
      <c r="K30" s="402"/>
    </row>
    <row r="31" spans="1:11" ht="15" thickBot="1" x14ac:dyDescent="0.35">
      <c r="A31" s="400"/>
      <c r="B31" s="401"/>
      <c r="C31" s="401"/>
      <c r="D31" s="401"/>
      <c r="E31" s="402"/>
      <c r="G31" s="400"/>
      <c r="H31" s="401"/>
      <c r="I31" s="401"/>
      <c r="J31" s="401"/>
      <c r="K31" s="402"/>
    </row>
    <row r="32" spans="1:11" ht="15" thickBot="1" x14ac:dyDescent="0.35">
      <c r="A32" s="400"/>
      <c r="B32" s="401"/>
      <c r="C32" s="401"/>
      <c r="D32" s="401"/>
      <c r="E32" s="402"/>
      <c r="G32" s="400"/>
      <c r="H32" s="401"/>
      <c r="I32" s="401"/>
      <c r="J32" s="401"/>
      <c r="K32" s="402"/>
    </row>
    <row r="33" spans="1:11" ht="15" thickBot="1" x14ac:dyDescent="0.35">
      <c r="A33" s="400"/>
      <c r="B33" s="401"/>
      <c r="C33" s="401"/>
      <c r="D33" s="401"/>
      <c r="E33" s="402"/>
      <c r="G33" s="400"/>
      <c r="H33" s="401"/>
      <c r="I33" s="401"/>
      <c r="J33" s="401"/>
      <c r="K33" s="402"/>
    </row>
    <row r="34" spans="1:11" ht="15" thickBot="1" x14ac:dyDescent="0.35">
      <c r="A34" s="400"/>
      <c r="B34" s="401"/>
      <c r="C34" s="401"/>
      <c r="D34" s="401"/>
      <c r="E34" s="402"/>
      <c r="G34" s="400"/>
      <c r="H34" s="401"/>
      <c r="I34" s="401"/>
      <c r="J34" s="401"/>
      <c r="K34" s="402"/>
    </row>
    <row r="35" spans="1:11" ht="15" thickBot="1" x14ac:dyDescent="0.35">
      <c r="A35" s="400"/>
      <c r="B35" s="401"/>
      <c r="C35" s="401"/>
      <c r="D35" s="401"/>
      <c r="E35" s="402"/>
      <c r="G35" s="400"/>
      <c r="H35" s="401"/>
      <c r="I35" s="401"/>
      <c r="J35" s="401"/>
      <c r="K35" s="402"/>
    </row>
    <row r="36" spans="1:11" ht="15" thickBot="1" x14ac:dyDescent="0.35">
      <c r="A36" s="400"/>
      <c r="B36" s="401"/>
      <c r="C36" s="401"/>
      <c r="D36" s="401"/>
      <c r="E36" s="402"/>
      <c r="G36" s="400"/>
      <c r="H36" s="401"/>
      <c r="I36" s="401"/>
      <c r="J36" s="401"/>
      <c r="K36" s="402"/>
    </row>
    <row r="37" spans="1:11" ht="15" thickBot="1" x14ac:dyDescent="0.35">
      <c r="A37" s="400"/>
      <c r="B37" s="401"/>
      <c r="C37" s="401"/>
      <c r="D37" s="401"/>
      <c r="E37" s="402"/>
      <c r="G37" s="400"/>
      <c r="H37" s="401"/>
      <c r="I37" s="401"/>
      <c r="J37" s="401"/>
      <c r="K37" s="402"/>
    </row>
    <row r="38" spans="1:11" ht="15" thickBot="1" x14ac:dyDescent="0.35">
      <c r="A38" s="400"/>
      <c r="B38" s="401"/>
      <c r="C38" s="401"/>
      <c r="D38" s="401"/>
      <c r="E38" s="402"/>
      <c r="G38" s="400"/>
      <c r="H38" s="401"/>
      <c r="I38" s="401"/>
      <c r="J38" s="401"/>
      <c r="K38" s="402"/>
    </row>
    <row r="39" spans="1:11" ht="15" thickBot="1" x14ac:dyDescent="0.35">
      <c r="A39" s="400"/>
      <c r="B39" s="401"/>
      <c r="C39" s="401"/>
      <c r="D39" s="401"/>
      <c r="E39" s="402"/>
      <c r="G39" s="400"/>
      <c r="H39" s="401"/>
      <c r="I39" s="401"/>
      <c r="J39" s="401"/>
      <c r="K39" s="402"/>
    </row>
    <row r="40" spans="1:11" ht="15" thickBot="1" x14ac:dyDescent="0.35">
      <c r="A40" s="400"/>
      <c r="B40" s="401"/>
      <c r="C40" s="401"/>
      <c r="D40" s="401"/>
      <c r="E40" s="402"/>
      <c r="G40" s="400"/>
      <c r="H40" s="401"/>
      <c r="I40" s="401"/>
      <c r="J40" s="401"/>
      <c r="K40" s="402"/>
    </row>
    <row r="41" spans="1:11" ht="15" thickBot="1" x14ac:dyDescent="0.35">
      <c r="A41" s="400"/>
      <c r="B41" s="401"/>
      <c r="C41" s="401"/>
      <c r="D41" s="401"/>
      <c r="E41" s="402"/>
      <c r="G41" s="400"/>
      <c r="H41" s="401"/>
      <c r="I41" s="401"/>
      <c r="J41" s="401"/>
      <c r="K41" s="402"/>
    </row>
    <row r="42" spans="1:11" ht="15" thickBot="1" x14ac:dyDescent="0.35">
      <c r="A42" s="400"/>
      <c r="B42" s="401"/>
      <c r="C42" s="401"/>
      <c r="D42" s="401"/>
      <c r="E42" s="402"/>
      <c r="G42" s="400"/>
      <c r="H42" s="401"/>
      <c r="I42" s="401"/>
      <c r="J42" s="401"/>
      <c r="K42" s="402"/>
    </row>
    <row r="43" spans="1:11" ht="15" thickBot="1" x14ac:dyDescent="0.35">
      <c r="A43" s="400"/>
      <c r="B43" s="401"/>
      <c r="C43" s="401"/>
      <c r="D43" s="401"/>
      <c r="E43" s="402"/>
      <c r="G43" s="400"/>
      <c r="H43" s="401"/>
      <c r="I43" s="401"/>
      <c r="J43" s="401"/>
      <c r="K43" s="402"/>
    </row>
    <row r="44" spans="1:11" ht="15" thickBot="1" x14ac:dyDescent="0.35">
      <c r="A44" s="400"/>
      <c r="B44" s="401"/>
      <c r="C44" s="401"/>
      <c r="D44" s="401"/>
      <c r="E44" s="402"/>
      <c r="G44" s="400"/>
      <c r="H44" s="401"/>
      <c r="I44" s="401"/>
      <c r="J44" s="401"/>
      <c r="K44" s="402"/>
    </row>
    <row r="45" spans="1:11" ht="15" thickBot="1" x14ac:dyDescent="0.35">
      <c r="A45" s="400"/>
      <c r="B45" s="401"/>
      <c r="C45" s="401"/>
      <c r="D45" s="401"/>
      <c r="E45" s="402"/>
      <c r="G45" s="400"/>
      <c r="H45" s="401"/>
      <c r="I45" s="401"/>
      <c r="J45" s="401"/>
      <c r="K45" s="402"/>
    </row>
    <row r="46" spans="1:11" ht="15" thickBot="1" x14ac:dyDescent="0.35">
      <c r="A46" s="400"/>
      <c r="B46" s="401"/>
      <c r="C46" s="401"/>
      <c r="D46" s="401"/>
      <c r="E46" s="402"/>
      <c r="G46" s="400"/>
      <c r="H46" s="401"/>
      <c r="I46" s="401"/>
      <c r="J46" s="401"/>
      <c r="K46" s="402"/>
    </row>
    <row r="47" spans="1:11" ht="15" thickBot="1" x14ac:dyDescent="0.35">
      <c r="A47" s="400"/>
      <c r="B47" s="401"/>
      <c r="C47" s="401"/>
      <c r="D47" s="401"/>
      <c r="E47" s="402"/>
      <c r="G47" s="400"/>
      <c r="H47" s="401"/>
      <c r="I47" s="401"/>
      <c r="J47" s="401"/>
      <c r="K47" s="402"/>
    </row>
    <row r="48" spans="1:11" ht="15" thickBot="1" x14ac:dyDescent="0.35">
      <c r="A48" s="400"/>
      <c r="B48" s="401"/>
      <c r="C48" s="401"/>
      <c r="D48" s="401"/>
      <c r="E48" s="402"/>
      <c r="G48" s="400"/>
      <c r="H48" s="401"/>
      <c r="I48" s="401"/>
      <c r="J48" s="401"/>
      <c r="K48" s="402"/>
    </row>
    <row r="49" spans="1:11" ht="15" thickBot="1" x14ac:dyDescent="0.35">
      <c r="A49" s="400"/>
      <c r="B49" s="401"/>
      <c r="C49" s="401"/>
      <c r="D49" s="401"/>
      <c r="E49" s="402"/>
      <c r="G49" s="400"/>
      <c r="H49" s="401"/>
      <c r="I49" s="401"/>
      <c r="J49" s="401"/>
      <c r="K49" s="402"/>
    </row>
    <row r="50" spans="1:11" ht="15" thickBot="1" x14ac:dyDescent="0.35">
      <c r="A50" s="400"/>
      <c r="B50" s="401"/>
      <c r="C50" s="401"/>
      <c r="D50" s="401"/>
      <c r="E50" s="402"/>
      <c r="G50" s="400"/>
      <c r="H50" s="401"/>
      <c r="I50" s="401"/>
      <c r="J50" s="401"/>
      <c r="K50" s="402"/>
    </row>
    <row r="51" spans="1:11" ht="15" thickBot="1" x14ac:dyDescent="0.35">
      <c r="A51" s="400"/>
      <c r="B51" s="401"/>
      <c r="C51" s="401"/>
      <c r="D51" s="401"/>
      <c r="E51" s="402"/>
      <c r="G51" s="400"/>
      <c r="H51" s="401"/>
      <c r="I51" s="401"/>
      <c r="J51" s="401"/>
      <c r="K51" s="402"/>
    </row>
    <row r="52" spans="1:11" ht="15" thickBot="1" x14ac:dyDescent="0.35">
      <c r="A52" s="400"/>
      <c r="B52" s="401"/>
      <c r="C52" s="401"/>
      <c r="D52" s="401"/>
      <c r="E52" s="402"/>
      <c r="G52" s="400"/>
      <c r="H52" s="401"/>
      <c r="I52" s="401"/>
      <c r="J52" s="401"/>
      <c r="K52" s="402"/>
    </row>
    <row r="53" spans="1:11" ht="15" thickBot="1" x14ac:dyDescent="0.35">
      <c r="A53" s="400"/>
      <c r="B53" s="401"/>
      <c r="C53" s="401"/>
      <c r="D53" s="401"/>
      <c r="E53" s="402"/>
      <c r="G53" s="400"/>
      <c r="H53" s="401"/>
      <c r="I53" s="401"/>
      <c r="J53" s="401"/>
      <c r="K53" s="402"/>
    </row>
    <row r="54" spans="1:11" ht="15" thickBot="1" x14ac:dyDescent="0.35">
      <c r="A54" s="400"/>
      <c r="B54" s="401"/>
      <c r="C54" s="401"/>
      <c r="D54" s="401"/>
      <c r="E54" s="402"/>
      <c r="G54" s="400"/>
      <c r="H54" s="401"/>
      <c r="I54" s="401"/>
      <c r="J54" s="401"/>
      <c r="K54" s="402"/>
    </row>
    <row r="55" spans="1:11" ht="15" thickBot="1" x14ac:dyDescent="0.35">
      <c r="A55" s="400"/>
      <c r="B55" s="401"/>
      <c r="C55" s="401"/>
      <c r="D55" s="401"/>
      <c r="E55" s="402"/>
      <c r="G55" s="400"/>
      <c r="H55" s="401"/>
      <c r="I55" s="401"/>
      <c r="J55" s="401"/>
      <c r="K55" s="402"/>
    </row>
    <row r="56" spans="1:11" ht="15" thickBot="1" x14ac:dyDescent="0.35">
      <c r="A56" s="400"/>
      <c r="B56" s="401"/>
      <c r="C56" s="401"/>
      <c r="D56" s="401"/>
      <c r="E56" s="402"/>
      <c r="G56" s="400"/>
      <c r="H56" s="401"/>
      <c r="I56" s="401"/>
      <c r="J56" s="401"/>
      <c r="K56" s="402"/>
    </row>
    <row r="57" spans="1:11" ht="15" thickBot="1" x14ac:dyDescent="0.35">
      <c r="A57" s="400"/>
      <c r="B57" s="401"/>
      <c r="C57" s="401"/>
      <c r="D57" s="401"/>
      <c r="E57" s="402"/>
      <c r="G57" s="400"/>
      <c r="H57" s="401"/>
      <c r="I57" s="401"/>
      <c r="J57" s="401"/>
      <c r="K57" s="402"/>
    </row>
    <row r="58" spans="1:11" ht="15" thickBot="1" x14ac:dyDescent="0.35">
      <c r="A58" s="400"/>
      <c r="B58" s="401"/>
      <c r="C58" s="401"/>
      <c r="D58" s="401"/>
      <c r="E58" s="402"/>
      <c r="G58" s="400"/>
      <c r="H58" s="401"/>
      <c r="I58" s="401"/>
      <c r="J58" s="401"/>
      <c r="K58" s="402"/>
    </row>
    <row r="59" spans="1:11" ht="15" thickBot="1" x14ac:dyDescent="0.35">
      <c r="A59" s="400"/>
      <c r="B59" s="401"/>
      <c r="C59" s="401"/>
      <c r="D59" s="401"/>
      <c r="E59" s="402"/>
      <c r="G59" s="400"/>
      <c r="H59" s="401"/>
      <c r="I59" s="401"/>
      <c r="J59" s="401"/>
      <c r="K59" s="402"/>
    </row>
    <row r="60" spans="1:11" ht="15" thickBot="1" x14ac:dyDescent="0.35">
      <c r="A60" s="400"/>
      <c r="B60" s="401"/>
      <c r="C60" s="401"/>
      <c r="D60" s="401"/>
      <c r="E60" s="402"/>
      <c r="G60" s="400"/>
      <c r="H60" s="401"/>
      <c r="I60" s="401"/>
      <c r="J60" s="401"/>
      <c r="K60" s="402"/>
    </row>
    <row r="61" spans="1:11" ht="15" thickBot="1" x14ac:dyDescent="0.35">
      <c r="A61" s="400"/>
      <c r="B61" s="401"/>
      <c r="C61" s="401"/>
      <c r="D61" s="401"/>
      <c r="E61" s="402"/>
      <c r="G61" s="400"/>
      <c r="H61" s="401"/>
      <c r="I61" s="401"/>
      <c r="J61" s="401"/>
      <c r="K61" s="402"/>
    </row>
    <row r="62" spans="1:11" ht="15" thickBot="1" x14ac:dyDescent="0.35">
      <c r="A62" s="400"/>
      <c r="B62" s="401"/>
      <c r="C62" s="401"/>
      <c r="D62" s="401"/>
      <c r="E62" s="402"/>
      <c r="G62" s="400"/>
      <c r="H62" s="401"/>
      <c r="I62" s="401"/>
      <c r="J62" s="401"/>
      <c r="K62" s="402"/>
    </row>
    <row r="63" spans="1:11" ht="15" thickBot="1" x14ac:dyDescent="0.35">
      <c r="A63" s="400"/>
      <c r="B63" s="401"/>
      <c r="C63" s="401"/>
      <c r="D63" s="401"/>
      <c r="E63" s="402"/>
      <c r="G63" s="400"/>
      <c r="H63" s="401"/>
      <c r="I63" s="401"/>
      <c r="J63" s="401"/>
      <c r="K63" s="402"/>
    </row>
    <row r="64" spans="1:11" ht="15" thickBot="1" x14ac:dyDescent="0.35">
      <c r="A64" s="400"/>
      <c r="B64" s="401"/>
      <c r="C64" s="401"/>
      <c r="D64" s="401"/>
      <c r="E64" s="402"/>
      <c r="G64" s="400"/>
      <c r="H64" s="401"/>
      <c r="I64" s="401"/>
      <c r="J64" s="401"/>
      <c r="K64" s="402"/>
    </row>
    <row r="65" spans="1:11" ht="15" thickBot="1" x14ac:dyDescent="0.35">
      <c r="A65" s="400"/>
      <c r="B65" s="401"/>
      <c r="C65" s="401"/>
      <c r="D65" s="401"/>
      <c r="E65" s="402"/>
      <c r="G65" s="400"/>
      <c r="H65" s="401"/>
      <c r="I65" s="401"/>
      <c r="J65" s="401"/>
      <c r="K65" s="402"/>
    </row>
    <row r="66" spans="1:11" ht="15" thickBot="1" x14ac:dyDescent="0.35">
      <c r="A66" s="400"/>
      <c r="B66" s="401"/>
      <c r="C66" s="401"/>
      <c r="D66" s="401"/>
      <c r="E66" s="402"/>
      <c r="G66" s="400"/>
      <c r="H66" s="401"/>
      <c r="I66" s="401"/>
      <c r="J66" s="401"/>
      <c r="K66" s="402"/>
    </row>
    <row r="67" spans="1:11" ht="15" thickBot="1" x14ac:dyDescent="0.35">
      <c r="A67" s="400"/>
      <c r="B67" s="401"/>
      <c r="C67" s="401"/>
      <c r="D67" s="401"/>
      <c r="E67" s="402"/>
      <c r="G67" s="400"/>
      <c r="H67" s="401"/>
      <c r="I67" s="401"/>
      <c r="J67" s="401"/>
      <c r="K67" s="402"/>
    </row>
    <row r="68" spans="1:11" ht="15" thickBot="1" x14ac:dyDescent="0.35">
      <c r="A68" s="400"/>
      <c r="B68" s="401"/>
      <c r="C68" s="401"/>
      <c r="D68" s="401"/>
      <c r="E68" s="402"/>
      <c r="G68" s="400"/>
      <c r="H68" s="401"/>
      <c r="I68" s="401"/>
      <c r="J68" s="401"/>
      <c r="K68" s="402"/>
    </row>
    <row r="69" spans="1:11" ht="15" thickBot="1" x14ac:dyDescent="0.35">
      <c r="A69" s="400"/>
      <c r="B69" s="401"/>
      <c r="C69" s="401"/>
      <c r="D69" s="401"/>
      <c r="E69" s="402"/>
      <c r="G69" s="400"/>
      <c r="H69" s="401"/>
      <c r="I69" s="401"/>
      <c r="J69" s="401"/>
      <c r="K69" s="402"/>
    </row>
    <row r="70" spans="1:11" ht="15" thickBot="1" x14ac:dyDescent="0.35">
      <c r="A70" s="400"/>
      <c r="B70" s="401"/>
      <c r="C70" s="401"/>
      <c r="D70" s="401"/>
      <c r="E70" s="402"/>
      <c r="G70" s="400"/>
      <c r="H70" s="401"/>
      <c r="I70" s="401"/>
      <c r="J70" s="401"/>
      <c r="K70" s="402"/>
    </row>
    <row r="71" spans="1:11" ht="15" thickBot="1" x14ac:dyDescent="0.35">
      <c r="A71" s="400"/>
      <c r="B71" s="401"/>
      <c r="C71" s="401"/>
      <c r="D71" s="401"/>
      <c r="E71" s="402"/>
      <c r="G71" s="400"/>
      <c r="H71" s="401"/>
      <c r="I71" s="401"/>
      <c r="J71" s="401"/>
      <c r="K71" s="402"/>
    </row>
  </sheetData>
  <mergeCells count="138">
    <mergeCell ref="G70:K70"/>
    <mergeCell ref="G71:K71"/>
    <mergeCell ref="G64:K64"/>
    <mergeCell ref="G65:K65"/>
    <mergeCell ref="G66:K66"/>
    <mergeCell ref="G67:K67"/>
    <mergeCell ref="G68:K68"/>
    <mergeCell ref="G69:K69"/>
    <mergeCell ref="G58:K58"/>
    <mergeCell ref="G59:K59"/>
    <mergeCell ref="G60:K60"/>
    <mergeCell ref="G61:K61"/>
    <mergeCell ref="G62:K62"/>
    <mergeCell ref="G63:K63"/>
    <mergeCell ref="G52:K52"/>
    <mergeCell ref="G53:K53"/>
    <mergeCell ref="G54:K54"/>
    <mergeCell ref="G55:K55"/>
    <mergeCell ref="G56:K56"/>
    <mergeCell ref="G57:K57"/>
    <mergeCell ref="G46:K46"/>
    <mergeCell ref="G47:K47"/>
    <mergeCell ref="G48:K48"/>
    <mergeCell ref="G49:K49"/>
    <mergeCell ref="G50:K50"/>
    <mergeCell ref="G51:K51"/>
    <mergeCell ref="G40:K40"/>
    <mergeCell ref="G41:K41"/>
    <mergeCell ref="G42:K42"/>
    <mergeCell ref="G43:K43"/>
    <mergeCell ref="G44:K44"/>
    <mergeCell ref="G45:K45"/>
    <mergeCell ref="G34:K34"/>
    <mergeCell ref="G35:K35"/>
    <mergeCell ref="G36:K36"/>
    <mergeCell ref="G37:K37"/>
    <mergeCell ref="G38:K38"/>
    <mergeCell ref="G39:K39"/>
    <mergeCell ref="G28:K28"/>
    <mergeCell ref="G29:K29"/>
    <mergeCell ref="G30:K30"/>
    <mergeCell ref="G31:K31"/>
    <mergeCell ref="G32:K32"/>
    <mergeCell ref="G33:K33"/>
    <mergeCell ref="G22:K22"/>
    <mergeCell ref="G23:K23"/>
    <mergeCell ref="G24:K24"/>
    <mergeCell ref="G25:K25"/>
    <mergeCell ref="G26:K26"/>
    <mergeCell ref="G27:K27"/>
    <mergeCell ref="G16:K16"/>
    <mergeCell ref="G17:K17"/>
    <mergeCell ref="G18:K18"/>
    <mergeCell ref="G19:K19"/>
    <mergeCell ref="G20:K20"/>
    <mergeCell ref="G21:K21"/>
    <mergeCell ref="G10:K10"/>
    <mergeCell ref="G11:K11"/>
    <mergeCell ref="G12:K12"/>
    <mergeCell ref="G13:K13"/>
    <mergeCell ref="G14:K14"/>
    <mergeCell ref="G15:K15"/>
    <mergeCell ref="A69:E69"/>
    <mergeCell ref="A70:E70"/>
    <mergeCell ref="A71:E71"/>
    <mergeCell ref="G3:K3"/>
    <mergeCell ref="G4:K4"/>
    <mergeCell ref="G5:K5"/>
    <mergeCell ref="G6:K6"/>
    <mergeCell ref="G7:K7"/>
    <mergeCell ref="G8:K8"/>
    <mergeCell ref="G9:K9"/>
    <mergeCell ref="A63:E63"/>
    <mergeCell ref="A64:E64"/>
    <mergeCell ref="A65:E65"/>
    <mergeCell ref="A66:E66"/>
    <mergeCell ref="A67:E67"/>
    <mergeCell ref="A68:E68"/>
    <mergeCell ref="A57:E57"/>
    <mergeCell ref="A58:E58"/>
    <mergeCell ref="A59:E59"/>
    <mergeCell ref="A60:E60"/>
    <mergeCell ref="A61:E61"/>
    <mergeCell ref="A62:E62"/>
    <mergeCell ref="A51:E51"/>
    <mergeCell ref="A52:E52"/>
    <mergeCell ref="A53:E53"/>
    <mergeCell ref="A54:E54"/>
    <mergeCell ref="A55:E55"/>
    <mergeCell ref="A56:E56"/>
    <mergeCell ref="A45:E45"/>
    <mergeCell ref="A46:E46"/>
    <mergeCell ref="A47:E47"/>
    <mergeCell ref="A48:E48"/>
    <mergeCell ref="A49:E49"/>
    <mergeCell ref="A50:E50"/>
    <mergeCell ref="A39:E39"/>
    <mergeCell ref="A40:E40"/>
    <mergeCell ref="A41:E41"/>
    <mergeCell ref="A42:E42"/>
    <mergeCell ref="A43:E43"/>
    <mergeCell ref="A44:E44"/>
    <mergeCell ref="A33:E33"/>
    <mergeCell ref="A34:E34"/>
    <mergeCell ref="A35:E35"/>
    <mergeCell ref="A36:E36"/>
    <mergeCell ref="A37:E37"/>
    <mergeCell ref="A38:E38"/>
    <mergeCell ref="A27:E27"/>
    <mergeCell ref="A28:E28"/>
    <mergeCell ref="A29:E29"/>
    <mergeCell ref="A30:E30"/>
    <mergeCell ref="A31:E31"/>
    <mergeCell ref="A32:E32"/>
    <mergeCell ref="A21:E21"/>
    <mergeCell ref="A22:E22"/>
    <mergeCell ref="A23:E23"/>
    <mergeCell ref="A24:E24"/>
    <mergeCell ref="A25:E25"/>
    <mergeCell ref="A26:E26"/>
    <mergeCell ref="A18:E18"/>
    <mergeCell ref="A19:E19"/>
    <mergeCell ref="A20:E20"/>
    <mergeCell ref="A9:E9"/>
    <mergeCell ref="A10:E10"/>
    <mergeCell ref="A11:E11"/>
    <mergeCell ref="A12:E12"/>
    <mergeCell ref="A13:E13"/>
    <mergeCell ref="A14:E14"/>
    <mergeCell ref="A3:E3"/>
    <mergeCell ref="A4:E4"/>
    <mergeCell ref="A5:E5"/>
    <mergeCell ref="A6:E6"/>
    <mergeCell ref="A7:E7"/>
    <mergeCell ref="A8:E8"/>
    <mergeCell ref="A15:E15"/>
    <mergeCell ref="A16:E16"/>
    <mergeCell ref="A17:E17"/>
  </mergeCells>
  <hyperlinks>
    <hyperlink ref="N4" r:id="rId1" xr:uid="{B0B77862-A792-4C18-B60F-A66A91978277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5457D5-26EF-41C0-8F69-DA00499928DD}">
          <x14:formula1>
            <xm:f>Datos!$A$2:$A$135</xm:f>
          </x14:formula1>
          <xm:sqref>A3:E71 G3:K71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9</vt:i4>
      </vt:variant>
    </vt:vector>
  </HeadingPairs>
  <TitlesOfParts>
    <vt:vector size="17" baseType="lpstr">
      <vt:lpstr>CONTINENTAL</vt:lpstr>
      <vt:lpstr>Hoja1</vt:lpstr>
      <vt:lpstr>MARÍTIMA</vt:lpstr>
      <vt:lpstr>Hoja2</vt:lpstr>
      <vt:lpstr>WEB</vt:lpstr>
      <vt:lpstr>Datos</vt:lpstr>
      <vt:lpstr>Municipis</vt:lpstr>
      <vt:lpstr>SOCIETATS</vt:lpstr>
      <vt:lpstr>CONTINENTAL!Área_de_impresión</vt:lpstr>
      <vt:lpstr>MARÍTIMA!Área_de_impresión</vt:lpstr>
      <vt:lpstr>WEB!Área_de_impresión</vt:lpstr>
      <vt:lpstr>Cmas20</vt:lpstr>
      <vt:lpstr>Cmenos20</vt:lpstr>
      <vt:lpstr>Imas20</vt:lpstr>
      <vt:lpstr>Imenos20</vt:lpstr>
      <vt:lpstr>Smas20</vt:lpstr>
      <vt:lpstr>Smenos20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Societat de pescadors Esportius de Lleida Enric Bellet</cp:lastModifiedBy>
  <cp:lastPrinted>2023-03-13T17:25:23Z</cp:lastPrinted>
  <dcterms:created xsi:type="dcterms:W3CDTF">2014-04-04T09:30:31Z</dcterms:created>
  <dcterms:modified xsi:type="dcterms:W3CDTF">2023-09-09T09:20:18Z</dcterms:modified>
</cp:coreProperties>
</file>